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l\kk99\"/>
    </mc:Choice>
  </mc:AlternateContent>
  <workbookProtection workbookAlgorithmName="SHA-512" workbookHashValue="IQ6nPAcjv3VuipmYzIotoioRm5qvgCBSwhDFl9og1s1qvZPYqF0B86pSWOEgCBol/oJaz4ikZINTRydztGpR5Q==" workbookSaltValue="fgwLa4+eHDbCWRXU1G/K5w==" workbookSpinCount="100000" lockStructure="1"/>
  <bookViews>
    <workbookView xWindow="0" yWindow="0" windowWidth="13275" windowHeight="8805"/>
  </bookViews>
  <sheets>
    <sheet name="0" sheetId="30" r:id="rId1"/>
    <sheet name="1" sheetId="22" r:id="rId2"/>
    <sheet name="2" sheetId="42" r:id="rId3"/>
    <sheet name="3" sheetId="43" r:id="rId4"/>
    <sheet name="4" sheetId="44" r:id="rId5"/>
    <sheet name="5" sheetId="45" r:id="rId6"/>
    <sheet name="6" sheetId="46" r:id="rId7"/>
    <sheet name="7" sheetId="47" r:id="rId8"/>
    <sheet name="8" sheetId="48" r:id="rId9"/>
    <sheet name="9" sheetId="49" r:id="rId10"/>
    <sheet name="１~9ミックス" sheetId="40" r:id="rId11"/>
    <sheet name="０~9ミックス" sheetId="41" r:id="rId12"/>
    <sheet name="ミックス（段指定）" sheetId="50" r:id="rId13"/>
  </sheets>
  <definedNames>
    <definedName name="_xlnm.Print_Area" localSheetId="0">'0'!$A$1:$O$28</definedName>
    <definedName name="_xlnm.Print_Area" localSheetId="11">'０~9ミックス'!$A$1:$O$28</definedName>
    <definedName name="_xlnm.Print_Area" localSheetId="1">'1'!$A$1:$O$28</definedName>
    <definedName name="_xlnm.Print_Area" localSheetId="10">'１~9ミックス'!$A$1:$O$28</definedName>
    <definedName name="_xlnm.Print_Area" localSheetId="2">'2'!$A$1:$O$28</definedName>
    <definedName name="_xlnm.Print_Area" localSheetId="3">'3'!$A$1:$O$28</definedName>
    <definedName name="_xlnm.Print_Area" localSheetId="4">'4'!$A$1:$O$28</definedName>
    <definedName name="_xlnm.Print_Area" localSheetId="5">'5'!$A$1:$O$28</definedName>
    <definedName name="_xlnm.Print_Area" localSheetId="6">'6'!$A$1:$O$28</definedName>
    <definedName name="_xlnm.Print_Area" localSheetId="7">'7'!$A$1:$O$28</definedName>
    <definedName name="_xlnm.Print_Area" localSheetId="8">'8'!$A$1:$O$28</definedName>
    <definedName name="_xlnm.Print_Area" localSheetId="9">'9'!$A$1:$O$28</definedName>
    <definedName name="_xlnm.Print_Area" localSheetId="12">'ミックス（段指定）'!$A$1:$O$30</definedName>
    <definedName name="バール">#REF!</definedName>
    <definedName name="ビール" localSheetId="12">#REF!</definedName>
    <definedName name="ビール">#REF!</definedName>
    <definedName name="よ101">#REF!</definedName>
    <definedName name="よ102">#REF!</definedName>
    <definedName name="よ103">#REF!</definedName>
    <definedName name="よ104">#REF!</definedName>
    <definedName name="よ105">#REF!</definedName>
    <definedName name="よ106">#REF!</definedName>
    <definedName name="よ107">#REF!</definedName>
    <definedName name="よ108">#REF!</definedName>
    <definedName name="よ109">#REF!</definedName>
    <definedName name="よ110">#REF!</definedName>
    <definedName name="よ111">#REF!</definedName>
    <definedName name="よ112">#REF!</definedName>
    <definedName name="よ113">#REF!</definedName>
    <definedName name="よ114">#REF!</definedName>
    <definedName name="よ115">#REF!</definedName>
    <definedName name="よ116">#REF!</definedName>
    <definedName name="よ117">#REF!</definedName>
    <definedName name="よ118">#REF!</definedName>
    <definedName name="よ119">#REF!</definedName>
    <definedName name="よ120">#REF!</definedName>
    <definedName name="よ121">#REF!</definedName>
    <definedName name="よ122">#REF!</definedName>
    <definedName name="よ123">#REF!</definedName>
    <definedName name="よ124">#REF!</definedName>
    <definedName name="よ125">#REF!</definedName>
    <definedName name="よ126">#REF!</definedName>
    <definedName name="よ127">#REF!</definedName>
    <definedName name="よ128">#REF!</definedName>
    <definedName name="よ129">#REF!</definedName>
    <definedName name="よ130">#REF!</definedName>
    <definedName name="よ131">#REF!</definedName>
    <definedName name="よ132">#REF!</definedName>
    <definedName name="よ133">#REF!</definedName>
    <definedName name="よ134">#REF!</definedName>
    <definedName name="よ135">#REF!</definedName>
    <definedName name="よ136">#REF!</definedName>
    <definedName name="よ137">#REF!</definedName>
    <definedName name="よ138">#REF!</definedName>
    <definedName name="よ139">#REF!</definedName>
    <definedName name="よ140">#REF!</definedName>
    <definedName name="よ141">#REF!</definedName>
    <definedName name="よ142">#REF!</definedName>
    <definedName name="よ143">#REF!</definedName>
    <definedName name="よ144">#REF!</definedName>
    <definedName name="よ145">#REF!</definedName>
    <definedName name="よ146">#REF!</definedName>
    <definedName name="よ147">#REF!</definedName>
    <definedName name="よ148">#REF!</definedName>
    <definedName name="よ149">#REF!</definedName>
    <definedName name="よ150">#REF!</definedName>
    <definedName name="よ151">#REF!</definedName>
    <definedName name="よ152">#REF!</definedName>
    <definedName name="よ153">#REF!</definedName>
    <definedName name="よ154">#REF!</definedName>
    <definedName name="よ155">#REF!</definedName>
    <definedName name="よ156">#REF!</definedName>
    <definedName name="よ157">#REF!</definedName>
    <definedName name="よ158">#REF!</definedName>
    <definedName name="よ159">#REF!</definedName>
    <definedName name="よ160">#REF!</definedName>
    <definedName name="よ161">#REF!</definedName>
    <definedName name="よ162">#REF!</definedName>
    <definedName name="よ163">#REF!</definedName>
    <definedName name="よ164">#REF!</definedName>
    <definedName name="よ165">#REF!</definedName>
    <definedName name="よ166">#REF!</definedName>
    <definedName name="よ167">#REF!</definedName>
    <definedName name="よ168">#REF!</definedName>
    <definedName name="よ169">#REF!</definedName>
    <definedName name="よ170">#REF!</definedName>
    <definedName name="よ171">#REF!</definedName>
    <definedName name="よ172">#REF!</definedName>
    <definedName name="よ173">#REF!</definedName>
    <definedName name="よ174">#REF!</definedName>
    <definedName name="よ175">#REF!</definedName>
    <definedName name="よ176">#REF!</definedName>
    <definedName name="よ177">#REF!</definedName>
    <definedName name="よ178">#REF!</definedName>
    <definedName name="よ179">#REF!</definedName>
    <definedName name="よ180">#REF!</definedName>
    <definedName name="よ181">#REF!</definedName>
    <definedName name="よ182">#REF!</definedName>
    <definedName name="よ183">#REF!</definedName>
    <definedName name="よ184">#REF!</definedName>
    <definedName name="よ185">#REF!</definedName>
    <definedName name="よ186">#REF!</definedName>
    <definedName name="よ187">#REF!</definedName>
    <definedName name="よ188">#REF!</definedName>
    <definedName name="よ189">#REF!</definedName>
    <definedName name="よ190">#REF!</definedName>
    <definedName name="よ191">#REF!</definedName>
    <definedName name="よ192">#REF!</definedName>
    <definedName name="よ193">#REF!</definedName>
    <definedName name="よ194">#REF!</definedName>
    <definedName name="よ195">#REF!</definedName>
    <definedName name="よ196">#REF!</definedName>
    <definedName name="よ197">#REF!</definedName>
    <definedName name="よ198">#REF!</definedName>
    <definedName name="よ199">#REF!</definedName>
    <definedName name="よ200">#REF!</definedName>
    <definedName name="ワイン" localSheetId="12">#REF!</definedName>
    <definedName name="ワイン">#REF!</definedName>
    <definedName name="わからん">INDIRECT(#REF!)</definedName>
    <definedName name="画像" localSheetId="12">INDIRECT(#REF!)</definedName>
    <definedName name="画像">INDIRECT(#REF!)</definedName>
    <definedName name="画像101" localSheetId="12">#REF!</definedName>
    <definedName name="画像101">#REF!</definedName>
    <definedName name="画像102" localSheetId="12">#REF!</definedName>
    <definedName name="画像102">#REF!</definedName>
    <definedName name="画像２">INDIRECT(#REF!)</definedName>
    <definedName name="画像３">INDIRECT(#REF!)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81" i="50" l="1"/>
  <c r="AG81" i="50"/>
  <c r="AK80" i="50"/>
  <c r="AG80" i="50" s="1"/>
  <c r="AK79" i="50"/>
  <c r="AG79" i="50" s="1"/>
  <c r="AK78" i="50"/>
  <c r="AG78" i="50"/>
  <c r="AK77" i="50"/>
  <c r="AG77" i="50"/>
  <c r="AK76" i="50"/>
  <c r="AG76" i="50" s="1"/>
  <c r="AK75" i="50"/>
  <c r="AG75" i="50" s="1"/>
  <c r="AK74" i="50"/>
  <c r="AG74" i="50"/>
  <c r="AK73" i="50"/>
  <c r="AG73" i="50"/>
  <c r="AK72" i="50"/>
  <c r="AG72" i="50" s="1"/>
  <c r="AK71" i="50"/>
  <c r="AG71" i="50" s="1"/>
  <c r="AK70" i="50"/>
  <c r="AG70" i="50"/>
  <c r="AK69" i="50"/>
  <c r="AG69" i="50"/>
  <c r="AK68" i="50"/>
  <c r="AG68" i="50" s="1"/>
  <c r="AK67" i="50"/>
  <c r="AG67" i="50" s="1"/>
  <c r="AK66" i="50"/>
  <c r="AG66" i="50"/>
  <c r="AK65" i="50"/>
  <c r="AG65" i="50"/>
  <c r="AK64" i="50"/>
  <c r="AG64" i="50" s="1"/>
  <c r="AK63" i="50"/>
  <c r="AG63" i="50" s="1"/>
  <c r="AK62" i="50"/>
  <c r="AG62" i="50"/>
  <c r="AK61" i="50"/>
  <c r="AG61" i="50"/>
  <c r="AK60" i="50"/>
  <c r="AG60" i="50" s="1"/>
  <c r="AK59" i="50"/>
  <c r="AG59" i="50" s="1"/>
  <c r="AK58" i="50"/>
  <c r="AG58" i="50"/>
  <c r="AK57" i="50"/>
  <c r="AG57" i="50"/>
  <c r="AK56" i="50"/>
  <c r="AG56" i="50" s="1"/>
  <c r="AK55" i="50"/>
  <c r="AG55" i="50" s="1"/>
  <c r="AK54" i="50"/>
  <c r="AG54" i="50"/>
  <c r="AK53" i="50"/>
  <c r="AG53" i="50"/>
  <c r="AK52" i="50"/>
  <c r="AG52" i="50" s="1"/>
  <c r="AK51" i="50"/>
  <c r="AG51" i="50" s="1"/>
  <c r="AK50" i="50"/>
  <c r="AG50" i="50"/>
  <c r="AK49" i="50"/>
  <c r="AG49" i="50"/>
  <c r="AK48" i="50"/>
  <c r="AG48" i="50" s="1"/>
  <c r="AK47" i="50"/>
  <c r="AG47" i="50" s="1"/>
  <c r="AK46" i="50"/>
  <c r="AG46" i="50"/>
  <c r="AK45" i="50"/>
  <c r="AG45" i="50"/>
  <c r="AK44" i="50"/>
  <c r="AG44" i="50" s="1"/>
  <c r="AK43" i="50"/>
  <c r="AG43" i="50" s="1"/>
  <c r="AK42" i="50"/>
  <c r="AG42" i="50"/>
  <c r="AK41" i="50"/>
  <c r="AG41" i="50"/>
  <c r="AK40" i="50"/>
  <c r="AG40" i="50" s="1"/>
  <c r="AK39" i="50"/>
  <c r="AG39" i="50" s="1"/>
  <c r="AK38" i="50"/>
  <c r="AG38" i="50"/>
  <c r="AK37" i="50"/>
  <c r="AG37" i="50"/>
  <c r="AK36" i="50"/>
  <c r="AG36" i="50" s="1"/>
  <c r="AK35" i="50"/>
  <c r="AG35" i="50" s="1"/>
  <c r="AK34" i="50"/>
  <c r="AG34" i="50"/>
  <c r="AK33" i="50"/>
  <c r="AG33" i="50"/>
  <c r="AK32" i="50"/>
  <c r="AG32" i="50" s="1"/>
  <c r="AK31" i="50"/>
  <c r="AG31" i="50" s="1"/>
  <c r="AK30" i="50"/>
  <c r="AG30" i="50"/>
  <c r="N30" i="50"/>
  <c r="L30" i="50"/>
  <c r="J30" i="50"/>
  <c r="H30" i="50"/>
  <c r="F30" i="50"/>
  <c r="D30" i="50"/>
  <c r="B30" i="50"/>
  <c r="AK29" i="50"/>
  <c r="AG29" i="50"/>
  <c r="N29" i="50"/>
  <c r="L29" i="50"/>
  <c r="J29" i="50"/>
  <c r="H29" i="50"/>
  <c r="F29" i="50"/>
  <c r="D29" i="50"/>
  <c r="B29" i="50"/>
  <c r="AK28" i="50"/>
  <c r="AG28" i="50"/>
  <c r="N28" i="50"/>
  <c r="L28" i="50"/>
  <c r="J28" i="50"/>
  <c r="H28" i="50"/>
  <c r="F28" i="50"/>
  <c r="D28" i="50"/>
  <c r="B28" i="50"/>
  <c r="AK27" i="50"/>
  <c r="AG27" i="50" s="1"/>
  <c r="N27" i="50"/>
  <c r="L27" i="50"/>
  <c r="J27" i="50"/>
  <c r="H27" i="50"/>
  <c r="F27" i="50"/>
  <c r="D27" i="50"/>
  <c r="B27" i="50"/>
  <c r="AK26" i="50"/>
  <c r="AG26" i="50"/>
  <c r="N26" i="50"/>
  <c r="L26" i="50"/>
  <c r="J26" i="50"/>
  <c r="H26" i="50"/>
  <c r="F26" i="50"/>
  <c r="D26" i="50"/>
  <c r="B26" i="50"/>
  <c r="AK25" i="50"/>
  <c r="AG25" i="50"/>
  <c r="N25" i="50"/>
  <c r="L25" i="50"/>
  <c r="J25" i="50"/>
  <c r="H25" i="50"/>
  <c r="F25" i="50"/>
  <c r="D25" i="50"/>
  <c r="B25" i="50"/>
  <c r="AK24" i="50"/>
  <c r="AG24" i="50"/>
  <c r="N24" i="50"/>
  <c r="L24" i="50"/>
  <c r="J24" i="50"/>
  <c r="H24" i="50"/>
  <c r="F24" i="50"/>
  <c r="D24" i="50"/>
  <c r="B24" i="50"/>
  <c r="AK23" i="50"/>
  <c r="AG23" i="50" s="1"/>
  <c r="N23" i="50"/>
  <c r="L23" i="50"/>
  <c r="J23" i="50"/>
  <c r="H23" i="50"/>
  <c r="F23" i="50"/>
  <c r="D23" i="50"/>
  <c r="B23" i="50"/>
  <c r="AK22" i="50"/>
  <c r="AG22" i="50"/>
  <c r="N22" i="50"/>
  <c r="L22" i="50"/>
  <c r="J22" i="50"/>
  <c r="H22" i="50"/>
  <c r="F22" i="50"/>
  <c r="D22" i="50"/>
  <c r="B22" i="50"/>
  <c r="AK21" i="50"/>
  <c r="AG21" i="50"/>
  <c r="N21" i="50"/>
  <c r="L21" i="50"/>
  <c r="J21" i="50"/>
  <c r="H21" i="50"/>
  <c r="F21" i="50"/>
  <c r="D21" i="50"/>
  <c r="B21" i="50"/>
  <c r="AK20" i="50"/>
  <c r="AG20" i="50"/>
  <c r="O20" i="50"/>
  <c r="N20" i="50"/>
  <c r="M20" i="50"/>
  <c r="L20" i="50"/>
  <c r="K20" i="50"/>
  <c r="J20" i="50"/>
  <c r="H20" i="50"/>
  <c r="G20" i="50"/>
  <c r="F20" i="50"/>
  <c r="E20" i="50"/>
  <c r="D20" i="50"/>
  <c r="C20" i="50"/>
  <c r="B20" i="50"/>
  <c r="AK19" i="50"/>
  <c r="AG19" i="50"/>
  <c r="F19" i="50"/>
  <c r="D19" i="50"/>
  <c r="B19" i="50"/>
  <c r="AR18" i="50"/>
  <c r="AN18" i="50"/>
  <c r="AK18" i="50"/>
  <c r="AG18" i="50" s="1"/>
  <c r="AR17" i="50"/>
  <c r="AN17" i="50"/>
  <c r="AK17" i="50"/>
  <c r="AG17" i="50" s="1"/>
  <c r="AR16" i="50"/>
  <c r="AN16" i="50"/>
  <c r="AK16" i="50"/>
  <c r="AG16" i="50" s="1"/>
  <c r="N16" i="50"/>
  <c r="A16" i="50"/>
  <c r="AR15" i="50"/>
  <c r="AN15" i="50"/>
  <c r="AK15" i="50"/>
  <c r="AG15" i="50" s="1"/>
  <c r="Q15" i="50"/>
  <c r="AR14" i="50"/>
  <c r="AN14" i="50"/>
  <c r="AK14" i="50"/>
  <c r="AG14" i="50"/>
  <c r="R14" i="50"/>
  <c r="AR13" i="50"/>
  <c r="AN13" i="50"/>
  <c r="AK13" i="50"/>
  <c r="AG13" i="50" s="1"/>
  <c r="R13" i="50"/>
  <c r="AR12" i="50"/>
  <c r="AN12" i="50"/>
  <c r="AK12" i="50"/>
  <c r="AG12" i="50"/>
  <c r="R12" i="50"/>
  <c r="AR11" i="50"/>
  <c r="AN11" i="50"/>
  <c r="AK11" i="50"/>
  <c r="AG11" i="50" s="1"/>
  <c r="R11" i="50"/>
  <c r="AR10" i="50"/>
  <c r="AN10" i="50"/>
  <c r="AK10" i="50"/>
  <c r="AG10" i="50" s="1"/>
  <c r="R10" i="50"/>
  <c r="AR9" i="50"/>
  <c r="AN9" i="50"/>
  <c r="AK9" i="50"/>
  <c r="AG9" i="50" s="1"/>
  <c r="R9" i="50"/>
  <c r="AR8" i="50"/>
  <c r="AN8" i="50"/>
  <c r="AK8" i="50"/>
  <c r="AG8" i="50" s="1"/>
  <c r="R8" i="50"/>
  <c r="AR7" i="50"/>
  <c r="AN7" i="50"/>
  <c r="AK7" i="50"/>
  <c r="AG7" i="50" s="1"/>
  <c r="R7" i="50"/>
  <c r="AR6" i="50"/>
  <c r="AN6" i="50"/>
  <c r="AK6" i="50"/>
  <c r="AG6" i="50" s="1"/>
  <c r="R6" i="50"/>
  <c r="AR5" i="50"/>
  <c r="AN5" i="50"/>
  <c r="AK5" i="50"/>
  <c r="AG5" i="50" s="1"/>
  <c r="AR4" i="50"/>
  <c r="AN4" i="50"/>
  <c r="AK4" i="50"/>
  <c r="AG4" i="50" s="1"/>
  <c r="AR3" i="50"/>
  <c r="AN3" i="50"/>
  <c r="AK3" i="50"/>
  <c r="AG3" i="50" s="1"/>
  <c r="AR2" i="50"/>
  <c r="AN2" i="50"/>
  <c r="AK2" i="50"/>
  <c r="AG2" i="50" s="1"/>
  <c r="AR1" i="50"/>
  <c r="AN1" i="50"/>
  <c r="AO1" i="50" s="1"/>
  <c r="AK1" i="50"/>
  <c r="AG1" i="50" s="1"/>
  <c r="AO8" i="50" l="1"/>
  <c r="AH5" i="50"/>
  <c r="C10" i="50" s="1"/>
  <c r="A2" i="50"/>
  <c r="A17" i="50" s="1"/>
  <c r="AH24" i="50"/>
  <c r="AH34" i="50"/>
  <c r="AH42" i="50"/>
  <c r="AH50" i="50"/>
  <c r="AH66" i="50"/>
  <c r="AH79" i="50"/>
  <c r="AO10" i="50"/>
  <c r="AH31" i="50"/>
  <c r="AH47" i="50"/>
  <c r="AH58" i="50"/>
  <c r="AH74" i="50"/>
  <c r="AH2" i="50"/>
  <c r="E7" i="50" s="1"/>
  <c r="E22" i="50" s="1"/>
  <c r="AO4" i="50"/>
  <c r="AO5" i="50"/>
  <c r="AO12" i="50"/>
  <c r="AH20" i="50"/>
  <c r="AH28" i="50"/>
  <c r="AH39" i="50"/>
  <c r="AH55" i="50"/>
  <c r="AH63" i="50"/>
  <c r="AH71" i="50"/>
  <c r="AO2" i="50"/>
  <c r="M15" i="50" s="1"/>
  <c r="M30" i="50" s="1"/>
  <c r="AO17" i="50"/>
  <c r="AO7" i="50"/>
  <c r="AO14" i="50"/>
  <c r="AH15" i="50"/>
  <c r="AH3" i="50"/>
  <c r="AH4" i="50"/>
  <c r="AH6" i="50"/>
  <c r="AH7" i="50"/>
  <c r="AH13" i="50"/>
  <c r="AH19" i="50"/>
  <c r="E10" i="50"/>
  <c r="E25" i="50" s="1"/>
  <c r="AH22" i="50"/>
  <c r="K14" i="50" s="1"/>
  <c r="AH26" i="50"/>
  <c r="AH30" i="50"/>
  <c r="AH35" i="50"/>
  <c r="AH38" i="50"/>
  <c r="AH43" i="50"/>
  <c r="AH46" i="50"/>
  <c r="AH51" i="50"/>
  <c r="AH54" i="50"/>
  <c r="AH59" i="50"/>
  <c r="AH62" i="50"/>
  <c r="AH67" i="50"/>
  <c r="AH70" i="50"/>
  <c r="AH75" i="50"/>
  <c r="AH78" i="50"/>
  <c r="AH9" i="50"/>
  <c r="AH17" i="50"/>
  <c r="AH18" i="50"/>
  <c r="AH23" i="50"/>
  <c r="AH27" i="50"/>
  <c r="AH76" i="50"/>
  <c r="AH12" i="50"/>
  <c r="AH33" i="50"/>
  <c r="AH37" i="50"/>
  <c r="AH41" i="50"/>
  <c r="AH45" i="50"/>
  <c r="AH49" i="50"/>
  <c r="AH53" i="50"/>
  <c r="AH57" i="50"/>
  <c r="AH61" i="50"/>
  <c r="AH65" i="50"/>
  <c r="AH69" i="50"/>
  <c r="AH73" i="50"/>
  <c r="AH77" i="50"/>
  <c r="AH81" i="50"/>
  <c r="AH8" i="50"/>
  <c r="AH10" i="50"/>
  <c r="AH14" i="50"/>
  <c r="AH16" i="50"/>
  <c r="AH21" i="50"/>
  <c r="AH25" i="50"/>
  <c r="AH29" i="50"/>
  <c r="AH1" i="50"/>
  <c r="AO3" i="50"/>
  <c r="AH11" i="50"/>
  <c r="AH32" i="50"/>
  <c r="AH36" i="50"/>
  <c r="AH40" i="50"/>
  <c r="AH44" i="50"/>
  <c r="AH48" i="50"/>
  <c r="AH52" i="50"/>
  <c r="AH56" i="50"/>
  <c r="AH60" i="50"/>
  <c r="AH64" i="50"/>
  <c r="AH68" i="50"/>
  <c r="AH72" i="50"/>
  <c r="AH80" i="50"/>
  <c r="AO6" i="50"/>
  <c r="AO18" i="50"/>
  <c r="AO15" i="50"/>
  <c r="AO13" i="50"/>
  <c r="AO11" i="50"/>
  <c r="AO9" i="50"/>
  <c r="AO16" i="50"/>
  <c r="K15" i="50" l="1"/>
  <c r="C7" i="50"/>
  <c r="M11" i="50"/>
  <c r="M26" i="50" s="1"/>
  <c r="K11" i="50"/>
  <c r="M12" i="50"/>
  <c r="M27" i="50" s="1"/>
  <c r="K12" i="50"/>
  <c r="K29" i="50"/>
  <c r="M14" i="50"/>
  <c r="M29" i="50" s="1"/>
  <c r="K30" i="50"/>
  <c r="O15" i="50"/>
  <c r="O30" i="50" s="1"/>
  <c r="C13" i="50"/>
  <c r="E13" i="50"/>
  <c r="E28" i="50" s="1"/>
  <c r="E14" i="50"/>
  <c r="E29" i="50" s="1"/>
  <c r="C14" i="50"/>
  <c r="C22" i="50"/>
  <c r="G7" i="50"/>
  <c r="G22" i="50" s="1"/>
  <c r="E9" i="50"/>
  <c r="E24" i="50" s="1"/>
  <c r="C9" i="50"/>
  <c r="C6" i="50"/>
  <c r="E6" i="50"/>
  <c r="E21" i="50" s="1"/>
  <c r="C11" i="50"/>
  <c r="E11" i="50"/>
  <c r="E26" i="50" s="1"/>
  <c r="M6" i="50"/>
  <c r="M21" i="50" s="1"/>
  <c r="K6" i="50"/>
  <c r="M8" i="50"/>
  <c r="M23" i="50" s="1"/>
  <c r="K8" i="50"/>
  <c r="C8" i="50"/>
  <c r="E8" i="50"/>
  <c r="E23" i="50" s="1"/>
  <c r="C15" i="50"/>
  <c r="E15" i="50"/>
  <c r="E30" i="50" s="1"/>
  <c r="K9" i="50"/>
  <c r="M9" i="50"/>
  <c r="M24" i="50" s="1"/>
  <c r="M7" i="50"/>
  <c r="M22" i="50" s="1"/>
  <c r="K7" i="50"/>
  <c r="M13" i="50"/>
  <c r="M28" i="50" s="1"/>
  <c r="K13" i="50"/>
  <c r="G10" i="50"/>
  <c r="G25" i="50" s="1"/>
  <c r="C25" i="50"/>
  <c r="E12" i="50"/>
  <c r="E27" i="50" s="1"/>
  <c r="C12" i="50"/>
  <c r="M10" i="50"/>
  <c r="M25" i="50" s="1"/>
  <c r="K10" i="50"/>
  <c r="C26" i="50" l="1"/>
  <c r="G11" i="50"/>
  <c r="G26" i="50" s="1"/>
  <c r="K28" i="50"/>
  <c r="O13" i="50"/>
  <c r="O28" i="50" s="1"/>
  <c r="K21" i="50"/>
  <c r="O6" i="50"/>
  <c r="O21" i="50" s="1"/>
  <c r="C30" i="50"/>
  <c r="G15" i="50"/>
  <c r="G30" i="50" s="1"/>
  <c r="K27" i="50"/>
  <c r="O12" i="50"/>
  <c r="O27" i="50" s="1"/>
  <c r="K24" i="50"/>
  <c r="O9" i="50"/>
  <c r="O24" i="50" s="1"/>
  <c r="C23" i="50"/>
  <c r="G8" i="50"/>
  <c r="G23" i="50" s="1"/>
  <c r="AC17" i="50"/>
  <c r="Y17" i="50"/>
  <c r="U17" i="50"/>
  <c r="AC16" i="50"/>
  <c r="Y16" i="50"/>
  <c r="U16" i="50"/>
  <c r="Z15" i="50"/>
  <c r="V15" i="50"/>
  <c r="AB14" i="50"/>
  <c r="X14" i="50"/>
  <c r="Z13" i="50"/>
  <c r="V13" i="50"/>
  <c r="AB12" i="50"/>
  <c r="X12" i="50"/>
  <c r="Z11" i="50"/>
  <c r="V11" i="50"/>
  <c r="AB10" i="50"/>
  <c r="X10" i="50"/>
  <c r="Z9" i="50"/>
  <c r="V9" i="50"/>
  <c r="AB17" i="50"/>
  <c r="X17" i="50"/>
  <c r="AB16" i="50"/>
  <c r="X16" i="50"/>
  <c r="AC15" i="50"/>
  <c r="Y15" i="50"/>
  <c r="U15" i="50"/>
  <c r="AA14" i="50"/>
  <c r="W14" i="50"/>
  <c r="AC13" i="50"/>
  <c r="Y13" i="50"/>
  <c r="U13" i="50"/>
  <c r="AA12" i="50"/>
  <c r="W12" i="50"/>
  <c r="AC11" i="50"/>
  <c r="Y11" i="50"/>
  <c r="U11" i="50"/>
  <c r="AA10" i="50"/>
  <c r="W10" i="50"/>
  <c r="AC9" i="50"/>
  <c r="Y9" i="50"/>
  <c r="U9" i="50"/>
  <c r="Z17" i="50"/>
  <c r="V16" i="50"/>
  <c r="AA15" i="50"/>
  <c r="AC14" i="50"/>
  <c r="U14" i="50"/>
  <c r="W13" i="50"/>
  <c r="Y12" i="50"/>
  <c r="AA11" i="50"/>
  <c r="AC10" i="50"/>
  <c r="U10" i="50"/>
  <c r="W9" i="50"/>
  <c r="C21" i="50"/>
  <c r="W17" i="50"/>
  <c r="X15" i="50"/>
  <c r="Z14" i="50"/>
  <c r="V12" i="50"/>
  <c r="Z10" i="50"/>
  <c r="V17" i="50"/>
  <c r="Z16" i="50"/>
  <c r="W15" i="50"/>
  <c r="Y14" i="50"/>
  <c r="AA13" i="50"/>
  <c r="AC12" i="50"/>
  <c r="U12" i="50"/>
  <c r="W11" i="50"/>
  <c r="Y10" i="50"/>
  <c r="AA9" i="50"/>
  <c r="G6" i="50"/>
  <c r="G21" i="50" s="1"/>
  <c r="AA17" i="50"/>
  <c r="W16" i="50"/>
  <c r="AB15" i="50"/>
  <c r="V14" i="50"/>
  <c r="X13" i="50"/>
  <c r="Z12" i="50"/>
  <c r="AB11" i="50"/>
  <c r="V10" i="50"/>
  <c r="X9" i="50"/>
  <c r="AA16" i="50"/>
  <c r="AB13" i="50"/>
  <c r="X11" i="50"/>
  <c r="AB9" i="50"/>
  <c r="C28" i="50"/>
  <c r="G13" i="50"/>
  <c r="G28" i="50" s="1"/>
  <c r="O14" i="50"/>
  <c r="O29" i="50" s="1"/>
  <c r="K26" i="50"/>
  <c r="O11" i="50"/>
  <c r="O26" i="50" s="1"/>
  <c r="G12" i="50"/>
  <c r="G27" i="50" s="1"/>
  <c r="C27" i="50"/>
  <c r="K25" i="50"/>
  <c r="O10" i="50"/>
  <c r="O25" i="50" s="1"/>
  <c r="K22" i="50"/>
  <c r="O7" i="50"/>
  <c r="O22" i="50" s="1"/>
  <c r="K23" i="50"/>
  <c r="O8" i="50"/>
  <c r="O23" i="50" s="1"/>
  <c r="G9" i="50"/>
  <c r="G24" i="50" s="1"/>
  <c r="C24" i="50"/>
  <c r="G14" i="50"/>
  <c r="G29" i="50" s="1"/>
  <c r="C29" i="50"/>
  <c r="AC18" i="50" l="1"/>
  <c r="N28" i="49" l="1"/>
  <c r="L28" i="49"/>
  <c r="J28" i="49"/>
  <c r="H28" i="49"/>
  <c r="F28" i="49"/>
  <c r="D28" i="49"/>
  <c r="B28" i="49"/>
  <c r="AD27" i="49"/>
  <c r="N27" i="49"/>
  <c r="L27" i="49"/>
  <c r="J27" i="49"/>
  <c r="H27" i="49"/>
  <c r="F27" i="49"/>
  <c r="D27" i="49"/>
  <c r="B27" i="49"/>
  <c r="AD26" i="49"/>
  <c r="N26" i="49"/>
  <c r="L26" i="49"/>
  <c r="J26" i="49"/>
  <c r="H26" i="49"/>
  <c r="F26" i="49"/>
  <c r="D26" i="49"/>
  <c r="B26" i="49"/>
  <c r="AD25" i="49"/>
  <c r="N25" i="49"/>
  <c r="L25" i="49"/>
  <c r="J25" i="49"/>
  <c r="H25" i="49"/>
  <c r="F25" i="49"/>
  <c r="D25" i="49"/>
  <c r="B25" i="49"/>
  <c r="AD24" i="49"/>
  <c r="N24" i="49"/>
  <c r="L24" i="49"/>
  <c r="J24" i="49"/>
  <c r="H24" i="49"/>
  <c r="F24" i="49"/>
  <c r="D24" i="49"/>
  <c r="B24" i="49"/>
  <c r="AD23" i="49"/>
  <c r="N23" i="49"/>
  <c r="L23" i="49"/>
  <c r="J23" i="49"/>
  <c r="H23" i="49"/>
  <c r="F23" i="49"/>
  <c r="D23" i="49"/>
  <c r="B23" i="49"/>
  <c r="AD22" i="49"/>
  <c r="N22" i="49"/>
  <c r="L22" i="49"/>
  <c r="J22" i="49"/>
  <c r="H22" i="49"/>
  <c r="F22" i="49"/>
  <c r="D22" i="49"/>
  <c r="B22" i="49"/>
  <c r="AD21" i="49"/>
  <c r="N21" i="49"/>
  <c r="L21" i="49"/>
  <c r="J21" i="49"/>
  <c r="H21" i="49"/>
  <c r="F21" i="49"/>
  <c r="D21" i="49"/>
  <c r="B21" i="49"/>
  <c r="AD20" i="49"/>
  <c r="N20" i="49"/>
  <c r="L20" i="49"/>
  <c r="J20" i="49"/>
  <c r="H20" i="49"/>
  <c r="F20" i="49"/>
  <c r="D20" i="49"/>
  <c r="B20" i="49"/>
  <c r="AD19" i="49"/>
  <c r="N19" i="49"/>
  <c r="L19" i="49"/>
  <c r="J19" i="49"/>
  <c r="H19" i="49"/>
  <c r="F19" i="49"/>
  <c r="D19" i="49"/>
  <c r="B19" i="49"/>
  <c r="AD18" i="49"/>
  <c r="O18" i="49"/>
  <c r="N18" i="49"/>
  <c r="M18" i="49"/>
  <c r="L18" i="49"/>
  <c r="K18" i="49"/>
  <c r="J18" i="49"/>
  <c r="H18" i="49"/>
  <c r="G18" i="49"/>
  <c r="F18" i="49"/>
  <c r="E18" i="49"/>
  <c r="D18" i="49"/>
  <c r="C18" i="49"/>
  <c r="B18" i="49"/>
  <c r="AD17" i="49"/>
  <c r="F17" i="49"/>
  <c r="D17" i="49"/>
  <c r="B17" i="49"/>
  <c r="AD16" i="49"/>
  <c r="O16" i="49"/>
  <c r="N16" i="49"/>
  <c r="M16" i="49"/>
  <c r="L16" i="49"/>
  <c r="K16" i="49"/>
  <c r="J16" i="49"/>
  <c r="H16" i="49"/>
  <c r="G16" i="49"/>
  <c r="F16" i="49"/>
  <c r="E16" i="49"/>
  <c r="D16" i="49"/>
  <c r="C16" i="49"/>
  <c r="B16" i="49"/>
  <c r="AD15" i="49"/>
  <c r="N15" i="49"/>
  <c r="A15" i="49"/>
  <c r="AD14" i="49"/>
  <c r="AD13" i="49"/>
  <c r="AD12" i="49"/>
  <c r="AD11" i="49"/>
  <c r="AD10" i="49"/>
  <c r="AD9" i="49"/>
  <c r="AD8" i="49"/>
  <c r="AD7" i="49"/>
  <c r="AD6" i="49"/>
  <c r="AD5" i="49"/>
  <c r="AD4" i="49"/>
  <c r="AD3" i="49"/>
  <c r="AD2" i="49"/>
  <c r="AD1" i="49"/>
  <c r="N28" i="48"/>
  <c r="L28" i="48"/>
  <c r="J28" i="48"/>
  <c r="H28" i="48"/>
  <c r="F28" i="48"/>
  <c r="D28" i="48"/>
  <c r="B28" i="48"/>
  <c r="AD27" i="48"/>
  <c r="N27" i="48"/>
  <c r="L27" i="48"/>
  <c r="J27" i="48"/>
  <c r="H27" i="48"/>
  <c r="F27" i="48"/>
  <c r="D27" i="48"/>
  <c r="B27" i="48"/>
  <c r="AD26" i="48"/>
  <c r="N26" i="48"/>
  <c r="L26" i="48"/>
  <c r="J26" i="48"/>
  <c r="H26" i="48"/>
  <c r="F26" i="48"/>
  <c r="D26" i="48"/>
  <c r="B26" i="48"/>
  <c r="AD25" i="48"/>
  <c r="N25" i="48"/>
  <c r="L25" i="48"/>
  <c r="J25" i="48"/>
  <c r="H25" i="48"/>
  <c r="F25" i="48"/>
  <c r="D25" i="48"/>
  <c r="B25" i="48"/>
  <c r="AD24" i="48"/>
  <c r="N24" i="48"/>
  <c r="L24" i="48"/>
  <c r="J24" i="48"/>
  <c r="H24" i="48"/>
  <c r="F24" i="48"/>
  <c r="D24" i="48"/>
  <c r="B24" i="48"/>
  <c r="AD23" i="48"/>
  <c r="N23" i="48"/>
  <c r="L23" i="48"/>
  <c r="J23" i="48"/>
  <c r="H23" i="48"/>
  <c r="F23" i="48"/>
  <c r="D23" i="48"/>
  <c r="B23" i="48"/>
  <c r="AD22" i="48"/>
  <c r="N22" i="48"/>
  <c r="L22" i="48"/>
  <c r="J22" i="48"/>
  <c r="H22" i="48"/>
  <c r="F22" i="48"/>
  <c r="D22" i="48"/>
  <c r="B22" i="48"/>
  <c r="AD21" i="48"/>
  <c r="N21" i="48"/>
  <c r="L21" i="48"/>
  <c r="J21" i="48"/>
  <c r="H21" i="48"/>
  <c r="F21" i="48"/>
  <c r="D21" i="48"/>
  <c r="B21" i="48"/>
  <c r="AD20" i="48"/>
  <c r="N20" i="48"/>
  <c r="L20" i="48"/>
  <c r="J20" i="48"/>
  <c r="H20" i="48"/>
  <c r="F20" i="48"/>
  <c r="D20" i="48"/>
  <c r="B20" i="48"/>
  <c r="AD19" i="48"/>
  <c r="N19" i="48"/>
  <c r="L19" i="48"/>
  <c r="J19" i="48"/>
  <c r="H19" i="48"/>
  <c r="F19" i="48"/>
  <c r="D19" i="48"/>
  <c r="B19" i="48"/>
  <c r="AD18" i="48"/>
  <c r="O18" i="48"/>
  <c r="N18" i="48"/>
  <c r="M18" i="48"/>
  <c r="L18" i="48"/>
  <c r="K18" i="48"/>
  <c r="J18" i="48"/>
  <c r="H18" i="48"/>
  <c r="G18" i="48"/>
  <c r="F18" i="48"/>
  <c r="E18" i="48"/>
  <c r="D18" i="48"/>
  <c r="C18" i="48"/>
  <c r="B18" i="48"/>
  <c r="AD17" i="48"/>
  <c r="F17" i="48"/>
  <c r="D17" i="48"/>
  <c r="B17" i="48"/>
  <c r="AD16" i="48"/>
  <c r="O16" i="48"/>
  <c r="N16" i="48"/>
  <c r="M16" i="48"/>
  <c r="L16" i="48"/>
  <c r="K16" i="48"/>
  <c r="J16" i="48"/>
  <c r="H16" i="48"/>
  <c r="G16" i="48"/>
  <c r="F16" i="48"/>
  <c r="E16" i="48"/>
  <c r="D16" i="48"/>
  <c r="C16" i="48"/>
  <c r="B16" i="48"/>
  <c r="AD15" i="48"/>
  <c r="N15" i="48"/>
  <c r="A15" i="48"/>
  <c r="AD14" i="48"/>
  <c r="AD13" i="48"/>
  <c r="AD12" i="48"/>
  <c r="AD11" i="48"/>
  <c r="AD10" i="48"/>
  <c r="AD9" i="48"/>
  <c r="AD8" i="48"/>
  <c r="AD7" i="48"/>
  <c r="AD6" i="48"/>
  <c r="AD5" i="48"/>
  <c r="AD4" i="48"/>
  <c r="AD3" i="48"/>
  <c r="AD2" i="48"/>
  <c r="AD1" i="48"/>
  <c r="N28" i="47"/>
  <c r="L28" i="47"/>
  <c r="J28" i="47"/>
  <c r="H28" i="47"/>
  <c r="F28" i="47"/>
  <c r="D28" i="47"/>
  <c r="B28" i="47"/>
  <c r="AD27" i="47"/>
  <c r="N27" i="47"/>
  <c r="L27" i="47"/>
  <c r="J27" i="47"/>
  <c r="H27" i="47"/>
  <c r="F27" i="47"/>
  <c r="D27" i="47"/>
  <c r="B27" i="47"/>
  <c r="AD26" i="47"/>
  <c r="N26" i="47"/>
  <c r="L26" i="47"/>
  <c r="J26" i="47"/>
  <c r="H26" i="47"/>
  <c r="F26" i="47"/>
  <c r="D26" i="47"/>
  <c r="B26" i="47"/>
  <c r="AD25" i="47"/>
  <c r="N25" i="47"/>
  <c r="L25" i="47"/>
  <c r="J25" i="47"/>
  <c r="H25" i="47"/>
  <c r="F25" i="47"/>
  <c r="D25" i="47"/>
  <c r="B25" i="47"/>
  <c r="AD24" i="47"/>
  <c r="N24" i="47"/>
  <c r="L24" i="47"/>
  <c r="J24" i="47"/>
  <c r="H24" i="47"/>
  <c r="F24" i="47"/>
  <c r="D24" i="47"/>
  <c r="B24" i="47"/>
  <c r="AD23" i="47"/>
  <c r="N23" i="47"/>
  <c r="L23" i="47"/>
  <c r="J23" i="47"/>
  <c r="H23" i="47"/>
  <c r="F23" i="47"/>
  <c r="D23" i="47"/>
  <c r="B23" i="47"/>
  <c r="AD22" i="47"/>
  <c r="N22" i="47"/>
  <c r="L22" i="47"/>
  <c r="J22" i="47"/>
  <c r="H22" i="47"/>
  <c r="F22" i="47"/>
  <c r="D22" i="47"/>
  <c r="B22" i="47"/>
  <c r="AD21" i="47"/>
  <c r="N21" i="47"/>
  <c r="L21" i="47"/>
  <c r="J21" i="47"/>
  <c r="H21" i="47"/>
  <c r="F21" i="47"/>
  <c r="D21" i="47"/>
  <c r="B21" i="47"/>
  <c r="AD20" i="47"/>
  <c r="N20" i="47"/>
  <c r="L20" i="47"/>
  <c r="J20" i="47"/>
  <c r="H20" i="47"/>
  <c r="F20" i="47"/>
  <c r="D20" i="47"/>
  <c r="B20" i="47"/>
  <c r="AD19" i="47"/>
  <c r="N19" i="47"/>
  <c r="L19" i="47"/>
  <c r="J19" i="47"/>
  <c r="H19" i="47"/>
  <c r="F19" i="47"/>
  <c r="D19" i="47"/>
  <c r="B19" i="47"/>
  <c r="AD18" i="47"/>
  <c r="O18" i="47"/>
  <c r="N18" i="47"/>
  <c r="M18" i="47"/>
  <c r="L18" i="47"/>
  <c r="K18" i="47"/>
  <c r="J18" i="47"/>
  <c r="H18" i="47"/>
  <c r="G18" i="47"/>
  <c r="F18" i="47"/>
  <c r="E18" i="47"/>
  <c r="D18" i="47"/>
  <c r="C18" i="47"/>
  <c r="B18" i="47"/>
  <c r="AD17" i="47"/>
  <c r="F17" i="47"/>
  <c r="D17" i="47"/>
  <c r="B17" i="47"/>
  <c r="AD16" i="47"/>
  <c r="O16" i="47"/>
  <c r="N16" i="47"/>
  <c r="M16" i="47"/>
  <c r="L16" i="47"/>
  <c r="K16" i="47"/>
  <c r="J16" i="47"/>
  <c r="H16" i="47"/>
  <c r="G16" i="47"/>
  <c r="F16" i="47"/>
  <c r="E16" i="47"/>
  <c r="D16" i="47"/>
  <c r="C16" i="47"/>
  <c r="B16" i="47"/>
  <c r="AD15" i="47"/>
  <c r="N15" i="47"/>
  <c r="A15" i="47"/>
  <c r="AD14" i="47"/>
  <c r="AD13" i="47"/>
  <c r="AD12" i="47"/>
  <c r="AD11" i="47"/>
  <c r="AD10" i="47"/>
  <c r="AD9" i="47"/>
  <c r="AD8" i="47"/>
  <c r="AD7" i="47"/>
  <c r="AD6" i="47"/>
  <c r="AD5" i="47"/>
  <c r="AD4" i="47"/>
  <c r="AD3" i="47"/>
  <c r="AD2" i="47"/>
  <c r="AD1" i="47"/>
  <c r="N28" i="46"/>
  <c r="L28" i="46"/>
  <c r="J28" i="46"/>
  <c r="H28" i="46"/>
  <c r="F28" i="46"/>
  <c r="D28" i="46"/>
  <c r="B28" i="46"/>
  <c r="AD27" i="46"/>
  <c r="N27" i="46"/>
  <c r="L27" i="46"/>
  <c r="J27" i="46"/>
  <c r="H27" i="46"/>
  <c r="F27" i="46"/>
  <c r="D27" i="46"/>
  <c r="B27" i="46"/>
  <c r="AD26" i="46"/>
  <c r="N26" i="46"/>
  <c r="L26" i="46"/>
  <c r="J26" i="46"/>
  <c r="H26" i="46"/>
  <c r="F26" i="46"/>
  <c r="D26" i="46"/>
  <c r="B26" i="46"/>
  <c r="AD25" i="46"/>
  <c r="N25" i="46"/>
  <c r="L25" i="46"/>
  <c r="J25" i="46"/>
  <c r="H25" i="46"/>
  <c r="F25" i="46"/>
  <c r="D25" i="46"/>
  <c r="B25" i="46"/>
  <c r="AD24" i="46"/>
  <c r="N24" i="46"/>
  <c r="L24" i="46"/>
  <c r="J24" i="46"/>
  <c r="H24" i="46"/>
  <c r="F24" i="46"/>
  <c r="D24" i="46"/>
  <c r="B24" i="46"/>
  <c r="AD23" i="46"/>
  <c r="N23" i="46"/>
  <c r="L23" i="46"/>
  <c r="J23" i="46"/>
  <c r="H23" i="46"/>
  <c r="F23" i="46"/>
  <c r="D23" i="46"/>
  <c r="B23" i="46"/>
  <c r="AD22" i="46"/>
  <c r="N22" i="46"/>
  <c r="L22" i="46"/>
  <c r="J22" i="46"/>
  <c r="H22" i="46"/>
  <c r="F22" i="46"/>
  <c r="D22" i="46"/>
  <c r="B22" i="46"/>
  <c r="AD21" i="46"/>
  <c r="N21" i="46"/>
  <c r="L21" i="46"/>
  <c r="J21" i="46"/>
  <c r="H21" i="46"/>
  <c r="F21" i="46"/>
  <c r="D21" i="46"/>
  <c r="B21" i="46"/>
  <c r="AD20" i="46"/>
  <c r="N20" i="46"/>
  <c r="L20" i="46"/>
  <c r="J20" i="46"/>
  <c r="H20" i="46"/>
  <c r="F20" i="46"/>
  <c r="D20" i="46"/>
  <c r="B20" i="46"/>
  <c r="AD19" i="46"/>
  <c r="N19" i="46"/>
  <c r="L19" i="46"/>
  <c r="J19" i="46"/>
  <c r="H19" i="46"/>
  <c r="F19" i="46"/>
  <c r="D19" i="46"/>
  <c r="B19" i="46"/>
  <c r="AD18" i="46"/>
  <c r="O18" i="46"/>
  <c r="N18" i="46"/>
  <c r="M18" i="46"/>
  <c r="L18" i="46"/>
  <c r="K18" i="46"/>
  <c r="J18" i="46"/>
  <c r="H18" i="46"/>
  <c r="G18" i="46"/>
  <c r="F18" i="46"/>
  <c r="E18" i="46"/>
  <c r="D18" i="46"/>
  <c r="C18" i="46"/>
  <c r="B18" i="46"/>
  <c r="AD17" i="46"/>
  <c r="F17" i="46"/>
  <c r="D17" i="46"/>
  <c r="B17" i="46"/>
  <c r="AD16" i="46"/>
  <c r="O16" i="46"/>
  <c r="N16" i="46"/>
  <c r="M16" i="46"/>
  <c r="L16" i="46"/>
  <c r="K16" i="46"/>
  <c r="J16" i="46"/>
  <c r="H16" i="46"/>
  <c r="G16" i="46"/>
  <c r="F16" i="46"/>
  <c r="E16" i="46"/>
  <c r="D16" i="46"/>
  <c r="C16" i="46"/>
  <c r="B16" i="46"/>
  <c r="AD15" i="46"/>
  <c r="N15" i="46"/>
  <c r="A15" i="46"/>
  <c r="AD14" i="46"/>
  <c r="AD13" i="46"/>
  <c r="AD12" i="46"/>
  <c r="AD11" i="46"/>
  <c r="AD10" i="46"/>
  <c r="AD9" i="46"/>
  <c r="AD8" i="46"/>
  <c r="AD7" i="46"/>
  <c r="AD6" i="46"/>
  <c r="AD5" i="46"/>
  <c r="AD4" i="46"/>
  <c r="AD3" i="46"/>
  <c r="AD2" i="46"/>
  <c r="AD1" i="46"/>
  <c r="N28" i="45"/>
  <c r="L28" i="45"/>
  <c r="J28" i="45"/>
  <c r="H28" i="45"/>
  <c r="F28" i="45"/>
  <c r="D28" i="45"/>
  <c r="B28" i="45"/>
  <c r="AD27" i="45"/>
  <c r="N27" i="45"/>
  <c r="L27" i="45"/>
  <c r="J27" i="45"/>
  <c r="H27" i="45"/>
  <c r="F27" i="45"/>
  <c r="D27" i="45"/>
  <c r="B27" i="45"/>
  <c r="AD26" i="45"/>
  <c r="N26" i="45"/>
  <c r="L26" i="45"/>
  <c r="J26" i="45"/>
  <c r="H26" i="45"/>
  <c r="F26" i="45"/>
  <c r="D26" i="45"/>
  <c r="B26" i="45"/>
  <c r="AD25" i="45"/>
  <c r="N25" i="45"/>
  <c r="L25" i="45"/>
  <c r="J25" i="45"/>
  <c r="H25" i="45"/>
  <c r="F25" i="45"/>
  <c r="D25" i="45"/>
  <c r="B25" i="45"/>
  <c r="AD24" i="45"/>
  <c r="N24" i="45"/>
  <c r="L24" i="45"/>
  <c r="J24" i="45"/>
  <c r="H24" i="45"/>
  <c r="F24" i="45"/>
  <c r="D24" i="45"/>
  <c r="B24" i="45"/>
  <c r="AD23" i="45"/>
  <c r="N23" i="45"/>
  <c r="L23" i="45"/>
  <c r="J23" i="45"/>
  <c r="H23" i="45"/>
  <c r="F23" i="45"/>
  <c r="D23" i="45"/>
  <c r="B23" i="45"/>
  <c r="AD22" i="45"/>
  <c r="N22" i="45"/>
  <c r="L22" i="45"/>
  <c r="J22" i="45"/>
  <c r="H22" i="45"/>
  <c r="F22" i="45"/>
  <c r="D22" i="45"/>
  <c r="B22" i="45"/>
  <c r="AD21" i="45"/>
  <c r="N21" i="45"/>
  <c r="L21" i="45"/>
  <c r="J21" i="45"/>
  <c r="H21" i="45"/>
  <c r="F21" i="45"/>
  <c r="D21" i="45"/>
  <c r="B21" i="45"/>
  <c r="AD20" i="45"/>
  <c r="N20" i="45"/>
  <c r="L20" i="45"/>
  <c r="J20" i="45"/>
  <c r="H20" i="45"/>
  <c r="F20" i="45"/>
  <c r="D20" i="45"/>
  <c r="B20" i="45"/>
  <c r="AD19" i="45"/>
  <c r="N19" i="45"/>
  <c r="L19" i="45"/>
  <c r="J19" i="45"/>
  <c r="H19" i="45"/>
  <c r="F19" i="45"/>
  <c r="D19" i="45"/>
  <c r="B19" i="45"/>
  <c r="AD18" i="45"/>
  <c r="O18" i="45"/>
  <c r="N18" i="45"/>
  <c r="M18" i="45"/>
  <c r="L18" i="45"/>
  <c r="K18" i="45"/>
  <c r="J18" i="45"/>
  <c r="H18" i="45"/>
  <c r="G18" i="45"/>
  <c r="F18" i="45"/>
  <c r="E18" i="45"/>
  <c r="D18" i="45"/>
  <c r="C18" i="45"/>
  <c r="B18" i="45"/>
  <c r="AD17" i="45"/>
  <c r="F17" i="45"/>
  <c r="D17" i="45"/>
  <c r="B17" i="45"/>
  <c r="AD16" i="45"/>
  <c r="O16" i="45"/>
  <c r="N16" i="45"/>
  <c r="M16" i="45"/>
  <c r="L16" i="45"/>
  <c r="K16" i="45"/>
  <c r="J16" i="45"/>
  <c r="H16" i="45"/>
  <c r="G16" i="45"/>
  <c r="F16" i="45"/>
  <c r="E16" i="45"/>
  <c r="D16" i="45"/>
  <c r="C16" i="45"/>
  <c r="B16" i="45"/>
  <c r="AD15" i="45"/>
  <c r="N15" i="45"/>
  <c r="A15" i="45"/>
  <c r="AD14" i="45"/>
  <c r="AD13" i="45"/>
  <c r="AD12" i="45"/>
  <c r="AD11" i="45"/>
  <c r="AD10" i="45"/>
  <c r="AD9" i="45"/>
  <c r="AD8" i="45"/>
  <c r="AD7" i="45"/>
  <c r="AD6" i="45"/>
  <c r="AD5" i="45"/>
  <c r="AD4" i="45"/>
  <c r="AD3" i="45"/>
  <c r="AD2" i="45"/>
  <c r="AD1" i="45"/>
  <c r="N28" i="44"/>
  <c r="L28" i="44"/>
  <c r="J28" i="44"/>
  <c r="H28" i="44"/>
  <c r="F28" i="44"/>
  <c r="D28" i="44"/>
  <c r="B28" i="44"/>
  <c r="AD27" i="44"/>
  <c r="N27" i="44"/>
  <c r="L27" i="44"/>
  <c r="J27" i="44"/>
  <c r="H27" i="44"/>
  <c r="F27" i="44"/>
  <c r="D27" i="44"/>
  <c r="B27" i="44"/>
  <c r="AD26" i="44"/>
  <c r="N26" i="44"/>
  <c r="L26" i="44"/>
  <c r="J26" i="44"/>
  <c r="H26" i="44"/>
  <c r="F26" i="44"/>
  <c r="D26" i="44"/>
  <c r="B26" i="44"/>
  <c r="AD25" i="44"/>
  <c r="N25" i="44"/>
  <c r="L25" i="44"/>
  <c r="J25" i="44"/>
  <c r="H25" i="44"/>
  <c r="F25" i="44"/>
  <c r="D25" i="44"/>
  <c r="B25" i="44"/>
  <c r="AD24" i="44"/>
  <c r="N24" i="44"/>
  <c r="L24" i="44"/>
  <c r="J24" i="44"/>
  <c r="H24" i="44"/>
  <c r="F24" i="44"/>
  <c r="D24" i="44"/>
  <c r="B24" i="44"/>
  <c r="AD23" i="44"/>
  <c r="N23" i="44"/>
  <c r="L23" i="44"/>
  <c r="J23" i="44"/>
  <c r="H23" i="44"/>
  <c r="F23" i="44"/>
  <c r="D23" i="44"/>
  <c r="B23" i="44"/>
  <c r="AD22" i="44"/>
  <c r="N22" i="44"/>
  <c r="L22" i="44"/>
  <c r="J22" i="44"/>
  <c r="H22" i="44"/>
  <c r="F22" i="44"/>
  <c r="D22" i="44"/>
  <c r="B22" i="44"/>
  <c r="AD21" i="44"/>
  <c r="N21" i="44"/>
  <c r="L21" i="44"/>
  <c r="J21" i="44"/>
  <c r="H21" i="44"/>
  <c r="F21" i="44"/>
  <c r="D21" i="44"/>
  <c r="B21" i="44"/>
  <c r="AD20" i="44"/>
  <c r="N20" i="44"/>
  <c r="L20" i="44"/>
  <c r="J20" i="44"/>
  <c r="H20" i="44"/>
  <c r="F20" i="44"/>
  <c r="D20" i="44"/>
  <c r="B20" i="44"/>
  <c r="AD19" i="44"/>
  <c r="N19" i="44"/>
  <c r="L19" i="44"/>
  <c r="J19" i="44"/>
  <c r="H19" i="44"/>
  <c r="F19" i="44"/>
  <c r="D19" i="44"/>
  <c r="B19" i="44"/>
  <c r="AD18" i="44"/>
  <c r="O18" i="44"/>
  <c r="N18" i="44"/>
  <c r="M18" i="44"/>
  <c r="L18" i="44"/>
  <c r="K18" i="44"/>
  <c r="J18" i="44"/>
  <c r="H18" i="44"/>
  <c r="G18" i="44"/>
  <c r="F18" i="44"/>
  <c r="E18" i="44"/>
  <c r="D18" i="44"/>
  <c r="C18" i="44"/>
  <c r="B18" i="44"/>
  <c r="AD17" i="44"/>
  <c r="F17" i="44"/>
  <c r="D17" i="44"/>
  <c r="B17" i="44"/>
  <c r="AD16" i="44"/>
  <c r="O16" i="44"/>
  <c r="N16" i="44"/>
  <c r="M16" i="44"/>
  <c r="L16" i="44"/>
  <c r="K16" i="44"/>
  <c r="J16" i="44"/>
  <c r="H16" i="44"/>
  <c r="G16" i="44"/>
  <c r="F16" i="44"/>
  <c r="E16" i="44"/>
  <c r="D16" i="44"/>
  <c r="C16" i="44"/>
  <c r="B16" i="44"/>
  <c r="AD15" i="44"/>
  <c r="N15" i="44"/>
  <c r="A15" i="44"/>
  <c r="AD14" i="44"/>
  <c r="AD13" i="44"/>
  <c r="AD12" i="44"/>
  <c r="AD11" i="44"/>
  <c r="AD10" i="44"/>
  <c r="AD9" i="44"/>
  <c r="AD8" i="44"/>
  <c r="AD7" i="44"/>
  <c r="AD6" i="44"/>
  <c r="AD5" i="44"/>
  <c r="AD4" i="44"/>
  <c r="AD3" i="44"/>
  <c r="AD2" i="44"/>
  <c r="AD1" i="44"/>
  <c r="N28" i="43"/>
  <c r="L28" i="43"/>
  <c r="J28" i="43"/>
  <c r="H28" i="43"/>
  <c r="F28" i="43"/>
  <c r="D28" i="43"/>
  <c r="B28" i="43"/>
  <c r="AD27" i="43"/>
  <c r="N27" i="43"/>
  <c r="L27" i="43"/>
  <c r="J27" i="43"/>
  <c r="H27" i="43"/>
  <c r="F27" i="43"/>
  <c r="D27" i="43"/>
  <c r="B27" i="43"/>
  <c r="AD26" i="43"/>
  <c r="N26" i="43"/>
  <c r="L26" i="43"/>
  <c r="J26" i="43"/>
  <c r="H26" i="43"/>
  <c r="F26" i="43"/>
  <c r="D26" i="43"/>
  <c r="B26" i="43"/>
  <c r="AD25" i="43"/>
  <c r="N25" i="43"/>
  <c r="L25" i="43"/>
  <c r="J25" i="43"/>
  <c r="H25" i="43"/>
  <c r="F25" i="43"/>
  <c r="D25" i="43"/>
  <c r="B25" i="43"/>
  <c r="AD24" i="43"/>
  <c r="N24" i="43"/>
  <c r="L24" i="43"/>
  <c r="J24" i="43"/>
  <c r="H24" i="43"/>
  <c r="F24" i="43"/>
  <c r="D24" i="43"/>
  <c r="B24" i="43"/>
  <c r="AD23" i="43"/>
  <c r="N23" i="43"/>
  <c r="L23" i="43"/>
  <c r="J23" i="43"/>
  <c r="H23" i="43"/>
  <c r="F23" i="43"/>
  <c r="D23" i="43"/>
  <c r="B23" i="43"/>
  <c r="AD22" i="43"/>
  <c r="N22" i="43"/>
  <c r="L22" i="43"/>
  <c r="J22" i="43"/>
  <c r="H22" i="43"/>
  <c r="F22" i="43"/>
  <c r="D22" i="43"/>
  <c r="B22" i="43"/>
  <c r="AD21" i="43"/>
  <c r="N21" i="43"/>
  <c r="L21" i="43"/>
  <c r="J21" i="43"/>
  <c r="H21" i="43"/>
  <c r="F21" i="43"/>
  <c r="D21" i="43"/>
  <c r="B21" i="43"/>
  <c r="AD20" i="43"/>
  <c r="N20" i="43"/>
  <c r="L20" i="43"/>
  <c r="J20" i="43"/>
  <c r="H20" i="43"/>
  <c r="F20" i="43"/>
  <c r="D20" i="43"/>
  <c r="B20" i="43"/>
  <c r="AD19" i="43"/>
  <c r="N19" i="43"/>
  <c r="L19" i="43"/>
  <c r="J19" i="43"/>
  <c r="H19" i="43"/>
  <c r="F19" i="43"/>
  <c r="D19" i="43"/>
  <c r="B19" i="43"/>
  <c r="AD18" i="43"/>
  <c r="O18" i="43"/>
  <c r="N18" i="43"/>
  <c r="M18" i="43"/>
  <c r="L18" i="43"/>
  <c r="K18" i="43"/>
  <c r="J18" i="43"/>
  <c r="H18" i="43"/>
  <c r="G18" i="43"/>
  <c r="F18" i="43"/>
  <c r="E18" i="43"/>
  <c r="D18" i="43"/>
  <c r="C18" i="43"/>
  <c r="B18" i="43"/>
  <c r="AD17" i="43"/>
  <c r="F17" i="43"/>
  <c r="D17" i="43"/>
  <c r="B17" i="43"/>
  <c r="AD16" i="43"/>
  <c r="O16" i="43"/>
  <c r="N16" i="43"/>
  <c r="M16" i="43"/>
  <c r="L16" i="43"/>
  <c r="K16" i="43"/>
  <c r="J16" i="43"/>
  <c r="H16" i="43"/>
  <c r="G16" i="43"/>
  <c r="F16" i="43"/>
  <c r="E16" i="43"/>
  <c r="D16" i="43"/>
  <c r="C16" i="43"/>
  <c r="B16" i="43"/>
  <c r="AD15" i="43"/>
  <c r="N15" i="43"/>
  <c r="A15" i="43"/>
  <c r="AD14" i="43"/>
  <c r="AD13" i="43"/>
  <c r="AD12" i="43"/>
  <c r="AD11" i="43"/>
  <c r="AD10" i="43"/>
  <c r="AD9" i="43"/>
  <c r="AD8" i="43"/>
  <c r="AD7" i="43"/>
  <c r="AD6" i="43"/>
  <c r="AD5" i="43"/>
  <c r="AD4" i="43"/>
  <c r="AD3" i="43"/>
  <c r="AD2" i="43"/>
  <c r="AD1" i="43"/>
  <c r="N28" i="42"/>
  <c r="L28" i="42"/>
  <c r="J28" i="42"/>
  <c r="H28" i="42"/>
  <c r="F28" i="42"/>
  <c r="D28" i="42"/>
  <c r="B28" i="42"/>
  <c r="AD27" i="42"/>
  <c r="N27" i="42"/>
  <c r="L27" i="42"/>
  <c r="J27" i="42"/>
  <c r="H27" i="42"/>
  <c r="F27" i="42"/>
  <c r="D27" i="42"/>
  <c r="B27" i="42"/>
  <c r="AD26" i="42"/>
  <c r="N26" i="42"/>
  <c r="L26" i="42"/>
  <c r="J26" i="42"/>
  <c r="H26" i="42"/>
  <c r="F26" i="42"/>
  <c r="D26" i="42"/>
  <c r="B26" i="42"/>
  <c r="AD25" i="42"/>
  <c r="N25" i="42"/>
  <c r="L25" i="42"/>
  <c r="J25" i="42"/>
  <c r="H25" i="42"/>
  <c r="F25" i="42"/>
  <c r="D25" i="42"/>
  <c r="B25" i="42"/>
  <c r="AD24" i="42"/>
  <c r="N24" i="42"/>
  <c r="L24" i="42"/>
  <c r="J24" i="42"/>
  <c r="H24" i="42"/>
  <c r="F24" i="42"/>
  <c r="D24" i="42"/>
  <c r="B24" i="42"/>
  <c r="AD23" i="42"/>
  <c r="N23" i="42"/>
  <c r="L23" i="42"/>
  <c r="J23" i="42"/>
  <c r="H23" i="42"/>
  <c r="F23" i="42"/>
  <c r="D23" i="42"/>
  <c r="B23" i="42"/>
  <c r="AD22" i="42"/>
  <c r="N22" i="42"/>
  <c r="L22" i="42"/>
  <c r="J22" i="42"/>
  <c r="H22" i="42"/>
  <c r="F22" i="42"/>
  <c r="D22" i="42"/>
  <c r="B22" i="42"/>
  <c r="AD21" i="42"/>
  <c r="N21" i="42"/>
  <c r="L21" i="42"/>
  <c r="J21" i="42"/>
  <c r="H21" i="42"/>
  <c r="F21" i="42"/>
  <c r="D21" i="42"/>
  <c r="B21" i="42"/>
  <c r="AD20" i="42"/>
  <c r="N20" i="42"/>
  <c r="L20" i="42"/>
  <c r="J20" i="42"/>
  <c r="H20" i="42"/>
  <c r="F20" i="42"/>
  <c r="D20" i="42"/>
  <c r="B20" i="42"/>
  <c r="AD19" i="42"/>
  <c r="N19" i="42"/>
  <c r="L19" i="42"/>
  <c r="J19" i="42"/>
  <c r="H19" i="42"/>
  <c r="F19" i="42"/>
  <c r="D19" i="42"/>
  <c r="B19" i="42"/>
  <c r="AD18" i="42"/>
  <c r="O18" i="42"/>
  <c r="N18" i="42"/>
  <c r="M18" i="42"/>
  <c r="L18" i="42"/>
  <c r="K18" i="42"/>
  <c r="J18" i="42"/>
  <c r="H18" i="42"/>
  <c r="G18" i="42"/>
  <c r="F18" i="42"/>
  <c r="E18" i="42"/>
  <c r="D18" i="42"/>
  <c r="C18" i="42"/>
  <c r="B18" i="42"/>
  <c r="AD17" i="42"/>
  <c r="F17" i="42"/>
  <c r="D17" i="42"/>
  <c r="B17" i="42"/>
  <c r="AD16" i="42"/>
  <c r="O16" i="42"/>
  <c r="N16" i="42"/>
  <c r="M16" i="42"/>
  <c r="L16" i="42"/>
  <c r="K16" i="42"/>
  <c r="J16" i="42"/>
  <c r="H16" i="42"/>
  <c r="G16" i="42"/>
  <c r="F16" i="42"/>
  <c r="E16" i="42"/>
  <c r="D16" i="42"/>
  <c r="C16" i="42"/>
  <c r="B16" i="42"/>
  <c r="AD15" i="42"/>
  <c r="N15" i="42"/>
  <c r="A15" i="42"/>
  <c r="AD14" i="42"/>
  <c r="AD13" i="42"/>
  <c r="AD12" i="42"/>
  <c r="AD11" i="42"/>
  <c r="AD10" i="42"/>
  <c r="AD9" i="42"/>
  <c r="AD8" i="42"/>
  <c r="AD7" i="42"/>
  <c r="AD6" i="42"/>
  <c r="AD5" i="42"/>
  <c r="AD4" i="42"/>
  <c r="AD3" i="42"/>
  <c r="AD2" i="42"/>
  <c r="AD1" i="42"/>
  <c r="AE19" i="46" l="1"/>
  <c r="M13" i="46" s="1"/>
  <c r="M27" i="46" s="1"/>
  <c r="AE23" i="43"/>
  <c r="AE27" i="42"/>
  <c r="AE21" i="48"/>
  <c r="AE14" i="47"/>
  <c r="M8" i="47" s="1"/>
  <c r="M22" i="47" s="1"/>
  <c r="AE3" i="49"/>
  <c r="E7" i="49" s="1"/>
  <c r="E21" i="49" s="1"/>
  <c r="AE20" i="49"/>
  <c r="M14" i="49" s="1"/>
  <c r="M28" i="49" s="1"/>
  <c r="AE4" i="46"/>
  <c r="E8" i="46" s="1"/>
  <c r="E22" i="46" s="1"/>
  <c r="AE12" i="46"/>
  <c r="M6" i="46" s="1"/>
  <c r="M20" i="46" s="1"/>
  <c r="AE25" i="44"/>
  <c r="AE1" i="47"/>
  <c r="C5" i="47" s="1"/>
  <c r="C19" i="47" s="1"/>
  <c r="AE10" i="43"/>
  <c r="E14" i="43" s="1"/>
  <c r="E28" i="43" s="1"/>
  <c r="AE2" i="44"/>
  <c r="E6" i="44" s="1"/>
  <c r="E20" i="44" s="1"/>
  <c r="AE21" i="44"/>
  <c r="AE21" i="45"/>
  <c r="AE7" i="47"/>
  <c r="E11" i="47" s="1"/>
  <c r="E25" i="47" s="1"/>
  <c r="AE11" i="47"/>
  <c r="K5" i="47" s="1"/>
  <c r="AE11" i="48"/>
  <c r="M5" i="48" s="1"/>
  <c r="M19" i="48" s="1"/>
  <c r="AE6" i="49"/>
  <c r="C10" i="49" s="1"/>
  <c r="AE4" i="47"/>
  <c r="E8" i="47" s="1"/>
  <c r="E22" i="47" s="1"/>
  <c r="AE10" i="49"/>
  <c r="E14" i="49" s="1"/>
  <c r="E28" i="49" s="1"/>
  <c r="AE7" i="48"/>
  <c r="C11" i="48" s="1"/>
  <c r="C25" i="48" s="1"/>
  <c r="AE9" i="47"/>
  <c r="E13" i="47" s="1"/>
  <c r="E27" i="47" s="1"/>
  <c r="AE14" i="49"/>
  <c r="K8" i="49" s="1"/>
  <c r="AE15" i="49"/>
  <c r="M9" i="49" s="1"/>
  <c r="M23" i="49" s="1"/>
  <c r="AE11" i="44"/>
  <c r="M5" i="44" s="1"/>
  <c r="M19" i="44" s="1"/>
  <c r="AE5" i="46"/>
  <c r="E9" i="46" s="1"/>
  <c r="E23" i="46" s="1"/>
  <c r="AE9" i="46"/>
  <c r="E13" i="46" s="1"/>
  <c r="E27" i="46" s="1"/>
  <c r="AE2" i="47"/>
  <c r="AE5" i="47"/>
  <c r="E9" i="47" s="1"/>
  <c r="E23" i="47" s="1"/>
  <c r="AE16" i="47"/>
  <c r="M10" i="47" s="1"/>
  <c r="M24" i="47" s="1"/>
  <c r="AE17" i="47"/>
  <c r="AE4" i="48"/>
  <c r="E8" i="48" s="1"/>
  <c r="E22" i="48" s="1"/>
  <c r="AE11" i="45"/>
  <c r="K5" i="45" s="1"/>
  <c r="K19" i="45" s="1"/>
  <c r="AE7" i="46"/>
  <c r="E11" i="46" s="1"/>
  <c r="E25" i="46" s="1"/>
  <c r="AE6" i="46"/>
  <c r="E10" i="46" s="1"/>
  <c r="E24" i="46" s="1"/>
  <c r="AE10" i="46"/>
  <c r="C14" i="46" s="1"/>
  <c r="AE13" i="46"/>
  <c r="M7" i="46" s="1"/>
  <c r="M21" i="46" s="1"/>
  <c r="AE20" i="46"/>
  <c r="M14" i="46" s="1"/>
  <c r="M28" i="46" s="1"/>
  <c r="AE10" i="47"/>
  <c r="C14" i="47" s="1"/>
  <c r="C28" i="47" s="1"/>
  <c r="AE12" i="47"/>
  <c r="M6" i="47" s="1"/>
  <c r="M20" i="47" s="1"/>
  <c r="AE2" i="48"/>
  <c r="C6" i="48" s="1"/>
  <c r="AE5" i="48"/>
  <c r="C9" i="48" s="1"/>
  <c r="AE20" i="48"/>
  <c r="K14" i="48" s="1"/>
  <c r="AE5" i="44"/>
  <c r="C9" i="44" s="1"/>
  <c r="C23" i="44" s="1"/>
  <c r="AE26" i="46"/>
  <c r="AE6" i="47"/>
  <c r="AE3" i="47"/>
  <c r="E7" i="47" s="1"/>
  <c r="E21" i="47" s="1"/>
  <c r="AE8" i="47"/>
  <c r="E12" i="47" s="1"/>
  <c r="E26" i="47" s="1"/>
  <c r="AE13" i="47"/>
  <c r="AE15" i="47"/>
  <c r="M9" i="47" s="1"/>
  <c r="M23" i="47" s="1"/>
  <c r="AE21" i="47"/>
  <c r="AE23" i="47"/>
  <c r="AE24" i="48"/>
  <c r="C11" i="46"/>
  <c r="AE4" i="44"/>
  <c r="C8" i="44" s="1"/>
  <c r="C22" i="44" s="1"/>
  <c r="AE7" i="44"/>
  <c r="E11" i="44" s="1"/>
  <c r="E25" i="44" s="1"/>
  <c r="AE12" i="44"/>
  <c r="K6" i="44" s="1"/>
  <c r="AE23" i="45"/>
  <c r="AE2" i="46"/>
  <c r="AE14" i="46"/>
  <c r="AE22" i="46"/>
  <c r="AE24" i="46"/>
  <c r="AE27" i="47"/>
  <c r="AE19" i="47"/>
  <c r="AE15" i="46"/>
  <c r="AE18" i="46"/>
  <c r="AE26" i="47"/>
  <c r="AE12" i="43"/>
  <c r="K6" i="43" s="1"/>
  <c r="AE3" i="44"/>
  <c r="E7" i="44" s="1"/>
  <c r="E21" i="44" s="1"/>
  <c r="AE27" i="44"/>
  <c r="AE12" i="45"/>
  <c r="K6" i="45" s="1"/>
  <c r="K20" i="45" s="1"/>
  <c r="AE17" i="45"/>
  <c r="M11" i="45" s="1"/>
  <c r="M25" i="45" s="1"/>
  <c r="AE26" i="45"/>
  <c r="AE16" i="46"/>
  <c r="AE17" i="46"/>
  <c r="AE25" i="46"/>
  <c r="AE27" i="46"/>
  <c r="AE22" i="47"/>
  <c r="AE24" i="47"/>
  <c r="AE8" i="46"/>
  <c r="AE9" i="43"/>
  <c r="C13" i="43" s="1"/>
  <c r="AE8" i="44"/>
  <c r="E12" i="44" s="1"/>
  <c r="E26" i="44" s="1"/>
  <c r="AE9" i="44"/>
  <c r="C13" i="44" s="1"/>
  <c r="AE15" i="44"/>
  <c r="K9" i="44" s="1"/>
  <c r="AE4" i="45"/>
  <c r="E8" i="45" s="1"/>
  <c r="E22" i="45" s="1"/>
  <c r="AE10" i="45"/>
  <c r="AE1" i="46"/>
  <c r="AE3" i="46"/>
  <c r="AE11" i="46"/>
  <c r="AE21" i="46"/>
  <c r="AE23" i="46"/>
  <c r="AE18" i="47"/>
  <c r="AE20" i="47"/>
  <c r="AE25" i="47"/>
  <c r="AE8" i="48"/>
  <c r="AE9" i="48"/>
  <c r="AE14" i="48"/>
  <c r="AE15" i="48"/>
  <c r="AE9" i="49"/>
  <c r="AE5" i="49"/>
  <c r="AE4" i="49"/>
  <c r="AE2" i="49"/>
  <c r="AE1" i="49"/>
  <c r="AE7" i="49"/>
  <c r="AE17" i="49"/>
  <c r="AE11" i="49"/>
  <c r="AE24" i="49"/>
  <c r="AE3" i="48"/>
  <c r="AE1" i="48"/>
  <c r="AE6" i="48"/>
  <c r="AE21" i="49"/>
  <c r="AE18" i="48"/>
  <c r="AE16" i="48"/>
  <c r="AE13" i="48"/>
  <c r="AE12" i="48"/>
  <c r="AE26" i="48"/>
  <c r="AE22" i="48"/>
  <c r="AE19" i="48"/>
  <c r="AE27" i="48"/>
  <c r="AE8" i="49"/>
  <c r="AE12" i="49"/>
  <c r="AE19" i="49"/>
  <c r="AE26" i="49"/>
  <c r="AE27" i="49"/>
  <c r="AE10" i="48"/>
  <c r="AE25" i="48"/>
  <c r="AE25" i="49"/>
  <c r="AE17" i="48"/>
  <c r="AE23" i="48"/>
  <c r="AE18" i="49"/>
  <c r="AE22" i="49"/>
  <c r="AE23" i="49"/>
  <c r="AE13" i="49"/>
  <c r="AE16" i="49"/>
  <c r="AE16" i="44"/>
  <c r="AE18" i="43"/>
  <c r="K12" i="43" s="1"/>
  <c r="AE19" i="43"/>
  <c r="M13" i="43" s="1"/>
  <c r="M27" i="43" s="1"/>
  <c r="AE22" i="43"/>
  <c r="AE24" i="43"/>
  <c r="AE26" i="43"/>
  <c r="AE27" i="43"/>
  <c r="AE6" i="44"/>
  <c r="AE10" i="44"/>
  <c r="AE17" i="44"/>
  <c r="AE26" i="44"/>
  <c r="AE8" i="45"/>
  <c r="AE1" i="45"/>
  <c r="AE6" i="45"/>
  <c r="AE7" i="45"/>
  <c r="AE14" i="45"/>
  <c r="AE15" i="45"/>
  <c r="AE22" i="45"/>
  <c r="AE24" i="45"/>
  <c r="AE13" i="43"/>
  <c r="K7" i="43" s="1"/>
  <c r="AE3" i="43"/>
  <c r="C7" i="43" s="1"/>
  <c r="AE7" i="43"/>
  <c r="C11" i="43" s="1"/>
  <c r="AE1" i="44"/>
  <c r="AE14" i="44"/>
  <c r="AE22" i="44"/>
  <c r="AE24" i="44"/>
  <c r="AE2" i="45"/>
  <c r="AE18" i="45"/>
  <c r="AE19" i="45"/>
  <c r="AE20" i="45"/>
  <c r="AE27" i="45"/>
  <c r="AE13" i="44"/>
  <c r="AE8" i="43"/>
  <c r="C12" i="43" s="1"/>
  <c r="AE15" i="43"/>
  <c r="M9" i="43" s="1"/>
  <c r="M23" i="43" s="1"/>
  <c r="AE16" i="43"/>
  <c r="M10" i="43" s="1"/>
  <c r="M24" i="43" s="1"/>
  <c r="AE18" i="44"/>
  <c r="AE23" i="44"/>
  <c r="AE19" i="44"/>
  <c r="AE20" i="44"/>
  <c r="AE3" i="45"/>
  <c r="AE5" i="45"/>
  <c r="AE9" i="45"/>
  <c r="AE13" i="45"/>
  <c r="AE16" i="45"/>
  <c r="AE25" i="45"/>
  <c r="AE14" i="43"/>
  <c r="AE1" i="43"/>
  <c r="AE11" i="43"/>
  <c r="AE20" i="43"/>
  <c r="AE17" i="43"/>
  <c r="AE21" i="43"/>
  <c r="AE25" i="43"/>
  <c r="AE6" i="43"/>
  <c r="AE2" i="43"/>
  <c r="AE4" i="43"/>
  <c r="AE5" i="43"/>
  <c r="AE23" i="42"/>
  <c r="AE10" i="42"/>
  <c r="C14" i="42" s="1"/>
  <c r="C28" i="42" s="1"/>
  <c r="AE13" i="42"/>
  <c r="M7" i="42" s="1"/>
  <c r="M21" i="42" s="1"/>
  <c r="AE18" i="42"/>
  <c r="K12" i="42" s="1"/>
  <c r="AE22" i="42"/>
  <c r="AE24" i="42"/>
  <c r="AE26" i="42"/>
  <c r="AE16" i="42"/>
  <c r="K10" i="42" s="1"/>
  <c r="AE12" i="42"/>
  <c r="AE8" i="42"/>
  <c r="AE1" i="42"/>
  <c r="C5" i="42" s="1"/>
  <c r="AE7" i="42"/>
  <c r="AE2" i="42"/>
  <c r="AE3" i="42"/>
  <c r="AE5" i="42"/>
  <c r="AE9" i="42"/>
  <c r="AE6" i="42"/>
  <c r="AE4" i="42"/>
  <c r="AE14" i="42"/>
  <c r="AE15" i="42"/>
  <c r="AE17" i="42"/>
  <c r="AE21" i="42"/>
  <c r="AE25" i="42"/>
  <c r="AE11" i="42"/>
  <c r="AE20" i="42"/>
  <c r="AE19" i="42"/>
  <c r="AE98" i="41"/>
  <c r="AE99" i="41"/>
  <c r="AE100" i="41"/>
  <c r="AE82" i="41"/>
  <c r="AE83" i="41"/>
  <c r="AE84" i="41"/>
  <c r="AE85" i="41"/>
  <c r="AE86" i="41"/>
  <c r="AE87" i="41"/>
  <c r="AE88" i="41"/>
  <c r="AE89" i="41"/>
  <c r="AE90" i="41"/>
  <c r="AE91" i="41"/>
  <c r="AE92" i="41"/>
  <c r="AE93" i="41"/>
  <c r="AE94" i="41"/>
  <c r="AE95" i="41"/>
  <c r="AE96" i="41"/>
  <c r="AE97" i="41"/>
  <c r="AE81" i="41"/>
  <c r="AE80" i="41"/>
  <c r="AE79" i="41"/>
  <c r="AE78" i="41"/>
  <c r="AE77" i="41"/>
  <c r="AE76" i="41"/>
  <c r="AE75" i="41"/>
  <c r="AE74" i="41"/>
  <c r="AE73" i="41"/>
  <c r="AE72" i="41"/>
  <c r="AE71" i="41"/>
  <c r="AE70" i="41"/>
  <c r="AE69" i="41"/>
  <c r="AE68" i="41"/>
  <c r="AE67" i="41"/>
  <c r="AE66" i="41"/>
  <c r="AE65" i="41"/>
  <c r="AE64" i="41"/>
  <c r="AE63" i="41"/>
  <c r="AE62" i="41"/>
  <c r="AE61" i="41"/>
  <c r="AE60" i="41"/>
  <c r="AE59" i="41"/>
  <c r="AE58" i="41"/>
  <c r="AE57" i="41"/>
  <c r="AE56" i="41"/>
  <c r="AE55" i="41"/>
  <c r="AE54" i="41"/>
  <c r="AE53" i="41"/>
  <c r="AE52" i="41"/>
  <c r="AE51" i="41"/>
  <c r="AE50" i="41"/>
  <c r="AE49" i="41"/>
  <c r="AE48" i="41"/>
  <c r="AE47" i="41"/>
  <c r="AE46" i="41"/>
  <c r="AE45" i="41"/>
  <c r="AE44" i="41"/>
  <c r="AE43" i="41"/>
  <c r="AE42" i="41"/>
  <c r="AE41" i="41"/>
  <c r="AE40" i="41"/>
  <c r="AE39" i="41"/>
  <c r="AE38" i="41"/>
  <c r="AE37" i="41"/>
  <c r="AE36" i="41"/>
  <c r="AE35" i="41"/>
  <c r="AE34" i="41"/>
  <c r="AE33" i="41"/>
  <c r="AE32" i="41"/>
  <c r="AE31" i="41"/>
  <c r="AE30" i="41"/>
  <c r="AE29" i="41"/>
  <c r="AE28" i="41"/>
  <c r="N28" i="41"/>
  <c r="L28" i="41"/>
  <c r="J28" i="41"/>
  <c r="H28" i="41"/>
  <c r="F28" i="41"/>
  <c r="D28" i="41"/>
  <c r="B28" i="41"/>
  <c r="AE27" i="41"/>
  <c r="N27" i="41"/>
  <c r="L27" i="41"/>
  <c r="J27" i="41"/>
  <c r="H27" i="41"/>
  <c r="F27" i="41"/>
  <c r="D27" i="41"/>
  <c r="B27" i="41"/>
  <c r="AE26" i="41"/>
  <c r="N26" i="41"/>
  <c r="L26" i="41"/>
  <c r="J26" i="41"/>
  <c r="H26" i="41"/>
  <c r="F26" i="41"/>
  <c r="D26" i="41"/>
  <c r="B26" i="41"/>
  <c r="AE25" i="41"/>
  <c r="N25" i="41"/>
  <c r="L25" i="41"/>
  <c r="J25" i="41"/>
  <c r="H25" i="41"/>
  <c r="F25" i="41"/>
  <c r="D25" i="41"/>
  <c r="B25" i="41"/>
  <c r="AE24" i="41"/>
  <c r="N24" i="41"/>
  <c r="L24" i="41"/>
  <c r="J24" i="41"/>
  <c r="H24" i="41"/>
  <c r="F24" i="41"/>
  <c r="D24" i="41"/>
  <c r="B24" i="41"/>
  <c r="AE23" i="41"/>
  <c r="N23" i="41"/>
  <c r="L23" i="41"/>
  <c r="J23" i="41"/>
  <c r="H23" i="41"/>
  <c r="F23" i="41"/>
  <c r="D23" i="41"/>
  <c r="B23" i="41"/>
  <c r="AE22" i="41"/>
  <c r="N22" i="41"/>
  <c r="L22" i="41"/>
  <c r="J22" i="41"/>
  <c r="H22" i="41"/>
  <c r="F22" i="41"/>
  <c r="D22" i="41"/>
  <c r="B22" i="41"/>
  <c r="AE21" i="41"/>
  <c r="N21" i="41"/>
  <c r="L21" i="41"/>
  <c r="J21" i="41"/>
  <c r="H21" i="41"/>
  <c r="F21" i="41"/>
  <c r="D21" i="41"/>
  <c r="B21" i="41"/>
  <c r="AE20" i="41"/>
  <c r="N20" i="41"/>
  <c r="L20" i="41"/>
  <c r="J20" i="41"/>
  <c r="H20" i="41"/>
  <c r="F20" i="41"/>
  <c r="D20" i="41"/>
  <c r="B20" i="41"/>
  <c r="AE19" i="41"/>
  <c r="N19" i="41"/>
  <c r="L19" i="41"/>
  <c r="J19" i="41"/>
  <c r="H19" i="41"/>
  <c r="F19" i="41"/>
  <c r="D19" i="41"/>
  <c r="B19" i="41"/>
  <c r="AE18" i="41"/>
  <c r="O18" i="41"/>
  <c r="N18" i="41"/>
  <c r="M18" i="41"/>
  <c r="L18" i="41"/>
  <c r="K18" i="41"/>
  <c r="J18" i="41"/>
  <c r="H18" i="41"/>
  <c r="G18" i="41"/>
  <c r="F18" i="41"/>
  <c r="E18" i="41"/>
  <c r="D18" i="41"/>
  <c r="C18" i="41"/>
  <c r="B18" i="41"/>
  <c r="AE17" i="41"/>
  <c r="F17" i="41"/>
  <c r="D17" i="41"/>
  <c r="B17" i="41"/>
  <c r="AE16" i="41"/>
  <c r="O16" i="41"/>
  <c r="N16" i="41"/>
  <c r="M16" i="41"/>
  <c r="L16" i="41"/>
  <c r="K16" i="41"/>
  <c r="J16" i="41"/>
  <c r="H16" i="41"/>
  <c r="G16" i="41"/>
  <c r="F16" i="41"/>
  <c r="E16" i="41"/>
  <c r="D16" i="41"/>
  <c r="C16" i="41"/>
  <c r="B16" i="41"/>
  <c r="AE15" i="41"/>
  <c r="N15" i="41"/>
  <c r="A15" i="41"/>
  <c r="AE14" i="41"/>
  <c r="AE13" i="41"/>
  <c r="AE12" i="41"/>
  <c r="AE11" i="41"/>
  <c r="AE10" i="41"/>
  <c r="AE9" i="41"/>
  <c r="AE8" i="41"/>
  <c r="AE7" i="41"/>
  <c r="AE6" i="41"/>
  <c r="AE5" i="41"/>
  <c r="AE4" i="41"/>
  <c r="AE3" i="41"/>
  <c r="AE2" i="41"/>
  <c r="AE1" i="41"/>
  <c r="F17" i="40"/>
  <c r="D17" i="40"/>
  <c r="B17" i="40"/>
  <c r="B17" i="22"/>
  <c r="D17" i="22"/>
  <c r="F17" i="22"/>
  <c r="F17" i="30"/>
  <c r="B17" i="30"/>
  <c r="D17" i="30"/>
  <c r="K13" i="46" l="1"/>
  <c r="K27" i="46" s="1"/>
  <c r="E11" i="43"/>
  <c r="E25" i="43" s="1"/>
  <c r="E6" i="48"/>
  <c r="E20" i="48" s="1"/>
  <c r="K8" i="47"/>
  <c r="O8" i="47" s="1"/>
  <c r="O22" i="47" s="1"/>
  <c r="C7" i="49"/>
  <c r="G7" i="49" s="1"/>
  <c r="G21" i="49" s="1"/>
  <c r="C14" i="49"/>
  <c r="G14" i="49" s="1"/>
  <c r="G28" i="49" s="1"/>
  <c r="K7" i="42"/>
  <c r="O7" i="42" s="1"/>
  <c r="O21" i="42" s="1"/>
  <c r="K14" i="49"/>
  <c r="K28" i="49" s="1"/>
  <c r="E9" i="48"/>
  <c r="E23" i="48" s="1"/>
  <c r="C12" i="44"/>
  <c r="C26" i="44" s="1"/>
  <c r="K10" i="47"/>
  <c r="O10" i="47" s="1"/>
  <c r="O24" i="47" s="1"/>
  <c r="E13" i="43"/>
  <c r="E27" i="43" s="1"/>
  <c r="E5" i="47"/>
  <c r="E19" i="47" s="1"/>
  <c r="K9" i="47"/>
  <c r="K23" i="47" s="1"/>
  <c r="C8" i="47"/>
  <c r="C22" i="47" s="1"/>
  <c r="K14" i="46"/>
  <c r="K28" i="46" s="1"/>
  <c r="C8" i="46"/>
  <c r="G8" i="46" s="1"/>
  <c r="G22" i="46" s="1"/>
  <c r="C14" i="43"/>
  <c r="G14" i="43" s="1"/>
  <c r="G28" i="43" s="1"/>
  <c r="C7" i="44"/>
  <c r="G7" i="44" s="1"/>
  <c r="G21" i="44" s="1"/>
  <c r="M5" i="47"/>
  <c r="M19" i="47" s="1"/>
  <c r="K9" i="49"/>
  <c r="K23" i="49" s="1"/>
  <c r="C11" i="47"/>
  <c r="G11" i="47" s="1"/>
  <c r="G25" i="47" s="1"/>
  <c r="M8" i="49"/>
  <c r="M22" i="49" s="1"/>
  <c r="C8" i="45"/>
  <c r="C22" i="45" s="1"/>
  <c r="M14" i="48"/>
  <c r="M28" i="48" s="1"/>
  <c r="C7" i="47"/>
  <c r="C21" i="47" s="1"/>
  <c r="C13" i="46"/>
  <c r="C27" i="46" s="1"/>
  <c r="M6" i="45"/>
  <c r="M20" i="45" s="1"/>
  <c r="E7" i="43"/>
  <c r="E21" i="43" s="1"/>
  <c r="K6" i="46"/>
  <c r="K20" i="46" s="1"/>
  <c r="C10" i="46"/>
  <c r="C24" i="46" s="1"/>
  <c r="C11" i="44"/>
  <c r="C25" i="44" s="1"/>
  <c r="M12" i="43"/>
  <c r="M26" i="43" s="1"/>
  <c r="K10" i="43"/>
  <c r="O10" i="43" s="1"/>
  <c r="O24" i="43" s="1"/>
  <c r="C6" i="44"/>
  <c r="C20" i="44" s="1"/>
  <c r="M6" i="44"/>
  <c r="M20" i="44" s="1"/>
  <c r="E13" i="44"/>
  <c r="E27" i="44" s="1"/>
  <c r="C9" i="47"/>
  <c r="G9" i="47" s="1"/>
  <c r="G23" i="47" s="1"/>
  <c r="E14" i="47"/>
  <c r="E28" i="47" s="1"/>
  <c r="M5" i="45"/>
  <c r="M19" i="45" s="1"/>
  <c r="M6" i="43"/>
  <c r="M20" i="43" s="1"/>
  <c r="K9" i="43"/>
  <c r="K23" i="43" s="1"/>
  <c r="K5" i="44"/>
  <c r="O5" i="44" s="1"/>
  <c r="O19" i="44" s="1"/>
  <c r="C13" i="47"/>
  <c r="G13" i="47" s="1"/>
  <c r="G27" i="47" s="1"/>
  <c r="E10" i="49"/>
  <c r="E24" i="49" s="1"/>
  <c r="C9" i="46"/>
  <c r="C23" i="46" s="1"/>
  <c r="K5" i="48"/>
  <c r="E14" i="42"/>
  <c r="E28" i="42" s="1"/>
  <c r="K11" i="45"/>
  <c r="O11" i="45" s="1"/>
  <c r="O25" i="45" s="1"/>
  <c r="E11" i="48"/>
  <c r="E25" i="48" s="1"/>
  <c r="K7" i="46"/>
  <c r="K21" i="46" s="1"/>
  <c r="E14" i="46"/>
  <c r="E28" i="46" s="1"/>
  <c r="C6" i="47"/>
  <c r="E6" i="47"/>
  <c r="E20" i="47" s="1"/>
  <c r="E12" i="43"/>
  <c r="E26" i="43" s="1"/>
  <c r="E9" i="44"/>
  <c r="E23" i="44" s="1"/>
  <c r="K6" i="47"/>
  <c r="K20" i="47" s="1"/>
  <c r="C12" i="47"/>
  <c r="C26" i="47" s="1"/>
  <c r="C10" i="47"/>
  <c r="E10" i="47"/>
  <c r="E24" i="47" s="1"/>
  <c r="K11" i="47"/>
  <c r="M11" i="47"/>
  <c r="M25" i="47" s="1"/>
  <c r="C8" i="48"/>
  <c r="G8" i="48" s="1"/>
  <c r="G22" i="48" s="1"/>
  <c r="K7" i="47"/>
  <c r="M7" i="47"/>
  <c r="M21" i="47" s="1"/>
  <c r="M12" i="49"/>
  <c r="M26" i="49" s="1"/>
  <c r="K12" i="49"/>
  <c r="M13" i="49"/>
  <c r="M27" i="49" s="1"/>
  <c r="K13" i="49"/>
  <c r="M7" i="48"/>
  <c r="M21" i="48" s="1"/>
  <c r="K7" i="48"/>
  <c r="M11" i="49"/>
  <c r="M25" i="49" s="1"/>
  <c r="K11" i="49"/>
  <c r="K8" i="48"/>
  <c r="M8" i="48"/>
  <c r="M22" i="48" s="1"/>
  <c r="C12" i="48"/>
  <c r="E12" i="48"/>
  <c r="E26" i="48" s="1"/>
  <c r="C20" i="48"/>
  <c r="G6" i="48"/>
  <c r="G20" i="48" s="1"/>
  <c r="C27" i="47"/>
  <c r="C7" i="46"/>
  <c r="E7" i="46"/>
  <c r="E21" i="46" s="1"/>
  <c r="K8" i="46"/>
  <c r="M8" i="46"/>
  <c r="M22" i="46" s="1"/>
  <c r="K13" i="43"/>
  <c r="O13" i="43" s="1"/>
  <c r="O27" i="43" s="1"/>
  <c r="M9" i="44"/>
  <c r="M23" i="44" s="1"/>
  <c r="M7" i="49"/>
  <c r="M21" i="49" s="1"/>
  <c r="K7" i="49"/>
  <c r="C14" i="48"/>
  <c r="E14" i="48"/>
  <c r="E28" i="48" s="1"/>
  <c r="K6" i="49"/>
  <c r="M6" i="49"/>
  <c r="M20" i="49" s="1"/>
  <c r="M10" i="48"/>
  <c r="M24" i="48" s="1"/>
  <c r="K10" i="48"/>
  <c r="K28" i="48"/>
  <c r="C7" i="48"/>
  <c r="E7" i="48"/>
  <c r="E21" i="48" s="1"/>
  <c r="E11" i="49"/>
  <c r="E25" i="49" s="1"/>
  <c r="C11" i="49"/>
  <c r="C9" i="49"/>
  <c r="E9" i="49"/>
  <c r="E23" i="49" s="1"/>
  <c r="E5" i="46"/>
  <c r="E19" i="46" s="1"/>
  <c r="C5" i="46"/>
  <c r="M11" i="46"/>
  <c r="M25" i="46" s="1"/>
  <c r="K11" i="46"/>
  <c r="C23" i="48"/>
  <c r="K12" i="46"/>
  <c r="M12" i="46"/>
  <c r="M26" i="46" s="1"/>
  <c r="K22" i="49"/>
  <c r="K13" i="48"/>
  <c r="M13" i="48"/>
  <c r="M27" i="48" s="1"/>
  <c r="K19" i="47"/>
  <c r="M11" i="48"/>
  <c r="M25" i="48" s="1"/>
  <c r="K11" i="48"/>
  <c r="E12" i="49"/>
  <c r="E26" i="49" s="1"/>
  <c r="C12" i="49"/>
  <c r="M12" i="48"/>
  <c r="M26" i="48" s="1"/>
  <c r="K12" i="48"/>
  <c r="E5" i="49"/>
  <c r="E19" i="49" s="1"/>
  <c r="C5" i="49"/>
  <c r="C13" i="49"/>
  <c r="E13" i="49"/>
  <c r="E27" i="49" s="1"/>
  <c r="E14" i="45"/>
  <c r="E28" i="45" s="1"/>
  <c r="C14" i="45"/>
  <c r="M10" i="46"/>
  <c r="M24" i="46" s="1"/>
  <c r="K10" i="46"/>
  <c r="K9" i="46"/>
  <c r="M9" i="46"/>
  <c r="M23" i="46" s="1"/>
  <c r="E6" i="46"/>
  <c r="E20" i="46" s="1"/>
  <c r="C6" i="46"/>
  <c r="C28" i="46"/>
  <c r="C25" i="46"/>
  <c r="G11" i="46"/>
  <c r="G25" i="46" s="1"/>
  <c r="K10" i="49"/>
  <c r="M10" i="49"/>
  <c r="M24" i="49" s="1"/>
  <c r="E5" i="48"/>
  <c r="E19" i="48" s="1"/>
  <c r="C5" i="48"/>
  <c r="E8" i="49"/>
  <c r="E22" i="49" s="1"/>
  <c r="C8" i="49"/>
  <c r="M12" i="47"/>
  <c r="M26" i="47" s="1"/>
  <c r="K12" i="47"/>
  <c r="C24" i="49"/>
  <c r="M7" i="43"/>
  <c r="M21" i="43" s="1"/>
  <c r="E8" i="44"/>
  <c r="E22" i="44" s="1"/>
  <c r="M6" i="48"/>
  <c r="M20" i="48" s="1"/>
  <c r="K6" i="48"/>
  <c r="E10" i="48"/>
  <c r="E24" i="48" s="1"/>
  <c r="C10" i="48"/>
  <c r="K5" i="49"/>
  <c r="M5" i="49"/>
  <c r="M19" i="49" s="1"/>
  <c r="C6" i="49"/>
  <c r="E6" i="49"/>
  <c r="E20" i="49" s="1"/>
  <c r="M9" i="48"/>
  <c r="M23" i="48" s="1"/>
  <c r="K9" i="48"/>
  <c r="E13" i="48"/>
  <c r="E27" i="48" s="1"/>
  <c r="C13" i="48"/>
  <c r="M14" i="47"/>
  <c r="M28" i="47" s="1"/>
  <c r="K14" i="47"/>
  <c r="M5" i="46"/>
  <c r="M19" i="46" s="1"/>
  <c r="K5" i="46"/>
  <c r="C12" i="46"/>
  <c r="E12" i="46"/>
  <c r="E26" i="46" s="1"/>
  <c r="M13" i="47"/>
  <c r="M27" i="47" s="1"/>
  <c r="K13" i="47"/>
  <c r="M7" i="44"/>
  <c r="M21" i="44" s="1"/>
  <c r="K7" i="44"/>
  <c r="E10" i="44"/>
  <c r="E24" i="44" s="1"/>
  <c r="C10" i="44"/>
  <c r="M7" i="45"/>
  <c r="M21" i="45" s="1"/>
  <c r="K7" i="45"/>
  <c r="K14" i="44"/>
  <c r="M14" i="44"/>
  <c r="M28" i="44" s="1"/>
  <c r="M8" i="44"/>
  <c r="M22" i="44" s="1"/>
  <c r="K8" i="44"/>
  <c r="M9" i="45"/>
  <c r="M23" i="45" s="1"/>
  <c r="K9" i="45"/>
  <c r="M11" i="44"/>
  <c r="M25" i="44" s="1"/>
  <c r="K11" i="44"/>
  <c r="K23" i="44"/>
  <c r="K10" i="45"/>
  <c r="M10" i="45"/>
  <c r="M24" i="45" s="1"/>
  <c r="E7" i="45"/>
  <c r="E21" i="45" s="1"/>
  <c r="C7" i="45"/>
  <c r="M12" i="45"/>
  <c r="M26" i="45" s="1"/>
  <c r="K12" i="45"/>
  <c r="K10" i="44"/>
  <c r="M10" i="44"/>
  <c r="M24" i="44" s="1"/>
  <c r="C13" i="45"/>
  <c r="E13" i="45"/>
  <c r="E27" i="45" s="1"/>
  <c r="M13" i="44"/>
  <c r="M27" i="44" s="1"/>
  <c r="K13" i="44"/>
  <c r="K14" i="45"/>
  <c r="M14" i="45"/>
  <c r="M28" i="45" s="1"/>
  <c r="E6" i="45"/>
  <c r="E20" i="45" s="1"/>
  <c r="C6" i="45"/>
  <c r="E5" i="44"/>
  <c r="E19" i="44" s="1"/>
  <c r="C5" i="44"/>
  <c r="M8" i="45"/>
  <c r="M22" i="45" s="1"/>
  <c r="K8" i="45"/>
  <c r="E5" i="45"/>
  <c r="E19" i="45" s="1"/>
  <c r="C5" i="45"/>
  <c r="E14" i="44"/>
  <c r="E28" i="44" s="1"/>
  <c r="C14" i="44"/>
  <c r="M12" i="44"/>
  <c r="M26" i="44" s="1"/>
  <c r="K12" i="44"/>
  <c r="E10" i="45"/>
  <c r="E24" i="45" s="1"/>
  <c r="C10" i="45"/>
  <c r="C9" i="45"/>
  <c r="E9" i="45"/>
  <c r="E23" i="45" s="1"/>
  <c r="M13" i="45"/>
  <c r="M27" i="45" s="1"/>
  <c r="K13" i="45"/>
  <c r="E11" i="45"/>
  <c r="E25" i="45" s="1"/>
  <c r="C11" i="45"/>
  <c r="E12" i="45"/>
  <c r="E26" i="45" s="1"/>
  <c r="C12" i="45"/>
  <c r="K20" i="44"/>
  <c r="C27" i="44"/>
  <c r="E5" i="43"/>
  <c r="E19" i="43" s="1"/>
  <c r="C5" i="43"/>
  <c r="K20" i="43"/>
  <c r="K5" i="43"/>
  <c r="M5" i="43"/>
  <c r="M19" i="43" s="1"/>
  <c r="C21" i="43"/>
  <c r="E8" i="43"/>
  <c r="E22" i="43" s="1"/>
  <c r="C8" i="43"/>
  <c r="C6" i="43"/>
  <c r="E6" i="43"/>
  <c r="E20" i="43" s="1"/>
  <c r="K11" i="43"/>
  <c r="M11" i="43"/>
  <c r="M25" i="43" s="1"/>
  <c r="M8" i="43"/>
  <c r="M22" i="43" s="1"/>
  <c r="K8" i="43"/>
  <c r="C26" i="43"/>
  <c r="C25" i="43"/>
  <c r="G11" i="43"/>
  <c r="G25" i="43" s="1"/>
  <c r="K26" i="43"/>
  <c r="C9" i="43"/>
  <c r="E9" i="43"/>
  <c r="E23" i="43" s="1"/>
  <c r="C10" i="43"/>
  <c r="E10" i="43"/>
  <c r="E24" i="43" s="1"/>
  <c r="K14" i="43"/>
  <c r="M14" i="43"/>
  <c r="M28" i="43" s="1"/>
  <c r="C27" i="43"/>
  <c r="K21" i="43"/>
  <c r="M12" i="42"/>
  <c r="M26" i="42" s="1"/>
  <c r="M10" i="42"/>
  <c r="M24" i="42" s="1"/>
  <c r="K6" i="42"/>
  <c r="M6" i="42"/>
  <c r="M20" i="42" s="1"/>
  <c r="K5" i="42"/>
  <c r="M5" i="42"/>
  <c r="M19" i="42" s="1"/>
  <c r="C9" i="42"/>
  <c r="E9" i="42"/>
  <c r="E23" i="42" s="1"/>
  <c r="M13" i="42"/>
  <c r="M27" i="42" s="1"/>
  <c r="K13" i="42"/>
  <c r="M8" i="42"/>
  <c r="M22" i="42" s="1"/>
  <c r="K8" i="42"/>
  <c r="E11" i="42"/>
  <c r="E25" i="42" s="1"/>
  <c r="C11" i="42"/>
  <c r="K14" i="42"/>
  <c r="M14" i="42"/>
  <c r="M28" i="42" s="1"/>
  <c r="E8" i="42"/>
  <c r="E22" i="42" s="1"/>
  <c r="C8" i="42"/>
  <c r="K26" i="42"/>
  <c r="K24" i="42"/>
  <c r="E5" i="42"/>
  <c r="E19" i="42" s="1"/>
  <c r="M9" i="42"/>
  <c r="M23" i="42" s="1"/>
  <c r="K9" i="42"/>
  <c r="E10" i="42"/>
  <c r="E24" i="42" s="1"/>
  <c r="C10" i="42"/>
  <c r="E6" i="42"/>
  <c r="E20" i="42" s="1"/>
  <c r="C6" i="42"/>
  <c r="E7" i="42"/>
  <c r="E21" i="42" s="1"/>
  <c r="C7" i="42"/>
  <c r="K11" i="42"/>
  <c r="M11" i="42"/>
  <c r="M25" i="42" s="1"/>
  <c r="C13" i="42"/>
  <c r="E13" i="42"/>
  <c r="E27" i="42" s="1"/>
  <c r="E12" i="42"/>
  <c r="E26" i="42" s="1"/>
  <c r="C12" i="42"/>
  <c r="AF3" i="41"/>
  <c r="AF7" i="41"/>
  <c r="AF11" i="41"/>
  <c r="AF30" i="41"/>
  <c r="AF42" i="41"/>
  <c r="AF54" i="41"/>
  <c r="AF66" i="41"/>
  <c r="AF78" i="41"/>
  <c r="AF4" i="41"/>
  <c r="AF8" i="41"/>
  <c r="AF12" i="41"/>
  <c r="AF31" i="41"/>
  <c r="AF35" i="41"/>
  <c r="AF39" i="41"/>
  <c r="AF43" i="41"/>
  <c r="AF47" i="41"/>
  <c r="AF51" i="41"/>
  <c r="AF55" i="41"/>
  <c r="AF59" i="41"/>
  <c r="AF63" i="41"/>
  <c r="AF67" i="41"/>
  <c r="AF71" i="41"/>
  <c r="AF75" i="41"/>
  <c r="AF79" i="41"/>
  <c r="AF16" i="41"/>
  <c r="AF38" i="41"/>
  <c r="AF50" i="41"/>
  <c r="AF62" i="41"/>
  <c r="AF74" i="41"/>
  <c r="AF15" i="41"/>
  <c r="AF19" i="41"/>
  <c r="AF20" i="41"/>
  <c r="AF22" i="41"/>
  <c r="AF23" i="41"/>
  <c r="AF24" i="41"/>
  <c r="AF26" i="41"/>
  <c r="AF27" i="41"/>
  <c r="AF28" i="41"/>
  <c r="AF32" i="41"/>
  <c r="AF36" i="41"/>
  <c r="AF40" i="41"/>
  <c r="AF44" i="41"/>
  <c r="AF48" i="41"/>
  <c r="AF52" i="41"/>
  <c r="AF56" i="41"/>
  <c r="AF60" i="41"/>
  <c r="AF64" i="41"/>
  <c r="AF68" i="41"/>
  <c r="AF72" i="41"/>
  <c r="AF76" i="41"/>
  <c r="AF80" i="41"/>
  <c r="AF34" i="41"/>
  <c r="AF46" i="41"/>
  <c r="AF58" i="41"/>
  <c r="AF70" i="41"/>
  <c r="AF82" i="41"/>
  <c r="AF18" i="41"/>
  <c r="AF2" i="41"/>
  <c r="AF6" i="41"/>
  <c r="AF10" i="41"/>
  <c r="AF14" i="41"/>
  <c r="AF29" i="41"/>
  <c r="AF33" i="41"/>
  <c r="AF37" i="41"/>
  <c r="AF41" i="41"/>
  <c r="AF45" i="41"/>
  <c r="AF49" i="41"/>
  <c r="AF53" i="41"/>
  <c r="AF57" i="41"/>
  <c r="AF61" i="41"/>
  <c r="AF65" i="41"/>
  <c r="AF69" i="41"/>
  <c r="AF73" i="41"/>
  <c r="AF77" i="41"/>
  <c r="AF81" i="41"/>
  <c r="AF97" i="41"/>
  <c r="AF85" i="41"/>
  <c r="AF21" i="41"/>
  <c r="AF5" i="41"/>
  <c r="AF100" i="41"/>
  <c r="AF96" i="41"/>
  <c r="AF92" i="41"/>
  <c r="AF88" i="41"/>
  <c r="AF84" i="41"/>
  <c r="AF89" i="41"/>
  <c r="AF25" i="41"/>
  <c r="AF9" i="41"/>
  <c r="E13" i="41" s="1"/>
  <c r="AF99" i="41"/>
  <c r="AF95" i="41"/>
  <c r="AF91" i="41"/>
  <c r="AF87" i="41"/>
  <c r="AF83" i="41"/>
  <c r="AF93" i="41"/>
  <c r="AF17" i="41"/>
  <c r="AF13" i="41"/>
  <c r="AF98" i="41"/>
  <c r="AF94" i="41"/>
  <c r="AF90" i="41"/>
  <c r="AF86" i="41"/>
  <c r="AF1" i="41"/>
  <c r="AE81" i="40"/>
  <c r="AE80" i="40"/>
  <c r="AE79" i="40"/>
  <c r="AE78" i="40"/>
  <c r="AE77" i="40"/>
  <c r="AE76" i="40"/>
  <c r="AE75" i="40"/>
  <c r="AE74" i="40"/>
  <c r="AE73" i="40"/>
  <c r="AE72" i="40"/>
  <c r="AE71" i="40"/>
  <c r="AE70" i="40"/>
  <c r="AE69" i="40"/>
  <c r="AE68" i="40"/>
  <c r="AE67" i="40"/>
  <c r="AE66" i="40"/>
  <c r="AE65" i="40"/>
  <c r="AE64" i="40"/>
  <c r="AE63" i="40"/>
  <c r="AE62" i="40"/>
  <c r="AE61" i="40"/>
  <c r="AE60" i="40"/>
  <c r="AE59" i="40"/>
  <c r="AE58" i="40"/>
  <c r="AE57" i="40"/>
  <c r="AE56" i="40"/>
  <c r="AE55" i="40"/>
  <c r="AE54" i="40"/>
  <c r="AE53" i="40"/>
  <c r="AE52" i="40"/>
  <c r="AE51" i="40"/>
  <c r="AE50" i="40"/>
  <c r="AE49" i="40"/>
  <c r="AE48" i="40"/>
  <c r="AE47" i="40"/>
  <c r="AE46" i="40"/>
  <c r="AE45" i="40"/>
  <c r="AE44" i="40"/>
  <c r="AE43" i="40"/>
  <c r="AE42" i="40"/>
  <c r="AE41" i="40"/>
  <c r="AE40" i="40"/>
  <c r="AE39" i="40"/>
  <c r="AE38" i="40"/>
  <c r="AE37" i="40"/>
  <c r="AE36" i="40"/>
  <c r="AE35" i="40"/>
  <c r="AE34" i="40"/>
  <c r="AE33" i="40"/>
  <c r="AE32" i="40"/>
  <c r="AE31" i="40"/>
  <c r="AE30" i="40"/>
  <c r="AE29" i="40"/>
  <c r="AE28" i="40"/>
  <c r="AE27" i="40"/>
  <c r="AE26" i="40"/>
  <c r="AE25" i="40"/>
  <c r="AE24" i="40"/>
  <c r="AE23" i="40"/>
  <c r="AE22" i="40"/>
  <c r="AE21" i="40"/>
  <c r="AE20" i="40"/>
  <c r="AE19" i="40"/>
  <c r="AE18" i="40"/>
  <c r="AE17" i="40"/>
  <c r="AE16" i="40"/>
  <c r="AE15" i="40"/>
  <c r="AE14" i="40"/>
  <c r="AE13" i="40"/>
  <c r="AE12" i="40"/>
  <c r="AE11" i="40"/>
  <c r="AE10" i="40"/>
  <c r="AE9" i="40"/>
  <c r="AE8" i="40"/>
  <c r="AE7" i="40"/>
  <c r="AE6" i="40"/>
  <c r="AE5" i="40"/>
  <c r="AE4" i="40"/>
  <c r="AE3" i="40"/>
  <c r="AE2" i="40"/>
  <c r="AE1" i="40"/>
  <c r="O13" i="46" l="1"/>
  <c r="O27" i="46" s="1"/>
  <c r="K22" i="47"/>
  <c r="C21" i="49"/>
  <c r="C28" i="49"/>
  <c r="G8" i="47"/>
  <c r="G22" i="47" s="1"/>
  <c r="K21" i="42"/>
  <c r="K24" i="47"/>
  <c r="G13" i="43"/>
  <c r="G27" i="43" s="1"/>
  <c r="O14" i="49"/>
  <c r="O28" i="49" s="1"/>
  <c r="O14" i="46"/>
  <c r="O28" i="46" s="1"/>
  <c r="O5" i="47"/>
  <c r="O19" i="47" s="1"/>
  <c r="G8" i="45"/>
  <c r="G22" i="45" s="1"/>
  <c r="O6" i="44"/>
  <c r="O20" i="44" s="1"/>
  <c r="O6" i="43"/>
  <c r="O20" i="43" s="1"/>
  <c r="G9" i="48"/>
  <c r="G23" i="48" s="1"/>
  <c r="O9" i="49"/>
  <c r="O23" i="49" s="1"/>
  <c r="G11" i="44"/>
  <c r="G25" i="44" s="1"/>
  <c r="G12" i="47"/>
  <c r="G26" i="47" s="1"/>
  <c r="C21" i="44"/>
  <c r="G12" i="44"/>
  <c r="G26" i="44" s="1"/>
  <c r="O8" i="49"/>
  <c r="O22" i="49" s="1"/>
  <c r="O9" i="47"/>
  <c r="O23" i="47" s="1"/>
  <c r="C28" i="43"/>
  <c r="C25" i="47"/>
  <c r="O6" i="47"/>
  <c r="O20" i="47" s="1"/>
  <c r="O6" i="46"/>
  <c r="O20" i="46" s="1"/>
  <c r="G5" i="47"/>
  <c r="G19" i="47" s="1"/>
  <c r="C22" i="46"/>
  <c r="G14" i="42"/>
  <c r="G28" i="42" s="1"/>
  <c r="O12" i="43"/>
  <c r="O26" i="43" s="1"/>
  <c r="G7" i="43"/>
  <c r="G21" i="43" s="1"/>
  <c r="G13" i="44"/>
  <c r="G27" i="44" s="1"/>
  <c r="O14" i="48"/>
  <c r="O28" i="48" s="1"/>
  <c r="K19" i="44"/>
  <c r="O6" i="45"/>
  <c r="O20" i="45" s="1"/>
  <c r="G10" i="46"/>
  <c r="G24" i="46" s="1"/>
  <c r="O7" i="46"/>
  <c r="O21" i="46" s="1"/>
  <c r="O7" i="43"/>
  <c r="O21" i="43" s="1"/>
  <c r="K27" i="43"/>
  <c r="G13" i="46"/>
  <c r="G27" i="46" s="1"/>
  <c r="G7" i="47"/>
  <c r="G21" i="47" s="1"/>
  <c r="G11" i="48"/>
  <c r="G25" i="48" s="1"/>
  <c r="K24" i="43"/>
  <c r="Y11" i="47"/>
  <c r="G6" i="44"/>
  <c r="G20" i="44" s="1"/>
  <c r="U6" i="47"/>
  <c r="C23" i="47"/>
  <c r="G9" i="46"/>
  <c r="G23" i="46" s="1"/>
  <c r="G14" i="47"/>
  <c r="G28" i="47" s="1"/>
  <c r="O10" i="42"/>
  <c r="O24" i="42" s="1"/>
  <c r="K25" i="45"/>
  <c r="C22" i="48"/>
  <c r="G10" i="49"/>
  <c r="G24" i="49" s="1"/>
  <c r="O5" i="45"/>
  <c r="O19" i="45" s="1"/>
  <c r="O12" i="42"/>
  <c r="O26" i="42" s="1"/>
  <c r="O9" i="43"/>
  <c r="O23" i="43" s="1"/>
  <c r="G14" i="46"/>
  <c r="G28" i="46" s="1"/>
  <c r="G9" i="44"/>
  <c r="G23" i="44" s="1"/>
  <c r="AA7" i="47"/>
  <c r="K19" i="48"/>
  <c r="O5" i="48"/>
  <c r="O19" i="48" s="1"/>
  <c r="G12" i="43"/>
  <c r="G26" i="43" s="1"/>
  <c r="C24" i="47"/>
  <c r="G10" i="47"/>
  <c r="G24" i="47" s="1"/>
  <c r="S10" i="47"/>
  <c r="K25" i="47"/>
  <c r="O11" i="47"/>
  <c r="O25" i="47" s="1"/>
  <c r="G6" i="47"/>
  <c r="G20" i="47" s="1"/>
  <c r="C20" i="47"/>
  <c r="V13" i="47"/>
  <c r="O7" i="47"/>
  <c r="O21" i="47" s="1"/>
  <c r="K21" i="47"/>
  <c r="K28" i="47"/>
  <c r="O14" i="47"/>
  <c r="O28" i="47" s="1"/>
  <c r="C24" i="48"/>
  <c r="G10" i="48"/>
  <c r="G24" i="48" s="1"/>
  <c r="AA6" i="47"/>
  <c r="V9" i="47"/>
  <c r="T13" i="47"/>
  <c r="G14" i="45"/>
  <c r="G28" i="45" s="1"/>
  <c r="C28" i="45"/>
  <c r="W13" i="47"/>
  <c r="Z8" i="47"/>
  <c r="K24" i="48"/>
  <c r="O10" i="48"/>
  <c r="O24" i="48" s="1"/>
  <c r="K22" i="48"/>
  <c r="O8" i="48"/>
  <c r="O22" i="48" s="1"/>
  <c r="V14" i="47"/>
  <c r="K27" i="47"/>
  <c r="O13" i="47"/>
  <c r="O27" i="47" s="1"/>
  <c r="AA9" i="47"/>
  <c r="X11" i="47"/>
  <c r="U13" i="47"/>
  <c r="T6" i="47"/>
  <c r="U8" i="47"/>
  <c r="U7" i="47"/>
  <c r="G6" i="49"/>
  <c r="G20" i="49" s="1"/>
  <c r="C20" i="49"/>
  <c r="Y6" i="47"/>
  <c r="K26" i="47"/>
  <c r="O12" i="47"/>
  <c r="O26" i="47" s="1"/>
  <c r="Z6" i="47"/>
  <c r="C22" i="49"/>
  <c r="G8" i="49"/>
  <c r="G22" i="49" s="1"/>
  <c r="T12" i="47"/>
  <c r="K24" i="46"/>
  <c r="O10" i="46"/>
  <c r="O24" i="46" s="1"/>
  <c r="Y14" i="47"/>
  <c r="X7" i="47"/>
  <c r="U9" i="47"/>
  <c r="V11" i="47"/>
  <c r="K26" i="48"/>
  <c r="O12" i="48"/>
  <c r="O26" i="48" s="1"/>
  <c r="K25" i="48"/>
  <c r="O11" i="48"/>
  <c r="O25" i="48" s="1"/>
  <c r="X6" i="47"/>
  <c r="K25" i="46"/>
  <c r="O11" i="46"/>
  <c r="O25" i="46" s="1"/>
  <c r="W12" i="47"/>
  <c r="T14" i="47"/>
  <c r="S7" i="47"/>
  <c r="T9" i="47"/>
  <c r="G9" i="49"/>
  <c r="G23" i="49" s="1"/>
  <c r="C23" i="49"/>
  <c r="C21" i="48"/>
  <c r="G7" i="48"/>
  <c r="G21" i="48" s="1"/>
  <c r="G14" i="48"/>
  <c r="G28" i="48" s="1"/>
  <c r="C28" i="48"/>
  <c r="U10" i="47"/>
  <c r="W10" i="47"/>
  <c r="K25" i="49"/>
  <c r="O11" i="49"/>
  <c r="O25" i="49" s="1"/>
  <c r="K27" i="49"/>
  <c r="O13" i="49"/>
  <c r="O27" i="49" s="1"/>
  <c r="T8" i="47"/>
  <c r="S12" i="47"/>
  <c r="V10" i="47"/>
  <c r="U11" i="47"/>
  <c r="O13" i="48"/>
  <c r="O27" i="48" s="1"/>
  <c r="K27" i="48"/>
  <c r="T7" i="47"/>
  <c r="K22" i="46"/>
  <c r="O8" i="46"/>
  <c r="O22" i="46" s="1"/>
  <c r="C21" i="46"/>
  <c r="G7" i="46"/>
  <c r="G21" i="46" s="1"/>
  <c r="G8" i="44"/>
  <c r="G22" i="44" s="1"/>
  <c r="O9" i="44"/>
  <c r="O23" i="44" s="1"/>
  <c r="Z9" i="47"/>
  <c r="W11" i="47"/>
  <c r="X13" i="47"/>
  <c r="W6" i="47"/>
  <c r="Z10" i="47"/>
  <c r="K23" i="48"/>
  <c r="O9" i="48"/>
  <c r="O23" i="48" s="1"/>
  <c r="K20" i="48"/>
  <c r="O6" i="48"/>
  <c r="O20" i="48" s="1"/>
  <c r="V8" i="47"/>
  <c r="K24" i="49"/>
  <c r="O10" i="49"/>
  <c r="O24" i="49" s="1"/>
  <c r="C20" i="46"/>
  <c r="G6" i="46"/>
  <c r="G20" i="46" s="1"/>
  <c r="AA12" i="47"/>
  <c r="X14" i="47"/>
  <c r="W7" i="47"/>
  <c r="X9" i="47"/>
  <c r="C27" i="49"/>
  <c r="G13" i="49"/>
  <c r="G27" i="49" s="1"/>
  <c r="Z13" i="47"/>
  <c r="Y8" i="47"/>
  <c r="O12" i="46"/>
  <c r="O26" i="46" s="1"/>
  <c r="K26" i="46"/>
  <c r="Y10" i="47"/>
  <c r="V12" i="47"/>
  <c r="W14" i="47"/>
  <c r="V7" i="47"/>
  <c r="C25" i="49"/>
  <c r="G11" i="49"/>
  <c r="G25" i="49" s="1"/>
  <c r="K21" i="49"/>
  <c r="O7" i="49"/>
  <c r="O21" i="49" s="1"/>
  <c r="S9" i="47"/>
  <c r="Y13" i="47"/>
  <c r="S13" i="47"/>
  <c r="C26" i="48"/>
  <c r="G12" i="48"/>
  <c r="G26" i="48" s="1"/>
  <c r="S6" i="47"/>
  <c r="C27" i="48"/>
  <c r="G13" i="48"/>
  <c r="G27" i="48" s="1"/>
  <c r="Y7" i="47"/>
  <c r="S11" i="47"/>
  <c r="AA11" i="47"/>
  <c r="U14" i="47"/>
  <c r="AA10" i="47"/>
  <c r="S14" i="47"/>
  <c r="C26" i="46"/>
  <c r="G12" i="46"/>
  <c r="G26" i="46" s="1"/>
  <c r="S8" i="47"/>
  <c r="Y9" i="47"/>
  <c r="Z11" i="47"/>
  <c r="K19" i="46"/>
  <c r="O5" i="46"/>
  <c r="O19" i="46" s="1"/>
  <c r="Z14" i="47"/>
  <c r="K19" i="49"/>
  <c r="O5" i="49"/>
  <c r="O19" i="49" s="1"/>
  <c r="U12" i="47"/>
  <c r="X14" i="48"/>
  <c r="T14" i="48"/>
  <c r="AA14" i="48"/>
  <c r="W14" i="48"/>
  <c r="S14" i="48"/>
  <c r="X13" i="48"/>
  <c r="T13" i="48"/>
  <c r="Y12" i="48"/>
  <c r="U12" i="48"/>
  <c r="Z11" i="48"/>
  <c r="V11" i="48"/>
  <c r="C19" i="48"/>
  <c r="U14" i="48"/>
  <c r="Y13" i="48"/>
  <c r="S13" i="48"/>
  <c r="Z12" i="48"/>
  <c r="T12" i="48"/>
  <c r="AA11" i="48"/>
  <c r="U11" i="48"/>
  <c r="Z10" i="48"/>
  <c r="V10" i="48"/>
  <c r="AA9" i="48"/>
  <c r="W9" i="48"/>
  <c r="S9" i="48"/>
  <c r="X8" i="48"/>
  <c r="T8" i="48"/>
  <c r="Y7" i="48"/>
  <c r="U7" i="48"/>
  <c r="Z6" i="48"/>
  <c r="V6" i="48"/>
  <c r="Z14" i="48"/>
  <c r="W13" i="48"/>
  <c r="X12" i="48"/>
  <c r="S12" i="48"/>
  <c r="Y11" i="48"/>
  <c r="T11" i="48"/>
  <c r="Y10" i="48"/>
  <c r="U10" i="48"/>
  <c r="Z9" i="48"/>
  <c r="V9" i="48"/>
  <c r="AA8" i="48"/>
  <c r="W8" i="48"/>
  <c r="S8" i="48"/>
  <c r="X7" i="48"/>
  <c r="T7" i="48"/>
  <c r="Y6" i="48"/>
  <c r="U6" i="48"/>
  <c r="Y14" i="48"/>
  <c r="AA13" i="48"/>
  <c r="V13" i="48"/>
  <c r="W12" i="48"/>
  <c r="X11" i="48"/>
  <c r="S11" i="48"/>
  <c r="X10" i="48"/>
  <c r="T10" i="48"/>
  <c r="Y9" i="48"/>
  <c r="U9" i="48"/>
  <c r="Z8" i="48"/>
  <c r="V8" i="48"/>
  <c r="AA7" i="48"/>
  <c r="S10" i="48"/>
  <c r="T9" i="48"/>
  <c r="Y8" i="48"/>
  <c r="S7" i="48"/>
  <c r="T6" i="48"/>
  <c r="U8" i="48"/>
  <c r="Z7" i="48"/>
  <c r="AA6" i="48"/>
  <c r="S6" i="48"/>
  <c r="Z13" i="48"/>
  <c r="AA12" i="48"/>
  <c r="W11" i="48"/>
  <c r="AA10" i="48"/>
  <c r="W7" i="48"/>
  <c r="X6" i="48"/>
  <c r="V14" i="48"/>
  <c r="V12" i="48"/>
  <c r="W10" i="48"/>
  <c r="W6" i="48"/>
  <c r="G5" i="48"/>
  <c r="G19" i="48" s="1"/>
  <c r="U13" i="48"/>
  <c r="X9" i="48"/>
  <c r="V7" i="48"/>
  <c r="K23" i="46"/>
  <c r="O9" i="46"/>
  <c r="O23" i="46" s="1"/>
  <c r="V6" i="47"/>
  <c r="T11" i="47"/>
  <c r="Z12" i="47"/>
  <c r="AA14" i="47"/>
  <c r="Z7" i="47"/>
  <c r="X14" i="49"/>
  <c r="T14" i="49"/>
  <c r="Y13" i="49"/>
  <c r="U13" i="49"/>
  <c r="Z12" i="49"/>
  <c r="V12" i="49"/>
  <c r="AA11" i="49"/>
  <c r="W11" i="49"/>
  <c r="S11" i="49"/>
  <c r="X10" i="49"/>
  <c r="T10" i="49"/>
  <c r="Y9" i="49"/>
  <c r="U9" i="49"/>
  <c r="Z8" i="49"/>
  <c r="V8" i="49"/>
  <c r="AA7" i="49"/>
  <c r="W7" i="49"/>
  <c r="S7" i="49"/>
  <c r="X6" i="49"/>
  <c r="T6" i="49"/>
  <c r="AA14" i="49"/>
  <c r="W14" i="49"/>
  <c r="S14" i="49"/>
  <c r="X13" i="49"/>
  <c r="T13" i="49"/>
  <c r="Y12" i="49"/>
  <c r="U12" i="49"/>
  <c r="Z11" i="49"/>
  <c r="V11" i="49"/>
  <c r="AA10" i="49"/>
  <c r="W10" i="49"/>
  <c r="S10" i="49"/>
  <c r="X9" i="49"/>
  <c r="T9" i="49"/>
  <c r="Y8" i="49"/>
  <c r="U8" i="49"/>
  <c r="Z7" i="49"/>
  <c r="V7" i="49"/>
  <c r="AA6" i="49"/>
  <c r="W6" i="49"/>
  <c r="S6" i="49"/>
  <c r="G5" i="49"/>
  <c r="G19" i="49" s="1"/>
  <c r="C19" i="49"/>
  <c r="U14" i="49"/>
  <c r="W13" i="49"/>
  <c r="X12" i="49"/>
  <c r="Y11" i="49"/>
  <c r="U10" i="49"/>
  <c r="W9" i="49"/>
  <c r="X8" i="49"/>
  <c r="Y7" i="49"/>
  <c r="U6" i="49"/>
  <c r="Z14" i="49"/>
  <c r="V13" i="49"/>
  <c r="W12" i="49"/>
  <c r="X11" i="49"/>
  <c r="Z10" i="49"/>
  <c r="V9" i="49"/>
  <c r="W8" i="49"/>
  <c r="X7" i="49"/>
  <c r="Z6" i="49"/>
  <c r="Y14" i="49"/>
  <c r="AA13" i="49"/>
  <c r="S13" i="49"/>
  <c r="T12" i="49"/>
  <c r="U11" i="49"/>
  <c r="Y10" i="49"/>
  <c r="AA9" i="49"/>
  <c r="S9" i="49"/>
  <c r="T8" i="49"/>
  <c r="U7" i="49"/>
  <c r="Y6" i="49"/>
  <c r="Z13" i="49"/>
  <c r="S12" i="49"/>
  <c r="Z9" i="49"/>
  <c r="S8" i="49"/>
  <c r="V14" i="49"/>
  <c r="V10" i="49"/>
  <c r="V6" i="49"/>
  <c r="T11" i="49"/>
  <c r="T7" i="49"/>
  <c r="AA8" i="49"/>
  <c r="AA12" i="49"/>
  <c r="C26" i="49"/>
  <c r="G12" i="49"/>
  <c r="G26" i="49" s="1"/>
  <c r="W9" i="47"/>
  <c r="W8" i="47"/>
  <c r="X8" i="47"/>
  <c r="AA13" i="47"/>
  <c r="AA8" i="47"/>
  <c r="X10" i="47"/>
  <c r="Y12" i="47"/>
  <c r="Y14" i="46"/>
  <c r="U14" i="46"/>
  <c r="Z13" i="46"/>
  <c r="V13" i="46"/>
  <c r="X14" i="46"/>
  <c r="T14" i="46"/>
  <c r="Y13" i="46"/>
  <c r="U13" i="46"/>
  <c r="Z14" i="46"/>
  <c r="AA13" i="46"/>
  <c r="S13" i="46"/>
  <c r="X12" i="46"/>
  <c r="T12" i="46"/>
  <c r="Y11" i="46"/>
  <c r="U11" i="46"/>
  <c r="Z10" i="46"/>
  <c r="V10" i="46"/>
  <c r="AA9" i="46"/>
  <c r="W9" i="46"/>
  <c r="S9" i="46"/>
  <c r="X8" i="46"/>
  <c r="T8" i="46"/>
  <c r="Y7" i="46"/>
  <c r="U7" i="46"/>
  <c r="Z6" i="46"/>
  <c r="V6" i="46"/>
  <c r="AA14" i="46"/>
  <c r="AA10" i="46"/>
  <c r="V7" i="46"/>
  <c r="S6" i="46"/>
  <c r="C19" i="46"/>
  <c r="W14" i="46"/>
  <c r="X13" i="46"/>
  <c r="AA12" i="46"/>
  <c r="W12" i="46"/>
  <c r="S12" i="46"/>
  <c r="X11" i="46"/>
  <c r="T11" i="46"/>
  <c r="Y10" i="46"/>
  <c r="U10" i="46"/>
  <c r="Z9" i="46"/>
  <c r="V9" i="46"/>
  <c r="AA8" i="46"/>
  <c r="W8" i="46"/>
  <c r="S8" i="46"/>
  <c r="X7" i="46"/>
  <c r="T7" i="46"/>
  <c r="Y6" i="46"/>
  <c r="U6" i="46"/>
  <c r="Y12" i="46"/>
  <c r="V11" i="46"/>
  <c r="W10" i="46"/>
  <c r="X9" i="46"/>
  <c r="Y8" i="46"/>
  <c r="Z7" i="46"/>
  <c r="W6" i="46"/>
  <c r="V14" i="46"/>
  <c r="W13" i="46"/>
  <c r="Z12" i="46"/>
  <c r="V12" i="46"/>
  <c r="AA11" i="46"/>
  <c r="W11" i="46"/>
  <c r="S11" i="46"/>
  <c r="X10" i="46"/>
  <c r="T10" i="46"/>
  <c r="Y9" i="46"/>
  <c r="U9" i="46"/>
  <c r="Z8" i="46"/>
  <c r="V8" i="46"/>
  <c r="AA7" i="46"/>
  <c r="W7" i="46"/>
  <c r="S7" i="46"/>
  <c r="X6" i="46"/>
  <c r="T6" i="46"/>
  <c r="S14" i="46"/>
  <c r="T13" i="46"/>
  <c r="U12" i="46"/>
  <c r="Z11" i="46"/>
  <c r="S10" i="46"/>
  <c r="T9" i="46"/>
  <c r="U8" i="46"/>
  <c r="AA6" i="46"/>
  <c r="G5" i="46"/>
  <c r="G19" i="46" s="1"/>
  <c r="K20" i="49"/>
  <c r="O6" i="49"/>
  <c r="O20" i="49" s="1"/>
  <c r="T10" i="47"/>
  <c r="K21" i="48"/>
  <c r="O7" i="48"/>
  <c r="O21" i="48" s="1"/>
  <c r="O12" i="49"/>
  <c r="O26" i="49" s="1"/>
  <c r="K26" i="49"/>
  <c r="X12" i="47"/>
  <c r="G10" i="45"/>
  <c r="G24" i="45" s="1"/>
  <c r="C24" i="45"/>
  <c r="O12" i="45"/>
  <c r="O26" i="45" s="1"/>
  <c r="K26" i="45"/>
  <c r="G10" i="44"/>
  <c r="G24" i="44" s="1"/>
  <c r="C24" i="44"/>
  <c r="C26" i="45"/>
  <c r="G12" i="45"/>
  <c r="G26" i="45" s="1"/>
  <c r="C23" i="45"/>
  <c r="G9" i="45"/>
  <c r="G23" i="45" s="1"/>
  <c r="K28" i="45"/>
  <c r="O14" i="45"/>
  <c r="O28" i="45" s="1"/>
  <c r="C27" i="45"/>
  <c r="G13" i="45"/>
  <c r="G27" i="45" s="1"/>
  <c r="K24" i="45"/>
  <c r="O10" i="45"/>
  <c r="O24" i="45" s="1"/>
  <c r="X14" i="45"/>
  <c r="T14" i="45"/>
  <c r="Y13" i="45"/>
  <c r="U13" i="45"/>
  <c r="Z12" i="45"/>
  <c r="V12" i="45"/>
  <c r="AA11" i="45"/>
  <c r="W11" i="45"/>
  <c r="S11" i="45"/>
  <c r="X10" i="45"/>
  <c r="T10" i="45"/>
  <c r="Y9" i="45"/>
  <c r="U9" i="45"/>
  <c r="Z8" i="45"/>
  <c r="V8" i="45"/>
  <c r="AA7" i="45"/>
  <c r="W7" i="45"/>
  <c r="S7" i="45"/>
  <c r="X6" i="45"/>
  <c r="T6" i="45"/>
  <c r="AA14" i="45"/>
  <c r="W14" i="45"/>
  <c r="S14" i="45"/>
  <c r="X13" i="45"/>
  <c r="T13" i="45"/>
  <c r="Y12" i="45"/>
  <c r="U12" i="45"/>
  <c r="Z11" i="45"/>
  <c r="V11" i="45"/>
  <c r="AA10" i="45"/>
  <c r="W10" i="45"/>
  <c r="S10" i="45"/>
  <c r="X9" i="45"/>
  <c r="T9" i="45"/>
  <c r="Y8" i="45"/>
  <c r="U8" i="45"/>
  <c r="Z7" i="45"/>
  <c r="V7" i="45"/>
  <c r="AA6" i="45"/>
  <c r="W6" i="45"/>
  <c r="S6" i="45"/>
  <c r="G5" i="45"/>
  <c r="G19" i="45" s="1"/>
  <c r="C19" i="45"/>
  <c r="Z14" i="45"/>
  <c r="V14" i="45"/>
  <c r="AA13" i="45"/>
  <c r="W13" i="45"/>
  <c r="S13" i="45"/>
  <c r="X12" i="45"/>
  <c r="T12" i="45"/>
  <c r="Y11" i="45"/>
  <c r="U11" i="45"/>
  <c r="Z10" i="45"/>
  <c r="V10" i="45"/>
  <c r="AA9" i="45"/>
  <c r="W9" i="45"/>
  <c r="S9" i="45"/>
  <c r="X8" i="45"/>
  <c r="T8" i="45"/>
  <c r="Y7" i="45"/>
  <c r="U7" i="45"/>
  <c r="Z6" i="45"/>
  <c r="V6" i="45"/>
  <c r="Y14" i="45"/>
  <c r="S12" i="45"/>
  <c r="T11" i="45"/>
  <c r="Y10" i="45"/>
  <c r="S8" i="45"/>
  <c r="T7" i="45"/>
  <c r="Y6" i="45"/>
  <c r="W12" i="45"/>
  <c r="W8" i="45"/>
  <c r="U14" i="45"/>
  <c r="Z13" i="45"/>
  <c r="U10" i="45"/>
  <c r="Z9" i="45"/>
  <c r="U6" i="45"/>
  <c r="V13" i="45"/>
  <c r="AA12" i="45"/>
  <c r="V9" i="45"/>
  <c r="AA8" i="45"/>
  <c r="X11" i="45"/>
  <c r="X7" i="45"/>
  <c r="O13" i="45"/>
  <c r="O27" i="45" s="1"/>
  <c r="K27" i="45"/>
  <c r="K26" i="44"/>
  <c r="O12" i="44"/>
  <c r="O26" i="44" s="1"/>
  <c r="G14" i="44"/>
  <c r="G28" i="44" s="1"/>
  <c r="C28" i="44"/>
  <c r="O8" i="45"/>
  <c r="O22" i="45" s="1"/>
  <c r="K22" i="45"/>
  <c r="G6" i="45"/>
  <c r="G20" i="45" s="1"/>
  <c r="C20" i="45"/>
  <c r="K27" i="44"/>
  <c r="O13" i="44"/>
  <c r="O27" i="44" s="1"/>
  <c r="C21" i="45"/>
  <c r="G7" i="45"/>
  <c r="G21" i="45" s="1"/>
  <c r="K23" i="45"/>
  <c r="O9" i="45"/>
  <c r="O23" i="45" s="1"/>
  <c r="K22" i="44"/>
  <c r="O8" i="44"/>
  <c r="O22" i="44" s="1"/>
  <c r="K21" i="44"/>
  <c r="O7" i="44"/>
  <c r="O21" i="44" s="1"/>
  <c r="X14" i="44"/>
  <c r="T14" i="44"/>
  <c r="Y13" i="44"/>
  <c r="U13" i="44"/>
  <c r="C19" i="44"/>
  <c r="Z14" i="44"/>
  <c r="V14" i="44"/>
  <c r="AA13" i="44"/>
  <c r="W13" i="44"/>
  <c r="S13" i="44"/>
  <c r="Y14" i="44"/>
  <c r="Z13" i="44"/>
  <c r="Y12" i="44"/>
  <c r="U12" i="44"/>
  <c r="Z11" i="44"/>
  <c r="V11" i="44"/>
  <c r="AA10" i="44"/>
  <c r="W10" i="44"/>
  <c r="S10" i="44"/>
  <c r="X9" i="44"/>
  <c r="T9" i="44"/>
  <c r="Y8" i="44"/>
  <c r="U8" i="44"/>
  <c r="Z7" i="44"/>
  <c r="V7" i="44"/>
  <c r="AA6" i="44"/>
  <c r="W6" i="44"/>
  <c r="S6" i="44"/>
  <c r="G5" i="44"/>
  <c r="G19" i="44" s="1"/>
  <c r="V12" i="44"/>
  <c r="S11" i="44"/>
  <c r="X10" i="44"/>
  <c r="Y9" i="44"/>
  <c r="V8" i="44"/>
  <c r="S7" i="44"/>
  <c r="W14" i="44"/>
  <c r="X13" i="44"/>
  <c r="X12" i="44"/>
  <c r="T12" i="44"/>
  <c r="Y11" i="44"/>
  <c r="U11" i="44"/>
  <c r="Z10" i="44"/>
  <c r="V10" i="44"/>
  <c r="AA9" i="44"/>
  <c r="W9" i="44"/>
  <c r="S9" i="44"/>
  <c r="X8" i="44"/>
  <c r="T8" i="44"/>
  <c r="Y7" i="44"/>
  <c r="U7" i="44"/>
  <c r="Z6" i="44"/>
  <c r="V6" i="44"/>
  <c r="S14" i="44"/>
  <c r="T13" i="44"/>
  <c r="W11" i="44"/>
  <c r="Z8" i="44"/>
  <c r="W7" i="44"/>
  <c r="T6" i="44"/>
  <c r="U14" i="44"/>
  <c r="V13" i="44"/>
  <c r="AA12" i="44"/>
  <c r="W12" i="44"/>
  <c r="S12" i="44"/>
  <c r="X11" i="44"/>
  <c r="T11" i="44"/>
  <c r="Y10" i="44"/>
  <c r="U10" i="44"/>
  <c r="Z9" i="44"/>
  <c r="V9" i="44"/>
  <c r="AA8" i="44"/>
  <c r="W8" i="44"/>
  <c r="S8" i="44"/>
  <c r="X7" i="44"/>
  <c r="T7" i="44"/>
  <c r="Y6" i="44"/>
  <c r="U6" i="44"/>
  <c r="AA14" i="44"/>
  <c r="Z12" i="44"/>
  <c r="AA11" i="44"/>
  <c r="T10" i="44"/>
  <c r="U9" i="44"/>
  <c r="AA7" i="44"/>
  <c r="X6" i="44"/>
  <c r="K25" i="44"/>
  <c r="O11" i="44"/>
  <c r="O25" i="44" s="1"/>
  <c r="K21" i="45"/>
  <c r="O7" i="45"/>
  <c r="O21" i="45" s="1"/>
  <c r="C25" i="45"/>
  <c r="G11" i="45"/>
  <c r="G25" i="45" s="1"/>
  <c r="K24" i="44"/>
  <c r="O10" i="44"/>
  <c r="O24" i="44" s="1"/>
  <c r="K28" i="44"/>
  <c r="O14" i="44"/>
  <c r="O28" i="44" s="1"/>
  <c r="G10" i="43"/>
  <c r="G24" i="43" s="1"/>
  <c r="C24" i="43"/>
  <c r="C23" i="43"/>
  <c r="G9" i="43"/>
  <c r="G23" i="43" s="1"/>
  <c r="G6" i="43"/>
  <c r="G20" i="43" s="1"/>
  <c r="C20" i="43"/>
  <c r="O5" i="43"/>
  <c r="O19" i="43" s="1"/>
  <c r="K19" i="43"/>
  <c r="O8" i="43"/>
  <c r="O22" i="43" s="1"/>
  <c r="K22" i="43"/>
  <c r="C22" i="43"/>
  <c r="G8" i="43"/>
  <c r="G22" i="43" s="1"/>
  <c r="X14" i="43"/>
  <c r="T14" i="43"/>
  <c r="Y13" i="43"/>
  <c r="U13" i="43"/>
  <c r="Z12" i="43"/>
  <c r="V12" i="43"/>
  <c r="AA11" i="43"/>
  <c r="W11" i="43"/>
  <c r="S11" i="43"/>
  <c r="X10" i="43"/>
  <c r="T10" i="43"/>
  <c r="Y9" i="43"/>
  <c r="U9" i="43"/>
  <c r="Z8" i="43"/>
  <c r="V8" i="43"/>
  <c r="AA7" i="43"/>
  <c r="W7" i="43"/>
  <c r="S7" i="43"/>
  <c r="X6" i="43"/>
  <c r="T6" i="43"/>
  <c r="Z13" i="43"/>
  <c r="W12" i="43"/>
  <c r="T11" i="43"/>
  <c r="U10" i="43"/>
  <c r="Z9" i="43"/>
  <c r="S8" i="43"/>
  <c r="AA14" i="43"/>
  <c r="W14" i="43"/>
  <c r="S14" i="43"/>
  <c r="X13" i="43"/>
  <c r="T13" i="43"/>
  <c r="Y12" i="43"/>
  <c r="U12" i="43"/>
  <c r="Z11" i="43"/>
  <c r="V11" i="43"/>
  <c r="AA10" i="43"/>
  <c r="W10" i="43"/>
  <c r="S10" i="43"/>
  <c r="X9" i="43"/>
  <c r="T9" i="43"/>
  <c r="Y8" i="43"/>
  <c r="U8" i="43"/>
  <c r="Z7" i="43"/>
  <c r="V7" i="43"/>
  <c r="AA6" i="43"/>
  <c r="W6" i="43"/>
  <c r="S6" i="43"/>
  <c r="G5" i="43"/>
  <c r="G19" i="43" s="1"/>
  <c r="Y14" i="43"/>
  <c r="U14" i="43"/>
  <c r="AA12" i="43"/>
  <c r="AA8" i="43"/>
  <c r="T7" i="43"/>
  <c r="Y6" i="43"/>
  <c r="C19" i="43"/>
  <c r="Z14" i="43"/>
  <c r="V14" i="43"/>
  <c r="AA13" i="43"/>
  <c r="W13" i="43"/>
  <c r="S13" i="43"/>
  <c r="X12" i="43"/>
  <c r="T12" i="43"/>
  <c r="Y11" i="43"/>
  <c r="U11" i="43"/>
  <c r="Z10" i="43"/>
  <c r="V10" i="43"/>
  <c r="AA9" i="43"/>
  <c r="W9" i="43"/>
  <c r="S9" i="43"/>
  <c r="X8" i="43"/>
  <c r="T8" i="43"/>
  <c r="Y7" i="43"/>
  <c r="U7" i="43"/>
  <c r="Z6" i="43"/>
  <c r="V6" i="43"/>
  <c r="V13" i="43"/>
  <c r="S12" i="43"/>
  <c r="X11" i="43"/>
  <c r="Y10" i="43"/>
  <c r="V9" i="43"/>
  <c r="W8" i="43"/>
  <c r="X7" i="43"/>
  <c r="U6" i="43"/>
  <c r="K28" i="43"/>
  <c r="O14" i="43"/>
  <c r="O28" i="43" s="1"/>
  <c r="K25" i="43"/>
  <c r="O11" i="43"/>
  <c r="O25" i="43" s="1"/>
  <c r="O6" i="42"/>
  <c r="O20" i="42" s="1"/>
  <c r="K20" i="42"/>
  <c r="G10" i="42"/>
  <c r="G24" i="42" s="1"/>
  <c r="C24" i="42"/>
  <c r="O8" i="42"/>
  <c r="O22" i="42" s="1"/>
  <c r="K22" i="42"/>
  <c r="K25" i="42"/>
  <c r="O11" i="42"/>
  <c r="O25" i="42" s="1"/>
  <c r="K28" i="42"/>
  <c r="O14" i="42"/>
  <c r="O28" i="42" s="1"/>
  <c r="C23" i="42"/>
  <c r="G9" i="42"/>
  <c r="G23" i="42" s="1"/>
  <c r="C21" i="42"/>
  <c r="G7" i="42"/>
  <c r="G21" i="42" s="1"/>
  <c r="G6" i="42"/>
  <c r="G20" i="42" s="1"/>
  <c r="C20" i="42"/>
  <c r="K23" i="42"/>
  <c r="O9" i="42"/>
  <c r="O23" i="42" s="1"/>
  <c r="C22" i="42"/>
  <c r="G8" i="42"/>
  <c r="G22" i="42" s="1"/>
  <c r="C25" i="42"/>
  <c r="G11" i="42"/>
  <c r="G25" i="42" s="1"/>
  <c r="O13" i="42"/>
  <c r="O27" i="42" s="1"/>
  <c r="K27" i="42"/>
  <c r="X14" i="42"/>
  <c r="T14" i="42"/>
  <c r="Y13" i="42"/>
  <c r="U13" i="42"/>
  <c r="Z12" i="42"/>
  <c r="V12" i="42"/>
  <c r="AA11" i="42"/>
  <c r="W11" i="42"/>
  <c r="S11" i="42"/>
  <c r="X10" i="42"/>
  <c r="T10" i="42"/>
  <c r="Y9" i="42"/>
  <c r="U9" i="42"/>
  <c r="Z8" i="42"/>
  <c r="V8" i="42"/>
  <c r="AA7" i="42"/>
  <c r="W7" i="42"/>
  <c r="S7" i="42"/>
  <c r="X6" i="42"/>
  <c r="T6" i="42"/>
  <c r="V11" i="42"/>
  <c r="W10" i="42"/>
  <c r="T9" i="42"/>
  <c r="Z7" i="42"/>
  <c r="AA6" i="42"/>
  <c r="S6" i="42"/>
  <c r="AA12" i="42"/>
  <c r="AA14" i="42"/>
  <c r="W14" i="42"/>
  <c r="S14" i="42"/>
  <c r="X13" i="42"/>
  <c r="T13" i="42"/>
  <c r="Y12" i="42"/>
  <c r="U12" i="42"/>
  <c r="Z11" i="42"/>
  <c r="AA10" i="42"/>
  <c r="S10" i="42"/>
  <c r="X9" i="42"/>
  <c r="Y8" i="42"/>
  <c r="U8" i="42"/>
  <c r="V7" i="42"/>
  <c r="W6" i="42"/>
  <c r="G5" i="42"/>
  <c r="G19" i="42" s="1"/>
  <c r="Z13" i="42"/>
  <c r="W12" i="42"/>
  <c r="T11" i="42"/>
  <c r="Y10" i="42"/>
  <c r="C19" i="42"/>
  <c r="Z14" i="42"/>
  <c r="V14" i="42"/>
  <c r="AA13" i="42"/>
  <c r="W13" i="42"/>
  <c r="S13" i="42"/>
  <c r="X12" i="42"/>
  <c r="T12" i="42"/>
  <c r="Y11" i="42"/>
  <c r="U11" i="42"/>
  <c r="Z10" i="42"/>
  <c r="V10" i="42"/>
  <c r="AA9" i="42"/>
  <c r="W9" i="42"/>
  <c r="S9" i="42"/>
  <c r="X8" i="42"/>
  <c r="T8" i="42"/>
  <c r="Y7" i="42"/>
  <c r="U7" i="42"/>
  <c r="Z6" i="42"/>
  <c r="V6" i="42"/>
  <c r="Y14" i="42"/>
  <c r="U14" i="42"/>
  <c r="V13" i="42"/>
  <c r="S12" i="42"/>
  <c r="X11" i="42"/>
  <c r="U10" i="42"/>
  <c r="W8" i="42"/>
  <c r="X7" i="42"/>
  <c r="Z9" i="42"/>
  <c r="U6" i="42"/>
  <c r="V9" i="42"/>
  <c r="AA8" i="42"/>
  <c r="S8" i="42"/>
  <c r="T7" i="42"/>
  <c r="Y6" i="42"/>
  <c r="C26" i="42"/>
  <c r="G12" i="42"/>
  <c r="G26" i="42" s="1"/>
  <c r="C27" i="42"/>
  <c r="G13" i="42"/>
  <c r="G27" i="42" s="1"/>
  <c r="O5" i="42"/>
  <c r="O19" i="42" s="1"/>
  <c r="K19" i="42"/>
  <c r="K14" i="41"/>
  <c r="M14" i="41"/>
  <c r="M28" i="41" s="1"/>
  <c r="K7" i="41"/>
  <c r="M7" i="41"/>
  <c r="M21" i="41" s="1"/>
  <c r="K13" i="41"/>
  <c r="M13" i="41"/>
  <c r="M27" i="41" s="1"/>
  <c r="K6" i="41"/>
  <c r="M6" i="41"/>
  <c r="M20" i="41" s="1"/>
  <c r="K11" i="41"/>
  <c r="M11" i="41"/>
  <c r="M25" i="41" s="1"/>
  <c r="K9" i="41"/>
  <c r="M9" i="41"/>
  <c r="M23" i="41" s="1"/>
  <c r="K8" i="41"/>
  <c r="M8" i="41"/>
  <c r="M22" i="41" s="1"/>
  <c r="K12" i="41"/>
  <c r="M12" i="41"/>
  <c r="M26" i="41" s="1"/>
  <c r="K10" i="41"/>
  <c r="M10" i="41"/>
  <c r="M24" i="41" s="1"/>
  <c r="C9" i="41"/>
  <c r="E9" i="41"/>
  <c r="E23" i="41" s="1"/>
  <c r="C10" i="41"/>
  <c r="E10" i="41"/>
  <c r="E24" i="41" s="1"/>
  <c r="C14" i="41"/>
  <c r="E14" i="41"/>
  <c r="E28" i="41" s="1"/>
  <c r="C6" i="41"/>
  <c r="E6" i="41"/>
  <c r="E20" i="41" s="1"/>
  <c r="C12" i="41"/>
  <c r="E12" i="41"/>
  <c r="E26" i="41" s="1"/>
  <c r="C11" i="41"/>
  <c r="E11" i="41"/>
  <c r="E25" i="41" s="1"/>
  <c r="C8" i="41"/>
  <c r="C22" i="41" s="1"/>
  <c r="E8" i="41"/>
  <c r="E22" i="41" s="1"/>
  <c r="C7" i="41"/>
  <c r="E7" i="41"/>
  <c r="E21" i="41" s="1"/>
  <c r="E27" i="41"/>
  <c r="C13" i="41"/>
  <c r="C27" i="41" s="1"/>
  <c r="K5" i="41"/>
  <c r="M5" i="41"/>
  <c r="M19" i="41" s="1"/>
  <c r="C5" i="41"/>
  <c r="E5" i="41"/>
  <c r="E19" i="41" s="1"/>
  <c r="AF11" i="40"/>
  <c r="K5" i="40" s="1"/>
  <c r="AF15" i="40"/>
  <c r="K9" i="40" s="1"/>
  <c r="K23" i="40" s="1"/>
  <c r="AF27" i="40"/>
  <c r="AF39" i="40"/>
  <c r="AF59" i="40"/>
  <c r="AF71" i="40"/>
  <c r="AF16" i="40"/>
  <c r="K10" i="40" s="1"/>
  <c r="K24" i="40" s="1"/>
  <c r="AF24" i="40"/>
  <c r="AF28" i="40"/>
  <c r="AF32" i="40"/>
  <c r="AF36" i="40"/>
  <c r="AF40" i="40"/>
  <c r="AF44" i="40"/>
  <c r="AF48" i="40"/>
  <c r="AF52" i="40"/>
  <c r="AF56" i="40"/>
  <c r="AF60" i="40"/>
  <c r="AF64" i="40"/>
  <c r="AF68" i="40"/>
  <c r="AF23" i="40"/>
  <c r="AF35" i="40"/>
  <c r="AF47" i="40"/>
  <c r="AF55" i="40"/>
  <c r="AF67" i="40"/>
  <c r="AF79" i="40"/>
  <c r="AF42" i="40"/>
  <c r="AF13" i="40"/>
  <c r="K7" i="40" s="1"/>
  <c r="K21" i="40" s="1"/>
  <c r="AF21" i="40"/>
  <c r="AF29" i="40"/>
  <c r="AF37" i="40"/>
  <c r="AF45" i="40"/>
  <c r="AF49" i="40"/>
  <c r="AF53" i="40"/>
  <c r="AF57" i="40"/>
  <c r="AF61" i="40"/>
  <c r="AF65" i="40"/>
  <c r="AF73" i="40"/>
  <c r="AF81" i="40"/>
  <c r="AF19" i="40"/>
  <c r="K13" i="40" s="1"/>
  <c r="K27" i="40" s="1"/>
  <c r="AF31" i="40"/>
  <c r="AF43" i="40"/>
  <c r="AF51" i="40"/>
  <c r="AF63" i="40"/>
  <c r="AF75" i="40"/>
  <c r="AF12" i="40"/>
  <c r="K6" i="40" s="1"/>
  <c r="K20" i="40" s="1"/>
  <c r="AF20" i="40"/>
  <c r="K14" i="40" s="1"/>
  <c r="K28" i="40" s="1"/>
  <c r="AF17" i="40"/>
  <c r="K11" i="40" s="1"/>
  <c r="K25" i="40" s="1"/>
  <c r="AF25" i="40"/>
  <c r="AF33" i="40"/>
  <c r="AF41" i="40"/>
  <c r="AF69" i="40"/>
  <c r="AF77" i="40"/>
  <c r="AF74" i="40"/>
  <c r="AF66" i="40"/>
  <c r="AF54" i="40"/>
  <c r="AF50" i="40"/>
  <c r="AF38" i="40"/>
  <c r="AF34" i="40"/>
  <c r="AF30" i="40"/>
  <c r="AF26" i="40"/>
  <c r="AF22" i="40"/>
  <c r="AF18" i="40"/>
  <c r="K12" i="40" s="1"/>
  <c r="K26" i="40" s="1"/>
  <c r="AF14" i="40"/>
  <c r="K8" i="40" s="1"/>
  <c r="K22" i="40" s="1"/>
  <c r="AF2" i="40"/>
  <c r="C6" i="40" s="1"/>
  <c r="AF6" i="40"/>
  <c r="C10" i="40" s="1"/>
  <c r="AF10" i="40"/>
  <c r="C14" i="40" s="1"/>
  <c r="AF70" i="40"/>
  <c r="AF58" i="40"/>
  <c r="AF46" i="40"/>
  <c r="AF7" i="40"/>
  <c r="C11" i="40" s="1"/>
  <c r="AF80" i="40"/>
  <c r="AF76" i="40"/>
  <c r="AF72" i="40"/>
  <c r="AF78" i="40"/>
  <c r="AF62" i="40"/>
  <c r="AF3" i="40"/>
  <c r="C7" i="40" s="1"/>
  <c r="AF4" i="40"/>
  <c r="C8" i="40" s="1"/>
  <c r="AF8" i="40"/>
  <c r="C12" i="40" s="1"/>
  <c r="AF9" i="40"/>
  <c r="C13" i="40" s="1"/>
  <c r="AF5" i="40"/>
  <c r="C9" i="40" s="1"/>
  <c r="AF1" i="40"/>
  <c r="C5" i="40" s="1"/>
  <c r="G13" i="41" l="1"/>
  <c r="G27" i="41" s="1"/>
  <c r="G8" i="41"/>
  <c r="G22" i="41" s="1"/>
  <c r="K24" i="41"/>
  <c r="O10" i="41"/>
  <c r="O24" i="41" s="1"/>
  <c r="C21" i="41"/>
  <c r="G7" i="41"/>
  <c r="G21" i="41" s="1"/>
  <c r="G14" i="41"/>
  <c r="G28" i="41" s="1"/>
  <c r="C28" i="41"/>
  <c r="K25" i="41"/>
  <c r="O11" i="41"/>
  <c r="O25" i="41" s="1"/>
  <c r="C25" i="41"/>
  <c r="G11" i="41"/>
  <c r="G25" i="41" s="1"/>
  <c r="K20" i="41"/>
  <c r="O6" i="41"/>
  <c r="O20" i="41" s="1"/>
  <c r="K21" i="41"/>
  <c r="O7" i="41"/>
  <c r="O21" i="41" s="1"/>
  <c r="O5" i="41"/>
  <c r="O19" i="41" s="1"/>
  <c r="K19" i="41"/>
  <c r="K28" i="41"/>
  <c r="O14" i="41"/>
  <c r="O28" i="41" s="1"/>
  <c r="K22" i="41"/>
  <c r="O8" i="41"/>
  <c r="O22" i="41" s="1"/>
  <c r="K26" i="41"/>
  <c r="O12" i="41"/>
  <c r="O26" i="41" s="1"/>
  <c r="O13" i="41"/>
  <c r="O27" i="41" s="1"/>
  <c r="K27" i="41"/>
  <c r="K23" i="41"/>
  <c r="O9" i="41"/>
  <c r="O23" i="41" s="1"/>
  <c r="G9" i="41"/>
  <c r="G23" i="41" s="1"/>
  <c r="C23" i="41"/>
  <c r="G6" i="41"/>
  <c r="G20" i="41" s="1"/>
  <c r="C20" i="41"/>
  <c r="Y14" i="41"/>
  <c r="U14" i="41"/>
  <c r="AA13" i="41"/>
  <c r="W13" i="41"/>
  <c r="S13" i="41"/>
  <c r="Y12" i="41"/>
  <c r="U12" i="41"/>
  <c r="AA11" i="41"/>
  <c r="W11" i="41"/>
  <c r="S11" i="41"/>
  <c r="Y10" i="41"/>
  <c r="U10" i="41"/>
  <c r="AA9" i="41"/>
  <c r="W9" i="41"/>
  <c r="S9" i="41"/>
  <c r="Y8" i="41"/>
  <c r="U8" i="41"/>
  <c r="AA7" i="41"/>
  <c r="W7" i="41"/>
  <c r="S7" i="41"/>
  <c r="Y6" i="41"/>
  <c r="U6" i="41"/>
  <c r="AA5" i="41"/>
  <c r="W5" i="41"/>
  <c r="S5" i="41"/>
  <c r="AB14" i="41"/>
  <c r="X14" i="41"/>
  <c r="T14" i="41"/>
  <c r="Z13" i="41"/>
  <c r="V13" i="41"/>
  <c r="AB12" i="41"/>
  <c r="X12" i="41"/>
  <c r="T12" i="41"/>
  <c r="Z11" i="41"/>
  <c r="V11" i="41"/>
  <c r="AB10" i="41"/>
  <c r="X10" i="41"/>
  <c r="T10" i="41"/>
  <c r="C19" i="41"/>
  <c r="AA14" i="41"/>
  <c r="W14" i="41"/>
  <c r="S14" i="41"/>
  <c r="Y13" i="41"/>
  <c r="U13" i="41"/>
  <c r="AA12" i="41"/>
  <c r="W12" i="41"/>
  <c r="S12" i="41"/>
  <c r="Y11" i="41"/>
  <c r="U11" i="41"/>
  <c r="AA10" i="41"/>
  <c r="W10" i="41"/>
  <c r="S10" i="41"/>
  <c r="Y9" i="41"/>
  <c r="U9" i="41"/>
  <c r="AA8" i="41"/>
  <c r="W8" i="41"/>
  <c r="S8" i="41"/>
  <c r="Y7" i="41"/>
  <c r="U7" i="41"/>
  <c r="AA6" i="41"/>
  <c r="W6" i="41"/>
  <c r="S6" i="41"/>
  <c r="Y5" i="41"/>
  <c r="U5" i="41"/>
  <c r="X13" i="41"/>
  <c r="T11" i="41"/>
  <c r="Z10" i="41"/>
  <c r="V9" i="41"/>
  <c r="Z8" i="41"/>
  <c r="V7" i="41"/>
  <c r="Z6" i="41"/>
  <c r="V5" i="41"/>
  <c r="G5" i="41"/>
  <c r="G19" i="41" s="1"/>
  <c r="AB5" i="41"/>
  <c r="AB11" i="41"/>
  <c r="Z9" i="41"/>
  <c r="Z7" i="41"/>
  <c r="AB13" i="41"/>
  <c r="X11" i="41"/>
  <c r="X9" i="41"/>
  <c r="T8" i="41"/>
  <c r="X7" i="41"/>
  <c r="T6" i="41"/>
  <c r="X5" i="41"/>
  <c r="T13" i="41"/>
  <c r="Z12" i="41"/>
  <c r="V10" i="41"/>
  <c r="AB9" i="41"/>
  <c r="T9" i="41"/>
  <c r="X8" i="41"/>
  <c r="AB7" i="41"/>
  <c r="T7" i="41"/>
  <c r="X6" i="41"/>
  <c r="T5" i="41"/>
  <c r="Z14" i="41"/>
  <c r="V12" i="41"/>
  <c r="V8" i="41"/>
  <c r="V6" i="41"/>
  <c r="Z5" i="41"/>
  <c r="V14" i="41"/>
  <c r="AB8" i="41"/>
  <c r="AB6" i="41"/>
  <c r="G10" i="41"/>
  <c r="G24" i="41" s="1"/>
  <c r="C24" i="41"/>
  <c r="C26" i="41"/>
  <c r="G12" i="41"/>
  <c r="G26" i="41" s="1"/>
  <c r="N28" i="40"/>
  <c r="L28" i="40"/>
  <c r="J28" i="40"/>
  <c r="H28" i="40"/>
  <c r="F28" i="40"/>
  <c r="D28" i="40"/>
  <c r="C28" i="40"/>
  <c r="B28" i="40"/>
  <c r="N27" i="40"/>
  <c r="L27" i="40"/>
  <c r="J27" i="40"/>
  <c r="H27" i="40"/>
  <c r="F27" i="40"/>
  <c r="D27" i="40"/>
  <c r="C27" i="40"/>
  <c r="B27" i="40"/>
  <c r="N26" i="40"/>
  <c r="L26" i="40"/>
  <c r="J26" i="40"/>
  <c r="H26" i="40"/>
  <c r="F26" i="40"/>
  <c r="D26" i="40"/>
  <c r="C26" i="40"/>
  <c r="B26" i="40"/>
  <c r="N25" i="40"/>
  <c r="L25" i="40"/>
  <c r="J25" i="40"/>
  <c r="H25" i="40"/>
  <c r="F25" i="40"/>
  <c r="D25" i="40"/>
  <c r="C25" i="40"/>
  <c r="B25" i="40"/>
  <c r="N24" i="40"/>
  <c r="L24" i="40"/>
  <c r="J24" i="40"/>
  <c r="H24" i="40"/>
  <c r="F24" i="40"/>
  <c r="D24" i="40"/>
  <c r="C24" i="40"/>
  <c r="B24" i="40"/>
  <c r="N23" i="40"/>
  <c r="L23" i="40"/>
  <c r="J23" i="40"/>
  <c r="H23" i="40"/>
  <c r="F23" i="40"/>
  <c r="D23" i="40"/>
  <c r="C23" i="40"/>
  <c r="B23" i="40"/>
  <c r="N22" i="40"/>
  <c r="L22" i="40"/>
  <c r="J22" i="40"/>
  <c r="H22" i="40"/>
  <c r="F22" i="40"/>
  <c r="D22" i="40"/>
  <c r="C22" i="40"/>
  <c r="B22" i="40"/>
  <c r="N21" i="40"/>
  <c r="L21" i="40"/>
  <c r="J21" i="40"/>
  <c r="H21" i="40"/>
  <c r="F21" i="40"/>
  <c r="D21" i="40"/>
  <c r="C21" i="40"/>
  <c r="B21" i="40"/>
  <c r="N20" i="40"/>
  <c r="L20" i="40"/>
  <c r="J20" i="40"/>
  <c r="H20" i="40"/>
  <c r="F20" i="40"/>
  <c r="D20" i="40"/>
  <c r="C20" i="40"/>
  <c r="B20" i="40"/>
  <c r="N19" i="40"/>
  <c r="L19" i="40"/>
  <c r="K19" i="40"/>
  <c r="J19" i="40"/>
  <c r="H19" i="40"/>
  <c r="F19" i="40"/>
  <c r="D19" i="40"/>
  <c r="C19" i="40"/>
  <c r="B19" i="40"/>
  <c r="O18" i="40"/>
  <c r="N18" i="40"/>
  <c r="M18" i="40"/>
  <c r="L18" i="40"/>
  <c r="K18" i="40"/>
  <c r="J18" i="40"/>
  <c r="H18" i="40"/>
  <c r="G18" i="40"/>
  <c r="F18" i="40"/>
  <c r="E18" i="40"/>
  <c r="D18" i="40"/>
  <c r="C18" i="40"/>
  <c r="B18" i="40"/>
  <c r="O16" i="40"/>
  <c r="N16" i="40"/>
  <c r="M16" i="40"/>
  <c r="L16" i="40"/>
  <c r="K16" i="40"/>
  <c r="J16" i="40"/>
  <c r="H16" i="40"/>
  <c r="G16" i="40"/>
  <c r="F16" i="40"/>
  <c r="E16" i="40"/>
  <c r="D16" i="40"/>
  <c r="C16" i="40"/>
  <c r="B16" i="40"/>
  <c r="N15" i="40"/>
  <c r="A15" i="40"/>
  <c r="E8" i="40" l="1"/>
  <c r="G8" i="40" s="1"/>
  <c r="G22" i="40" s="1"/>
  <c r="E10" i="40"/>
  <c r="G10" i="40" s="1"/>
  <c r="G24" i="40" s="1"/>
  <c r="M8" i="40"/>
  <c r="M22" i="40" s="1"/>
  <c r="M12" i="40"/>
  <c r="O12" i="40" s="1"/>
  <c r="O26" i="40" s="1"/>
  <c r="M14" i="40"/>
  <c r="O14" i="40" s="1"/>
  <c r="O28" i="40" s="1"/>
  <c r="E5" i="40"/>
  <c r="E9" i="40"/>
  <c r="G9" i="40" s="1"/>
  <c r="G23" i="40" s="1"/>
  <c r="E13" i="40"/>
  <c r="E27" i="40" s="1"/>
  <c r="M7" i="40"/>
  <c r="M21" i="40" s="1"/>
  <c r="E6" i="40"/>
  <c r="E20" i="40" s="1"/>
  <c r="E12" i="40"/>
  <c r="E26" i="40" s="1"/>
  <c r="M6" i="40"/>
  <c r="M20" i="40" s="1"/>
  <c r="E14" i="40"/>
  <c r="G14" i="40" s="1"/>
  <c r="G28" i="40" s="1"/>
  <c r="E7" i="40"/>
  <c r="G7" i="40" s="1"/>
  <c r="G21" i="40" s="1"/>
  <c r="E11" i="40"/>
  <c r="M13" i="40"/>
  <c r="M27" i="40" s="1"/>
  <c r="M9" i="40"/>
  <c r="M23" i="40" s="1"/>
  <c r="M5" i="40"/>
  <c r="M10" i="40"/>
  <c r="M11" i="40"/>
  <c r="AE22" i="30"/>
  <c r="AE23" i="30"/>
  <c r="AE24" i="30"/>
  <c r="AE25" i="30"/>
  <c r="AE26" i="30"/>
  <c r="AE27" i="30"/>
  <c r="AE28" i="30"/>
  <c r="AE29" i="30"/>
  <c r="AE30" i="30"/>
  <c r="AE2" i="30"/>
  <c r="AE3" i="30"/>
  <c r="AE4" i="30"/>
  <c r="AE5" i="30"/>
  <c r="AE6" i="30"/>
  <c r="AE7" i="30"/>
  <c r="AE8" i="30"/>
  <c r="AE9" i="30"/>
  <c r="AE10" i="30"/>
  <c r="AE11" i="30"/>
  <c r="S6" i="30"/>
  <c r="T6" i="30"/>
  <c r="U6" i="30"/>
  <c r="V6" i="30"/>
  <c r="W6" i="30"/>
  <c r="X6" i="30"/>
  <c r="Y6" i="30"/>
  <c r="Z6" i="30"/>
  <c r="AA6" i="30"/>
  <c r="AB6" i="30"/>
  <c r="S7" i="30"/>
  <c r="T7" i="30"/>
  <c r="U7" i="30"/>
  <c r="V7" i="30"/>
  <c r="W7" i="30"/>
  <c r="X7" i="30"/>
  <c r="Y7" i="30"/>
  <c r="Z7" i="30"/>
  <c r="AA7" i="30"/>
  <c r="AB7" i="30"/>
  <c r="S8" i="30"/>
  <c r="T8" i="30"/>
  <c r="U8" i="30"/>
  <c r="V8" i="30"/>
  <c r="W8" i="30"/>
  <c r="X8" i="30"/>
  <c r="Y8" i="30"/>
  <c r="Z8" i="30"/>
  <c r="AA8" i="30"/>
  <c r="AB8" i="30"/>
  <c r="S9" i="30"/>
  <c r="T9" i="30"/>
  <c r="U9" i="30"/>
  <c r="V9" i="30"/>
  <c r="W9" i="30"/>
  <c r="X9" i="30"/>
  <c r="Y9" i="30"/>
  <c r="Z9" i="30"/>
  <c r="AA9" i="30"/>
  <c r="AB9" i="30"/>
  <c r="S10" i="30"/>
  <c r="T10" i="30"/>
  <c r="U10" i="30"/>
  <c r="V10" i="30"/>
  <c r="W10" i="30"/>
  <c r="X10" i="30"/>
  <c r="Y10" i="30"/>
  <c r="Z10" i="30"/>
  <c r="AA10" i="30"/>
  <c r="AB10" i="30"/>
  <c r="S11" i="30"/>
  <c r="T11" i="30"/>
  <c r="U11" i="30"/>
  <c r="V11" i="30"/>
  <c r="W11" i="30"/>
  <c r="X11" i="30"/>
  <c r="Y11" i="30"/>
  <c r="Z11" i="30"/>
  <c r="AA11" i="30"/>
  <c r="AB11" i="30"/>
  <c r="S12" i="30"/>
  <c r="T12" i="30"/>
  <c r="U12" i="30"/>
  <c r="V12" i="30"/>
  <c r="W12" i="30"/>
  <c r="X12" i="30"/>
  <c r="Y12" i="30"/>
  <c r="Z12" i="30"/>
  <c r="AA12" i="30"/>
  <c r="AB12" i="30"/>
  <c r="S13" i="30"/>
  <c r="T13" i="30"/>
  <c r="U13" i="30"/>
  <c r="V13" i="30"/>
  <c r="W13" i="30"/>
  <c r="X13" i="30"/>
  <c r="Y13" i="30"/>
  <c r="Z13" i="30"/>
  <c r="AA13" i="30"/>
  <c r="AB13" i="30"/>
  <c r="S14" i="30"/>
  <c r="T14" i="30"/>
  <c r="U14" i="30"/>
  <c r="V14" i="30"/>
  <c r="W14" i="30"/>
  <c r="X14" i="30"/>
  <c r="Y14" i="30"/>
  <c r="Z14" i="30"/>
  <c r="AA14" i="30"/>
  <c r="AB14" i="30"/>
  <c r="N15" i="30"/>
  <c r="N28" i="30"/>
  <c r="L28" i="30"/>
  <c r="J28" i="30"/>
  <c r="H28" i="30"/>
  <c r="F28" i="30"/>
  <c r="D28" i="30"/>
  <c r="B28" i="30"/>
  <c r="N27" i="30"/>
  <c r="L27" i="30"/>
  <c r="J27" i="30"/>
  <c r="H27" i="30"/>
  <c r="F27" i="30"/>
  <c r="D27" i="30"/>
  <c r="B27" i="30"/>
  <c r="N26" i="30"/>
  <c r="L26" i="30"/>
  <c r="J26" i="30"/>
  <c r="H26" i="30"/>
  <c r="F26" i="30"/>
  <c r="D26" i="30"/>
  <c r="B26" i="30"/>
  <c r="N25" i="30"/>
  <c r="L25" i="30"/>
  <c r="J25" i="30"/>
  <c r="H25" i="30"/>
  <c r="F25" i="30"/>
  <c r="D25" i="30"/>
  <c r="B25" i="30"/>
  <c r="N24" i="30"/>
  <c r="L24" i="30"/>
  <c r="J24" i="30"/>
  <c r="H24" i="30"/>
  <c r="F24" i="30"/>
  <c r="D24" i="30"/>
  <c r="B24" i="30"/>
  <c r="N23" i="30"/>
  <c r="L23" i="30"/>
  <c r="J23" i="30"/>
  <c r="H23" i="30"/>
  <c r="F23" i="30"/>
  <c r="D23" i="30"/>
  <c r="B23" i="30"/>
  <c r="N22" i="30"/>
  <c r="L22" i="30"/>
  <c r="J22" i="30"/>
  <c r="H22" i="30"/>
  <c r="F22" i="30"/>
  <c r="D22" i="30"/>
  <c r="B22" i="30"/>
  <c r="N21" i="30"/>
  <c r="L21" i="30"/>
  <c r="J21" i="30"/>
  <c r="H21" i="30"/>
  <c r="F21" i="30"/>
  <c r="D21" i="30"/>
  <c r="B21" i="30"/>
  <c r="AE21" i="30"/>
  <c r="N20" i="30"/>
  <c r="L20" i="30"/>
  <c r="J20" i="30"/>
  <c r="H20" i="30"/>
  <c r="F20" i="30"/>
  <c r="D20" i="30"/>
  <c r="B20" i="30"/>
  <c r="AE20" i="30"/>
  <c r="N19" i="30"/>
  <c r="L19" i="30"/>
  <c r="J19" i="30"/>
  <c r="H19" i="30"/>
  <c r="F19" i="30"/>
  <c r="D19" i="30"/>
  <c r="B19" i="30"/>
  <c r="AE19" i="30"/>
  <c r="O18" i="30"/>
  <c r="N18" i="30"/>
  <c r="M18" i="30"/>
  <c r="L18" i="30"/>
  <c r="K18" i="30"/>
  <c r="J18" i="30"/>
  <c r="H18" i="30"/>
  <c r="G18" i="30"/>
  <c r="F18" i="30"/>
  <c r="E18" i="30"/>
  <c r="D18" i="30"/>
  <c r="C18" i="30"/>
  <c r="B18" i="30"/>
  <c r="AE18" i="30"/>
  <c r="AE17" i="30"/>
  <c r="O16" i="30"/>
  <c r="N16" i="30"/>
  <c r="M16" i="30"/>
  <c r="L16" i="30"/>
  <c r="K16" i="30"/>
  <c r="J16" i="30"/>
  <c r="H16" i="30"/>
  <c r="G16" i="30"/>
  <c r="F16" i="30"/>
  <c r="E16" i="30"/>
  <c r="D16" i="30"/>
  <c r="C16" i="30"/>
  <c r="B16" i="30"/>
  <c r="AE16" i="30"/>
  <c r="A15" i="30"/>
  <c r="AE15" i="30"/>
  <c r="AE14" i="30"/>
  <c r="AE13" i="30"/>
  <c r="AE12" i="30"/>
  <c r="AE1" i="30"/>
  <c r="E24" i="40" l="1"/>
  <c r="G6" i="40"/>
  <c r="G20" i="40" s="1"/>
  <c r="M28" i="40"/>
  <c r="G11" i="40"/>
  <c r="G25" i="40" s="1"/>
  <c r="Z14" i="40"/>
  <c r="V14" i="40"/>
  <c r="S14" i="40"/>
  <c r="Y14" i="40"/>
  <c r="U14" i="40"/>
  <c r="AA14" i="40"/>
  <c r="AB14" i="40"/>
  <c r="X14" i="40"/>
  <c r="T14" i="40"/>
  <c r="W14" i="40"/>
  <c r="AB6" i="40"/>
  <c r="X6" i="40"/>
  <c r="T6" i="40"/>
  <c r="Y6" i="40"/>
  <c r="U6" i="40"/>
  <c r="AA6" i="40"/>
  <c r="W6" i="40"/>
  <c r="S6" i="40"/>
  <c r="Z6" i="40"/>
  <c r="V6" i="40"/>
  <c r="AB13" i="40"/>
  <c r="X13" i="40"/>
  <c r="T13" i="40"/>
  <c r="AA13" i="40"/>
  <c r="W13" i="40"/>
  <c r="S13" i="40"/>
  <c r="Z13" i="40"/>
  <c r="V13" i="40"/>
  <c r="Y13" i="40"/>
  <c r="U13" i="40"/>
  <c r="Z9" i="40"/>
  <c r="V9" i="40"/>
  <c r="AA9" i="40"/>
  <c r="W9" i="40"/>
  <c r="Y9" i="40"/>
  <c r="U9" i="40"/>
  <c r="S9" i="40"/>
  <c r="AB9" i="40"/>
  <c r="X9" i="40"/>
  <c r="T9" i="40"/>
  <c r="Z12" i="40"/>
  <c r="V12" i="40"/>
  <c r="AA12" i="40"/>
  <c r="S12" i="40"/>
  <c r="Y12" i="40"/>
  <c r="U12" i="40"/>
  <c r="W12" i="40"/>
  <c r="AB12" i="40"/>
  <c r="X12" i="40"/>
  <c r="T12" i="40"/>
  <c r="Z8" i="40"/>
  <c r="V8" i="40"/>
  <c r="S8" i="40"/>
  <c r="Y8" i="40"/>
  <c r="U8" i="40"/>
  <c r="AA8" i="40"/>
  <c r="AB8" i="40"/>
  <c r="X8" i="40"/>
  <c r="T8" i="40"/>
  <c r="W8" i="40"/>
  <c r="AB11" i="40"/>
  <c r="X11" i="40"/>
  <c r="T11" i="40"/>
  <c r="Y11" i="40"/>
  <c r="AA11" i="40"/>
  <c r="W11" i="40"/>
  <c r="S11" i="40"/>
  <c r="U11" i="40"/>
  <c r="Z11" i="40"/>
  <c r="V11" i="40"/>
  <c r="Z10" i="40"/>
  <c r="V10" i="40"/>
  <c r="AB10" i="40"/>
  <c r="T10" i="40"/>
  <c r="AA10" i="40"/>
  <c r="W10" i="40"/>
  <c r="S10" i="40"/>
  <c r="Y10" i="40"/>
  <c r="U10" i="40"/>
  <c r="X10" i="40"/>
  <c r="G5" i="40"/>
  <c r="G19" i="40" s="1"/>
  <c r="AB7" i="40"/>
  <c r="X7" i="40"/>
  <c r="T7" i="40"/>
  <c r="Y7" i="40"/>
  <c r="U7" i="40"/>
  <c r="AA7" i="40"/>
  <c r="W7" i="40"/>
  <c r="S7" i="40"/>
  <c r="Z7" i="40"/>
  <c r="V7" i="40"/>
  <c r="E23" i="40"/>
  <c r="G13" i="40"/>
  <c r="G27" i="40" s="1"/>
  <c r="O13" i="40"/>
  <c r="O27" i="40" s="1"/>
  <c r="O8" i="40"/>
  <c r="O22" i="40" s="1"/>
  <c r="E25" i="40"/>
  <c r="M26" i="40"/>
  <c r="O6" i="40"/>
  <c r="O20" i="40" s="1"/>
  <c r="O9" i="40"/>
  <c r="O23" i="40" s="1"/>
  <c r="E28" i="40"/>
  <c r="O7" i="40"/>
  <c r="O21" i="40" s="1"/>
  <c r="E22" i="40"/>
  <c r="E21" i="40"/>
  <c r="G12" i="40"/>
  <c r="G26" i="40" s="1"/>
  <c r="E19" i="40"/>
  <c r="T5" i="40"/>
  <c r="M25" i="40"/>
  <c r="O11" i="40"/>
  <c r="O25" i="40" s="1"/>
  <c r="S5" i="40"/>
  <c r="M24" i="40"/>
  <c r="O10" i="40"/>
  <c r="O24" i="40" s="1"/>
  <c r="V5" i="40"/>
  <c r="W5" i="40"/>
  <c r="O5" i="40"/>
  <c r="O19" i="40" s="1"/>
  <c r="M19" i="40"/>
  <c r="Z5" i="40"/>
  <c r="AA5" i="40"/>
  <c r="X5" i="40"/>
  <c r="U5" i="40"/>
  <c r="Y5" i="40"/>
  <c r="AB5" i="40"/>
  <c r="AF24" i="30"/>
  <c r="AF14" i="30"/>
  <c r="AF25" i="30"/>
  <c r="AF28" i="30"/>
  <c r="AF30" i="30"/>
  <c r="AF26" i="30"/>
  <c r="AF22" i="30"/>
  <c r="AF23" i="30"/>
  <c r="AF29" i="30"/>
  <c r="AF27" i="30"/>
  <c r="AF12" i="30"/>
  <c r="AF20" i="30"/>
  <c r="M14" i="30" s="1"/>
  <c r="M28" i="30" s="1"/>
  <c r="AF9" i="30"/>
  <c r="E13" i="30" s="1"/>
  <c r="E27" i="30" s="1"/>
  <c r="AF15" i="30"/>
  <c r="AF17" i="30"/>
  <c r="M11" i="30" s="1"/>
  <c r="M25" i="30" s="1"/>
  <c r="AF18" i="30"/>
  <c r="AF16" i="30"/>
  <c r="AF19" i="30"/>
  <c r="M13" i="30" s="1"/>
  <c r="M27" i="30" s="1"/>
  <c r="AF11" i="30"/>
  <c r="AF13" i="30"/>
  <c r="M7" i="30" s="1"/>
  <c r="M21" i="30" s="1"/>
  <c r="AF8" i="30"/>
  <c r="E12" i="30" s="1"/>
  <c r="E26" i="30" s="1"/>
  <c r="AF4" i="30"/>
  <c r="E8" i="30" s="1"/>
  <c r="E22" i="30" s="1"/>
  <c r="AF10" i="30"/>
  <c r="AF6" i="30"/>
  <c r="AF2" i="30"/>
  <c r="E6" i="30" s="1"/>
  <c r="E20" i="30" s="1"/>
  <c r="AF3" i="30"/>
  <c r="AF7" i="30"/>
  <c r="AF5" i="30"/>
  <c r="AF1" i="30"/>
  <c r="E5" i="30" s="1"/>
  <c r="K27" i="30"/>
  <c r="AF21" i="30"/>
  <c r="N28" i="22"/>
  <c r="L28" i="22"/>
  <c r="J28" i="22"/>
  <c r="H28" i="22"/>
  <c r="F28" i="22"/>
  <c r="D28" i="22"/>
  <c r="B28" i="22"/>
  <c r="N27" i="22"/>
  <c r="L27" i="22"/>
  <c r="J27" i="22"/>
  <c r="H27" i="22"/>
  <c r="F27" i="22"/>
  <c r="D27" i="22"/>
  <c r="B27" i="22"/>
  <c r="AD27" i="22"/>
  <c r="N26" i="22"/>
  <c r="L26" i="22"/>
  <c r="J26" i="22"/>
  <c r="H26" i="22"/>
  <c r="F26" i="22"/>
  <c r="D26" i="22"/>
  <c r="B26" i="22"/>
  <c r="AD26" i="22"/>
  <c r="N25" i="22"/>
  <c r="L25" i="22"/>
  <c r="J25" i="22"/>
  <c r="H25" i="22"/>
  <c r="F25" i="22"/>
  <c r="D25" i="22"/>
  <c r="B25" i="22"/>
  <c r="AD25" i="22"/>
  <c r="N24" i="22"/>
  <c r="L24" i="22"/>
  <c r="J24" i="22"/>
  <c r="H24" i="22"/>
  <c r="F24" i="22"/>
  <c r="D24" i="22"/>
  <c r="B24" i="22"/>
  <c r="AD24" i="22"/>
  <c r="N23" i="22"/>
  <c r="L23" i="22"/>
  <c r="J23" i="22"/>
  <c r="H23" i="22"/>
  <c r="F23" i="22"/>
  <c r="D23" i="22"/>
  <c r="B23" i="22"/>
  <c r="AD23" i="22"/>
  <c r="N22" i="22"/>
  <c r="L22" i="22"/>
  <c r="J22" i="22"/>
  <c r="H22" i="22"/>
  <c r="F22" i="22"/>
  <c r="D22" i="22"/>
  <c r="B22" i="22"/>
  <c r="AD22" i="22"/>
  <c r="N21" i="22"/>
  <c r="L21" i="22"/>
  <c r="J21" i="22"/>
  <c r="H21" i="22"/>
  <c r="F21" i="22"/>
  <c r="D21" i="22"/>
  <c r="B21" i="22"/>
  <c r="AD21" i="22"/>
  <c r="N20" i="22"/>
  <c r="L20" i="22"/>
  <c r="J20" i="22"/>
  <c r="H20" i="22"/>
  <c r="F20" i="22"/>
  <c r="D20" i="22"/>
  <c r="B20" i="22"/>
  <c r="AD20" i="22"/>
  <c r="N19" i="22"/>
  <c r="L19" i="22"/>
  <c r="J19" i="22"/>
  <c r="H19" i="22"/>
  <c r="F19" i="22"/>
  <c r="D19" i="22"/>
  <c r="B19" i="22"/>
  <c r="AD19" i="22"/>
  <c r="O18" i="22"/>
  <c r="N18" i="22"/>
  <c r="M18" i="22"/>
  <c r="L18" i="22"/>
  <c r="K18" i="22"/>
  <c r="J18" i="22"/>
  <c r="H18" i="22"/>
  <c r="G18" i="22"/>
  <c r="F18" i="22"/>
  <c r="E18" i="22"/>
  <c r="D18" i="22"/>
  <c r="C18" i="22"/>
  <c r="B18" i="22"/>
  <c r="AD18" i="22"/>
  <c r="AD17" i="22"/>
  <c r="O16" i="22"/>
  <c r="N16" i="22"/>
  <c r="M16" i="22"/>
  <c r="L16" i="22"/>
  <c r="K16" i="22"/>
  <c r="J16" i="22"/>
  <c r="H16" i="22"/>
  <c r="G16" i="22"/>
  <c r="F16" i="22"/>
  <c r="E16" i="22"/>
  <c r="D16" i="22"/>
  <c r="C16" i="22"/>
  <c r="B16" i="22"/>
  <c r="AD16" i="22"/>
  <c r="N15" i="22"/>
  <c r="A15" i="22"/>
  <c r="AD15" i="22"/>
  <c r="AD14" i="22"/>
  <c r="AD13" i="22"/>
  <c r="AD12" i="22"/>
  <c r="AD11" i="22"/>
  <c r="AD10" i="22"/>
  <c r="AD9" i="22"/>
  <c r="AD8" i="22"/>
  <c r="AD7" i="22"/>
  <c r="AD6" i="22"/>
  <c r="AD5" i="22"/>
  <c r="AD4" i="22"/>
  <c r="AD3" i="22"/>
  <c r="AD2" i="22"/>
  <c r="AD1" i="22"/>
  <c r="E14" i="30" l="1"/>
  <c r="E28" i="30" s="1"/>
  <c r="K25" i="30"/>
  <c r="M10" i="30"/>
  <c r="M24" i="30" s="1"/>
  <c r="O13" i="30"/>
  <c r="O27" i="30" s="1"/>
  <c r="E7" i="30"/>
  <c r="E21" i="30" s="1"/>
  <c r="M8" i="30"/>
  <c r="M22" i="30" s="1"/>
  <c r="C20" i="30"/>
  <c r="G6" i="30"/>
  <c r="G20" i="30" s="1"/>
  <c r="M12" i="30"/>
  <c r="M26" i="30" s="1"/>
  <c r="G8" i="30"/>
  <c r="G22" i="30" s="1"/>
  <c r="C22" i="30"/>
  <c r="C26" i="30"/>
  <c r="G12" i="30"/>
  <c r="G26" i="30" s="1"/>
  <c r="E10" i="30"/>
  <c r="E24" i="30" s="1"/>
  <c r="K21" i="30"/>
  <c r="O7" i="30"/>
  <c r="O21" i="30" s="1"/>
  <c r="M5" i="30"/>
  <c r="M19" i="30" s="1"/>
  <c r="M9" i="30"/>
  <c r="M23" i="30" s="1"/>
  <c r="C27" i="30"/>
  <c r="G13" i="30"/>
  <c r="G27" i="30" s="1"/>
  <c r="K28" i="30"/>
  <c r="O14" i="30"/>
  <c r="O28" i="30" s="1"/>
  <c r="E11" i="30"/>
  <c r="E25" i="30" s="1"/>
  <c r="M6" i="30"/>
  <c r="M20" i="30" s="1"/>
  <c r="E9" i="30"/>
  <c r="E23" i="30" s="1"/>
  <c r="K24" i="30"/>
  <c r="AE24" i="22"/>
  <c r="AE12" i="22"/>
  <c r="M6" i="22" s="1"/>
  <c r="M20" i="22" s="1"/>
  <c r="AE1" i="22"/>
  <c r="E5" i="22" s="1"/>
  <c r="E19" i="22" s="1"/>
  <c r="AE15" i="22"/>
  <c r="M9" i="22" s="1"/>
  <c r="M23" i="22" s="1"/>
  <c r="AE21" i="22"/>
  <c r="AE5" i="22"/>
  <c r="E9" i="22" s="1"/>
  <c r="E23" i="22" s="1"/>
  <c r="AE25" i="22"/>
  <c r="AE27" i="22"/>
  <c r="AE2" i="22"/>
  <c r="E6" i="22" s="1"/>
  <c r="E20" i="22" s="1"/>
  <c r="AE18" i="22"/>
  <c r="K12" i="22" s="1"/>
  <c r="AE17" i="22"/>
  <c r="M11" i="22" s="1"/>
  <c r="M25" i="22" s="1"/>
  <c r="AE23" i="22"/>
  <c r="AE26" i="22"/>
  <c r="AE3" i="22"/>
  <c r="C7" i="22" s="1"/>
  <c r="AE7" i="22"/>
  <c r="E11" i="22" s="1"/>
  <c r="E25" i="22" s="1"/>
  <c r="AE11" i="22"/>
  <c r="M5" i="22" s="1"/>
  <c r="M19" i="22" s="1"/>
  <c r="AE9" i="22"/>
  <c r="E13" i="22" s="1"/>
  <c r="E27" i="22" s="1"/>
  <c r="AE4" i="22"/>
  <c r="E8" i="22" s="1"/>
  <c r="E22" i="22" s="1"/>
  <c r="AE16" i="22"/>
  <c r="M10" i="22" s="1"/>
  <c r="M24" i="22" s="1"/>
  <c r="AE8" i="22"/>
  <c r="AE13" i="22"/>
  <c r="AE19" i="22"/>
  <c r="AE20" i="22"/>
  <c r="AE6" i="22"/>
  <c r="AE10" i="22"/>
  <c r="AE14" i="22"/>
  <c r="AE22" i="22"/>
  <c r="G14" i="30" l="1"/>
  <c r="G28" i="30" s="1"/>
  <c r="T5" i="30"/>
  <c r="X5" i="30"/>
  <c r="AB5" i="30"/>
  <c r="U5" i="30"/>
  <c r="Y5" i="30"/>
  <c r="V5" i="30"/>
  <c r="Z5" i="30"/>
  <c r="W5" i="30"/>
  <c r="AA5" i="30"/>
  <c r="S5" i="30"/>
  <c r="E19" i="30"/>
  <c r="O10" i="30"/>
  <c r="O24" i="30" s="1"/>
  <c r="C28" i="30"/>
  <c r="O11" i="30"/>
  <c r="O25" i="30" s="1"/>
  <c r="K26" i="30"/>
  <c r="O12" i="30"/>
  <c r="O26" i="30" s="1"/>
  <c r="C23" i="30"/>
  <c r="G9" i="30"/>
  <c r="G23" i="30" s="1"/>
  <c r="C19" i="30"/>
  <c r="G5" i="30"/>
  <c r="G19" i="30" s="1"/>
  <c r="C24" i="30"/>
  <c r="G10" i="30"/>
  <c r="G24" i="30" s="1"/>
  <c r="C21" i="30"/>
  <c r="G7" i="30"/>
  <c r="G21" i="30" s="1"/>
  <c r="K22" i="30"/>
  <c r="O8" i="30"/>
  <c r="O22" i="30" s="1"/>
  <c r="C25" i="30"/>
  <c r="G11" i="30"/>
  <c r="G25" i="30" s="1"/>
  <c r="O6" i="30"/>
  <c r="O20" i="30" s="1"/>
  <c r="K20" i="30"/>
  <c r="K23" i="30"/>
  <c r="O9" i="30"/>
  <c r="O23" i="30" s="1"/>
  <c r="O5" i="30"/>
  <c r="O19" i="30" s="1"/>
  <c r="K19" i="30"/>
  <c r="C6" i="22"/>
  <c r="C20" i="22" s="1"/>
  <c r="C11" i="22"/>
  <c r="C25" i="22" s="1"/>
  <c r="C5" i="22"/>
  <c r="K6" i="22"/>
  <c r="O6" i="22" s="1"/>
  <c r="O20" i="22" s="1"/>
  <c r="K9" i="22"/>
  <c r="K23" i="22" s="1"/>
  <c r="C8" i="22"/>
  <c r="C22" i="22" s="1"/>
  <c r="C9" i="22"/>
  <c r="C23" i="22" s="1"/>
  <c r="C13" i="22"/>
  <c r="C27" i="22" s="1"/>
  <c r="M12" i="22"/>
  <c r="M26" i="22" s="1"/>
  <c r="K5" i="22"/>
  <c r="O5" i="22" s="1"/>
  <c r="O19" i="22" s="1"/>
  <c r="K10" i="22"/>
  <c r="K24" i="22" s="1"/>
  <c r="K11" i="22"/>
  <c r="K25" i="22" s="1"/>
  <c r="E7" i="22"/>
  <c r="E21" i="22" s="1"/>
  <c r="E14" i="22"/>
  <c r="E28" i="22" s="1"/>
  <c r="C14" i="22"/>
  <c r="E10" i="22"/>
  <c r="E24" i="22" s="1"/>
  <c r="C10" i="22"/>
  <c r="K8" i="22"/>
  <c r="M8" i="22"/>
  <c r="M22" i="22" s="1"/>
  <c r="M13" i="22"/>
  <c r="M27" i="22" s="1"/>
  <c r="K13" i="22"/>
  <c r="M7" i="22"/>
  <c r="M21" i="22" s="1"/>
  <c r="K7" i="22"/>
  <c r="C21" i="22"/>
  <c r="M14" i="22"/>
  <c r="M28" i="22" s="1"/>
  <c r="K14" i="22"/>
  <c r="C12" i="22"/>
  <c r="E12" i="22"/>
  <c r="E26" i="22" s="1"/>
  <c r="K26" i="22"/>
  <c r="S7" i="22" l="1"/>
  <c r="W7" i="22"/>
  <c r="AA7" i="22"/>
  <c r="V8" i="22"/>
  <c r="Z8" i="22"/>
  <c r="U9" i="22"/>
  <c r="Y9" i="22"/>
  <c r="T10" i="22"/>
  <c r="X10" i="22"/>
  <c r="S11" i="22"/>
  <c r="W11" i="22"/>
  <c r="AA11" i="22"/>
  <c r="V12" i="22"/>
  <c r="Z12" i="22"/>
  <c r="U13" i="22"/>
  <c r="Y13" i="22"/>
  <c r="T14" i="22"/>
  <c r="X14" i="22"/>
  <c r="Y8" i="22"/>
  <c r="Z11" i="22"/>
  <c r="X13" i="22"/>
  <c r="AA14" i="22"/>
  <c r="T7" i="22"/>
  <c r="X7" i="22"/>
  <c r="S8" i="22"/>
  <c r="W8" i="22"/>
  <c r="AA8" i="22"/>
  <c r="V9" i="22"/>
  <c r="Z9" i="22"/>
  <c r="U10" i="22"/>
  <c r="Y10" i="22"/>
  <c r="T11" i="22"/>
  <c r="X11" i="22"/>
  <c r="S12" i="22"/>
  <c r="W12" i="22"/>
  <c r="AA12" i="22"/>
  <c r="V13" i="22"/>
  <c r="Z13" i="22"/>
  <c r="U14" i="22"/>
  <c r="Y14" i="22"/>
  <c r="U8" i="22"/>
  <c r="S10" i="22"/>
  <c r="V11" i="22"/>
  <c r="Y12" i="22"/>
  <c r="S14" i="22"/>
  <c r="U7" i="22"/>
  <c r="Y7" i="22"/>
  <c r="T8" i="22"/>
  <c r="X8" i="22"/>
  <c r="S9" i="22"/>
  <c r="W9" i="22"/>
  <c r="AA9" i="22"/>
  <c r="V10" i="22"/>
  <c r="Z10" i="22"/>
  <c r="U11" i="22"/>
  <c r="Y11" i="22"/>
  <c r="T12" i="22"/>
  <c r="X12" i="22"/>
  <c r="S13" i="22"/>
  <c r="W13" i="22"/>
  <c r="AA13" i="22"/>
  <c r="V14" i="22"/>
  <c r="Z14" i="22"/>
  <c r="V7" i="22"/>
  <c r="Z7" i="22"/>
  <c r="T9" i="22"/>
  <c r="X9" i="22"/>
  <c r="W10" i="22"/>
  <c r="AA10" i="22"/>
  <c r="U12" i="22"/>
  <c r="T13" i="22"/>
  <c r="W14" i="22"/>
  <c r="T6" i="22"/>
  <c r="X6" i="22"/>
  <c r="U6" i="22"/>
  <c r="Y6" i="22"/>
  <c r="V6" i="22"/>
  <c r="Z6" i="22"/>
  <c r="W6" i="22"/>
  <c r="AA6" i="22"/>
  <c r="S6" i="22"/>
  <c r="C19" i="22"/>
  <c r="G11" i="22"/>
  <c r="G25" i="22" s="1"/>
  <c r="G9" i="22"/>
  <c r="G23" i="22" s="1"/>
  <c r="G6" i="22"/>
  <c r="G20" i="22" s="1"/>
  <c r="G8" i="22"/>
  <c r="G22" i="22" s="1"/>
  <c r="O10" i="22"/>
  <c r="O24" i="22" s="1"/>
  <c r="G5" i="22"/>
  <c r="G19" i="22" s="1"/>
  <c r="K20" i="22"/>
  <c r="G13" i="22"/>
  <c r="G27" i="22" s="1"/>
  <c r="O9" i="22"/>
  <c r="O23" i="22" s="1"/>
  <c r="O12" i="22"/>
  <c r="O26" i="22" s="1"/>
  <c r="G7" i="22"/>
  <c r="G21" i="22" s="1"/>
  <c r="O11" i="22"/>
  <c r="O25" i="22" s="1"/>
  <c r="K19" i="22"/>
  <c r="G12" i="22"/>
  <c r="G26" i="22" s="1"/>
  <c r="C26" i="22"/>
  <c r="C24" i="22"/>
  <c r="G10" i="22"/>
  <c r="G24" i="22" s="1"/>
  <c r="K28" i="22"/>
  <c r="O14" i="22"/>
  <c r="O28" i="22" s="1"/>
  <c r="K27" i="22"/>
  <c r="O13" i="22"/>
  <c r="O27" i="22" s="1"/>
  <c r="K21" i="22"/>
  <c r="O7" i="22"/>
  <c r="O21" i="22" s="1"/>
  <c r="K22" i="22"/>
  <c r="O8" i="22"/>
  <c r="O22" i="22" s="1"/>
  <c r="G14" i="22"/>
  <c r="G28" i="22" s="1"/>
  <c r="C28" i="22"/>
</calcChain>
</file>

<file path=xl/sharedStrings.xml><?xml version="1.0" encoding="utf-8"?>
<sst xmlns="http://schemas.openxmlformats.org/spreadsheetml/2006/main" count="963" uniqueCount="69">
  <si>
    <t>名前</t>
    <rPh sb="0" eb="2">
      <t>ナマエ</t>
    </rPh>
    <phoneticPr fontId="2"/>
  </si>
  <si>
    <t>(1)</t>
    <phoneticPr fontId="2"/>
  </si>
  <si>
    <t>×</t>
    <phoneticPr fontId="2"/>
  </si>
  <si>
    <t>＝</t>
    <phoneticPr fontId="2"/>
  </si>
  <si>
    <t>(2)</t>
  </si>
  <si>
    <t>(15)</t>
  </si>
  <si>
    <t>(3)</t>
  </si>
  <si>
    <t>(16)</t>
  </si>
  <si>
    <t>(4)</t>
  </si>
  <si>
    <t>(17)</t>
  </si>
  <si>
    <t>(5)</t>
  </si>
  <si>
    <t>(18)</t>
  </si>
  <si>
    <t>(6)</t>
  </si>
  <si>
    <t>(19)</t>
  </si>
  <si>
    <t>(7)</t>
  </si>
  <si>
    <t>(8)</t>
  </si>
  <si>
    <t>(9)</t>
  </si>
  <si>
    <t>(10)</t>
  </si>
  <si>
    <t>(11)</t>
  </si>
  <si>
    <t>(12)</t>
  </si>
  <si>
    <t>(13)</t>
  </si>
  <si>
    <t>(14)</t>
  </si>
  <si>
    <t>(20)</t>
    <phoneticPr fontId="1"/>
  </si>
  <si>
    <t>数</t>
    <rPh sb="0" eb="1">
      <t>カズ</t>
    </rPh>
    <phoneticPr fontId="1"/>
  </si>
  <si>
    <t>れ</t>
    <phoneticPr fontId="1"/>
  </si>
  <si>
    <t>け</t>
    <phoneticPr fontId="1"/>
  </si>
  <si>
    <t>日</t>
    <rPh sb="0" eb="1">
      <t>ニチ</t>
    </rPh>
    <phoneticPr fontId="1"/>
  </si>
  <si>
    <r>
      <t>かけ算九九　</t>
    </r>
    <r>
      <rPr>
        <sz val="28"/>
        <color rgb="FFFF0000"/>
        <rFont val="UD デジタル 教科書体 N-R"/>
        <family val="1"/>
        <charset val="128"/>
      </rPr>
      <t>０のだん</t>
    </r>
    <rPh sb="2" eb="3">
      <t>ザン</t>
    </rPh>
    <rPh sb="3" eb="5">
      <t>クク</t>
    </rPh>
    <phoneticPr fontId="2"/>
  </si>
  <si>
    <r>
      <t>かけざん九九　</t>
    </r>
    <r>
      <rPr>
        <sz val="28"/>
        <color rgb="FFFF0000"/>
        <rFont val="UD デジタル 教科書体 N-R"/>
        <family val="1"/>
        <charset val="128"/>
      </rPr>
      <t>１のだん</t>
    </r>
    <rPh sb="4" eb="6">
      <t>クク</t>
    </rPh>
    <phoneticPr fontId="2"/>
  </si>
  <si>
    <r>
      <t>かけざん九九　</t>
    </r>
    <r>
      <rPr>
        <sz val="28"/>
        <color rgb="FFFF0000"/>
        <rFont val="UD デジタル 教科書体 N-R"/>
        <family val="1"/>
        <charset val="128"/>
      </rPr>
      <t>２のだん</t>
    </r>
    <rPh sb="4" eb="6">
      <t>クク</t>
    </rPh>
    <phoneticPr fontId="2"/>
  </si>
  <si>
    <r>
      <t>かけざん九九　</t>
    </r>
    <r>
      <rPr>
        <sz val="28"/>
        <color rgb="FFFF0000"/>
        <rFont val="UD デジタル 教科書体 N-R"/>
        <family val="1"/>
        <charset val="128"/>
      </rPr>
      <t>３のだん</t>
    </r>
    <rPh sb="4" eb="6">
      <t>クク</t>
    </rPh>
    <phoneticPr fontId="2"/>
  </si>
  <si>
    <r>
      <t>かけざん九九　</t>
    </r>
    <r>
      <rPr>
        <sz val="28"/>
        <color rgb="FFFF0000"/>
        <rFont val="UD デジタル 教科書体 N-R"/>
        <family val="1"/>
        <charset val="128"/>
      </rPr>
      <t>４のだん</t>
    </r>
    <rPh sb="4" eb="6">
      <t>クク</t>
    </rPh>
    <phoneticPr fontId="2"/>
  </si>
  <si>
    <r>
      <t>かけざん九九　</t>
    </r>
    <r>
      <rPr>
        <sz val="28"/>
        <color rgb="FFFF0000"/>
        <rFont val="UD デジタル 教科書体 N-R"/>
        <family val="1"/>
        <charset val="128"/>
      </rPr>
      <t>５のだん</t>
    </r>
    <rPh sb="4" eb="6">
      <t>クク</t>
    </rPh>
    <phoneticPr fontId="2"/>
  </si>
  <si>
    <r>
      <t>かけざん九九　</t>
    </r>
    <r>
      <rPr>
        <sz val="28"/>
        <color rgb="FFFF0000"/>
        <rFont val="UD デジタル 教科書体 N-R"/>
        <family val="1"/>
        <charset val="128"/>
      </rPr>
      <t>６のだん</t>
    </r>
    <rPh sb="4" eb="6">
      <t>クク</t>
    </rPh>
    <phoneticPr fontId="2"/>
  </si>
  <si>
    <r>
      <t>かけざん九九　</t>
    </r>
    <r>
      <rPr>
        <sz val="28"/>
        <color rgb="FFFF0000"/>
        <rFont val="UD デジタル 教科書体 N-R"/>
        <family val="1"/>
        <charset val="128"/>
      </rPr>
      <t>７のだん</t>
    </r>
    <rPh sb="4" eb="6">
      <t>クク</t>
    </rPh>
    <phoneticPr fontId="2"/>
  </si>
  <si>
    <r>
      <t>かけざん九九　</t>
    </r>
    <r>
      <rPr>
        <sz val="28"/>
        <color rgb="FFFF0000"/>
        <rFont val="UD デジタル 教科書体 N-R"/>
        <family val="1"/>
        <charset val="128"/>
      </rPr>
      <t>８のだん</t>
    </r>
    <rPh sb="4" eb="6">
      <t>クク</t>
    </rPh>
    <phoneticPr fontId="2"/>
  </si>
  <si>
    <r>
      <t>かけざん九九　</t>
    </r>
    <r>
      <rPr>
        <sz val="28"/>
        <color rgb="FFFF0000"/>
        <rFont val="UD デジタル 教科書体 N-R"/>
        <family val="1"/>
        <charset val="128"/>
      </rPr>
      <t>９のだん</t>
    </r>
    <rPh sb="4" eb="6">
      <t>クク</t>
    </rPh>
    <phoneticPr fontId="2"/>
  </si>
  <si>
    <t>月</t>
    <rPh sb="0" eb="1">
      <t>ガツ</t>
    </rPh>
    <phoneticPr fontId="1"/>
  </si>
  <si>
    <t>か</t>
    <phoneticPr fontId="1"/>
  </si>
  <si>
    <t>る</t>
    <phoneticPr fontId="1"/>
  </si>
  <si>
    <t>ら</t>
    <phoneticPr fontId="1"/>
  </si>
  <si>
    <r>
      <t xml:space="preserve">かけ算九九 </t>
    </r>
    <r>
      <rPr>
        <sz val="28"/>
        <color rgb="FFFF0000"/>
        <rFont val="UD デジタル 教科書体 N-R"/>
        <family val="1"/>
        <charset val="128"/>
      </rPr>
      <t>１～９のだん ミックス</t>
    </r>
    <rPh sb="2" eb="3">
      <t>ザン</t>
    </rPh>
    <rPh sb="3" eb="5">
      <t>クク</t>
    </rPh>
    <phoneticPr fontId="2"/>
  </si>
  <si>
    <r>
      <t xml:space="preserve">かけ算九九 </t>
    </r>
    <r>
      <rPr>
        <sz val="28"/>
        <color rgb="FFFF0000"/>
        <rFont val="UD デジタル 教科書体 N-R"/>
        <family val="1"/>
        <charset val="128"/>
      </rPr>
      <t>０～９のだん ミックス</t>
    </r>
    <rPh sb="2" eb="3">
      <t>ザン</t>
    </rPh>
    <rPh sb="3" eb="5">
      <t>クク</t>
    </rPh>
    <phoneticPr fontId="2"/>
  </si>
  <si>
    <r>
      <t xml:space="preserve">かけざん九九 ミックス </t>
    </r>
    <r>
      <rPr>
        <sz val="20"/>
        <rFont val="UD デジタル 教科書体 N-R"/>
        <family val="1"/>
        <charset val="128"/>
      </rPr>
      <t>(段指定)</t>
    </r>
    <rPh sb="4" eb="6">
      <t>クク</t>
    </rPh>
    <rPh sb="13" eb="14">
      <t>ダン</t>
    </rPh>
    <rPh sb="14" eb="16">
      <t>シテイ</t>
    </rPh>
    <phoneticPr fontId="2"/>
  </si>
  <si>
    <r>
      <rPr>
        <b/>
        <sz val="20"/>
        <color rgb="FFFF0000"/>
        <rFont val="UD デジタル 教科書体 N-R"/>
        <family val="1"/>
        <charset val="128"/>
      </rPr>
      <t>◎使い方</t>
    </r>
    <r>
      <rPr>
        <sz val="20"/>
        <rFont val="UD デジタル 教科書体 N-R"/>
        <family val="1"/>
        <charset val="128"/>
      </rPr>
      <t xml:space="preserve">
</t>
    </r>
    <r>
      <rPr>
        <sz val="18"/>
        <rFont val="UD デジタル 教科書体 N-R"/>
        <family val="1"/>
        <charset val="128"/>
      </rPr>
      <t>　● 問題に使う段（かけられる数、１～９）を、水色のセルに入力します。
　　・ 数字は、①</t>
    </r>
    <r>
      <rPr>
        <u/>
        <sz val="18"/>
        <color rgb="FFFF0000"/>
        <rFont val="UD デジタル 教科書体 N-R"/>
        <family val="1"/>
        <charset val="128"/>
      </rPr>
      <t>１つのセルに１つずつ</t>
    </r>
    <r>
      <rPr>
        <sz val="18"/>
        <rFont val="UD デジタル 教科書体 N-R"/>
        <family val="1"/>
        <charset val="128"/>
      </rPr>
      <t>　②</t>
    </r>
    <r>
      <rPr>
        <u/>
        <sz val="18"/>
        <color rgb="FFFF0000"/>
        <rFont val="UD デジタル 教科書体 N-R"/>
        <family val="1"/>
        <charset val="128"/>
      </rPr>
      <t>必ず２つ以上</t>
    </r>
    <r>
      <rPr>
        <sz val="18"/>
        <rFont val="UD デジタル 教科書体 N-R"/>
        <family val="1"/>
        <charset val="128"/>
      </rPr>
      <t>　
　　　 ③</t>
    </r>
    <r>
      <rPr>
        <u/>
        <sz val="18"/>
        <color rgb="FFFF0000"/>
        <rFont val="UD デジタル 教科書体 N-R"/>
        <family val="1"/>
        <charset val="128"/>
      </rPr>
      <t>上に詰めて</t>
    </r>
    <r>
      <rPr>
        <sz val="18"/>
        <rFont val="UD デジタル 教科書体 N-R"/>
        <family val="1"/>
        <charset val="128"/>
      </rPr>
      <t xml:space="preserve"> 入力します。
　　・ 数字を入力すると、セルの色が黄色に変わります。
　　・ 数字を消すときは、</t>
    </r>
    <r>
      <rPr>
        <u/>
        <sz val="18"/>
        <rFont val="UD デジタル 教科書体 N-R"/>
        <family val="1"/>
        <charset val="128"/>
      </rPr>
      <t>Delete</t>
    </r>
    <r>
      <rPr>
        <sz val="18"/>
        <rFont val="UD デジタル 教科書体 N-R"/>
        <family val="1"/>
        <charset val="128"/>
      </rPr>
      <t xml:space="preserve"> か </t>
    </r>
    <r>
      <rPr>
        <u/>
        <sz val="18"/>
        <rFont val="UD デジタル 教科書体 N-R"/>
        <family val="1"/>
        <charset val="128"/>
      </rPr>
      <t>Back Space</t>
    </r>
    <r>
      <rPr>
        <sz val="18"/>
        <rFont val="UD デジタル 教科書体 N-R"/>
        <family val="1"/>
        <charset val="128"/>
      </rPr>
      <t xml:space="preserve"> キーで消します。
　※ シートを保護してあります。
　※ </t>
    </r>
    <r>
      <rPr>
        <u/>
        <sz val="18"/>
        <rFont val="UD デジタル 教科書体 N-R"/>
        <family val="1"/>
        <charset val="128"/>
      </rPr>
      <t>番号</t>
    </r>
    <r>
      <rPr>
        <sz val="18"/>
        <rFont val="UD デジタル 教科書体 N-R"/>
        <family val="1"/>
        <charset val="128"/>
      </rPr>
      <t>と、</t>
    </r>
    <r>
      <rPr>
        <u/>
        <sz val="18"/>
        <rFont val="UD デジタル 教科書体 N-R"/>
        <family val="1"/>
        <charset val="128"/>
      </rPr>
      <t>段の指定</t>
    </r>
    <r>
      <rPr>
        <sz val="18"/>
        <rFont val="UD デジタル 教科書体 N-R"/>
        <family val="1"/>
        <charset val="128"/>
      </rPr>
      <t>以外は入力できません。</t>
    </r>
    <r>
      <rPr>
        <sz val="20"/>
        <rFont val="UD デジタル 教科書体 N-R"/>
        <family val="1"/>
        <charset val="128"/>
      </rPr>
      <t xml:space="preserve">
</t>
    </r>
    <rPh sb="120" eb="122">
      <t>スウジ</t>
    </rPh>
    <rPh sb="123" eb="124">
      <t>ケ</t>
    </rPh>
    <rPh sb="152" eb="153">
      <t>ケ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</si>
  <si>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</si>
  <si>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</si>
  <si>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＝</t>
    <phoneticPr fontId="2"/>
  </si>
  <si>
    <t>(11)</t>
    <phoneticPr fontId="2"/>
  </si>
  <si>
    <t>×</t>
    <phoneticPr fontId="2"/>
  </si>
  <si>
    <t>(12)</t>
    <phoneticPr fontId="2"/>
  </si>
  <si>
    <t>×</t>
    <phoneticPr fontId="2"/>
  </si>
  <si>
    <t>＝</t>
    <phoneticPr fontId="2"/>
  </si>
  <si>
    <t>か</t>
    <phoneticPr fontId="2"/>
  </si>
  <si>
    <t>け</t>
    <phoneticPr fontId="2"/>
  </si>
  <si>
    <t>る</t>
    <phoneticPr fontId="2"/>
  </si>
  <si>
    <t>数</t>
    <rPh sb="0" eb="1">
      <t>カズ</t>
    </rPh>
    <phoneticPr fontId="2"/>
  </si>
  <si>
    <t>×</t>
    <phoneticPr fontId="2"/>
  </si>
  <si>
    <t>(13)</t>
    <phoneticPr fontId="2"/>
  </si>
  <si>
    <t>×</t>
    <phoneticPr fontId="2"/>
  </si>
  <si>
    <t>(14)</t>
    <phoneticPr fontId="2"/>
  </si>
  <si>
    <t>＝</t>
    <phoneticPr fontId="2"/>
  </si>
  <si>
    <t>け</t>
    <phoneticPr fontId="2"/>
  </si>
  <si>
    <t>ら</t>
    <phoneticPr fontId="2"/>
  </si>
  <si>
    <t>れ</t>
    <phoneticPr fontId="2"/>
  </si>
  <si>
    <t>＝</t>
    <phoneticPr fontId="2"/>
  </si>
  <si>
    <t>×</t>
    <phoneticPr fontId="2"/>
  </si>
  <si>
    <t>＝</t>
    <phoneticPr fontId="2"/>
  </si>
  <si>
    <t>(20)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</si>
</sst>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2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name val="HGP教科書体"/>
      <family val="1"/>
      <charset val="128"/>
    </font>
    <font>
      <sz val="11"/>
      <name val="HGP教科書体"/>
      <family val="1"/>
      <charset val="128"/>
    </font>
    <font>
      <sz val="24"/>
      <name val="HGP教科書体"/>
      <family val="1"/>
      <charset val="128"/>
    </font>
    <font>
      <sz val="28"/>
      <color theme="1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11"/>
      <name val="ＭＳ Ｐゴシック"/>
      <family val="3"/>
      <charset val="128"/>
    </font>
    <font>
      <b/>
      <sz val="20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u/>
      <sz val="18"/>
      <color rgb="FFFF0000"/>
      <name val="UD デジタル 教科書体 N-R"/>
      <family val="1"/>
      <charset val="128"/>
    </font>
    <font>
      <u/>
      <sz val="18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sz val="24"/>
      <color indexed="10"/>
      <name val="HGP教科書体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/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/>
      <top/>
      <bottom/>
      <diagonal/>
    </border>
    <border>
      <left/>
      <right style="medium">
        <color rgb="FF0000FF"/>
      </right>
      <top/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/>
      <right/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2">
    <xf numFmtId="0" fontId="0" fillId="0" borderId="0">
      <alignment vertical="center"/>
    </xf>
    <xf numFmtId="0" fontId="17" fillId="0" borderId="0">
      <alignment vertical="center"/>
    </xf>
  </cellStyleXfs>
  <cellXfs count="157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1" xfId="0" applyBorder="1" applyAlignment="1"/>
    <xf numFmtId="0" fontId="5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0" fillId="0" borderId="4" xfId="0" applyBorder="1" applyAlignment="1"/>
    <xf numFmtId="0" fontId="5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5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0" fillId="0" borderId="8" xfId="0" applyBorder="1" applyAlignment="1"/>
    <xf numFmtId="0" fontId="5" fillId="0" borderId="9" xfId="0" applyFont="1" applyBorder="1" applyAlignment="1">
      <alignment horizontal="center" vertical="center"/>
    </xf>
    <xf numFmtId="0" fontId="4" fillId="0" borderId="9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0" fillId="0" borderId="0" xfId="0" applyAlignment="1"/>
    <xf numFmtId="0" fontId="9" fillId="0" borderId="0" xfId="0" applyFont="1" applyAlignment="1">
      <alignment vertical="center"/>
    </xf>
    <xf numFmtId="0" fontId="10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1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2" fillId="0" borderId="0" xfId="0" applyFont="1">
      <alignment vertical="center"/>
    </xf>
    <xf numFmtId="49" fontId="10" fillId="0" borderId="0" xfId="0" applyNumberFormat="1" applyFont="1">
      <alignment vertical="center"/>
    </xf>
    <xf numFmtId="0" fontId="9" fillId="0" borderId="6" xfId="0" applyFont="1" applyBorder="1">
      <alignment vertical="center"/>
    </xf>
    <xf numFmtId="0" fontId="10" fillId="0" borderId="6" xfId="0" applyFont="1" applyBorder="1">
      <alignment vertical="center"/>
    </xf>
    <xf numFmtId="49" fontId="10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176" fontId="9" fillId="0" borderId="0" xfId="0" applyNumberFormat="1" applyFont="1" applyAlignment="1">
      <alignment horizontal="center" vertical="center"/>
    </xf>
    <xf numFmtId="177" fontId="9" fillId="0" borderId="0" xfId="0" applyNumberFormat="1" applyFont="1">
      <alignment vertical="center"/>
    </xf>
    <xf numFmtId="177" fontId="9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77" fontId="10" fillId="0" borderId="0" xfId="0" applyNumberFormat="1" applyFont="1">
      <alignment vertical="center"/>
    </xf>
    <xf numFmtId="0" fontId="9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right" vertical="center"/>
    </xf>
    <xf numFmtId="0" fontId="9" fillId="0" borderId="6" xfId="0" applyFont="1" applyBorder="1" applyAlignment="1">
      <alignment horizontal="left" vertical="center"/>
    </xf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0" fillId="0" borderId="0" xfId="0" applyFont="1" applyProtection="1">
      <alignment vertical="center"/>
    </xf>
    <xf numFmtId="176" fontId="6" fillId="0" borderId="0" xfId="0" applyNumberFormat="1" applyFont="1" applyAlignment="1" applyProtection="1">
      <alignment horizontal="center" vertical="center" shrinkToFit="1"/>
    </xf>
    <xf numFmtId="176" fontId="9" fillId="0" borderId="0" xfId="1" applyNumberFormat="1" applyFont="1" applyAlignment="1" applyProtection="1">
      <alignment horizontal="right" vertical="center"/>
    </xf>
    <xf numFmtId="0" fontId="4" fillId="0" borderId="0" xfId="1" applyFont="1" applyProtection="1">
      <alignment vertical="center"/>
    </xf>
    <xf numFmtId="0" fontId="17" fillId="0" borderId="0" xfId="1" applyBorder="1" applyAlignment="1" applyProtection="1"/>
    <xf numFmtId="0" fontId="5" fillId="0" borderId="0" xfId="1" applyFont="1" applyBorder="1" applyAlignment="1" applyProtection="1">
      <alignment horizontal="center" vertical="center"/>
    </xf>
    <xf numFmtId="0" fontId="4" fillId="0" borderId="2" xfId="1" applyFont="1" applyBorder="1" applyProtection="1">
      <alignment vertical="center"/>
    </xf>
    <xf numFmtId="0" fontId="3" fillId="0" borderId="1" xfId="1" applyFont="1" applyBorder="1" applyProtection="1">
      <alignment vertical="center"/>
    </xf>
    <xf numFmtId="0" fontId="3" fillId="0" borderId="2" xfId="1" applyFont="1" applyBorder="1" applyProtection="1">
      <alignment vertical="center"/>
    </xf>
    <xf numFmtId="0" fontId="3" fillId="0" borderId="3" xfId="1" applyFont="1" applyBorder="1" applyProtection="1">
      <alignment vertical="center"/>
    </xf>
    <xf numFmtId="0" fontId="17" fillId="0" borderId="1" xfId="1" applyBorder="1" applyAlignment="1" applyProtection="1"/>
    <xf numFmtId="0" fontId="5" fillId="0" borderId="2" xfId="1" applyFont="1" applyBorder="1" applyAlignment="1" applyProtection="1">
      <alignment horizontal="center" vertical="center"/>
    </xf>
    <xf numFmtId="0" fontId="22" fillId="0" borderId="0" xfId="1" applyFont="1" applyAlignment="1" applyProtection="1">
      <alignment vertical="center" shrinkToFit="1"/>
    </xf>
    <xf numFmtId="0" fontId="4" fillId="0" borderId="0" xfId="1" applyFont="1" applyBorder="1" applyProtection="1">
      <alignment vertical="center"/>
    </xf>
    <xf numFmtId="0" fontId="3" fillId="0" borderId="4" xfId="1" applyFont="1" applyBorder="1" applyProtection="1">
      <alignment vertical="center"/>
    </xf>
    <xf numFmtId="0" fontId="3" fillId="0" borderId="0" xfId="1" applyFont="1" applyBorder="1" applyProtection="1">
      <alignment vertical="center"/>
    </xf>
    <xf numFmtId="0" fontId="3" fillId="0" borderId="5" xfId="1" applyFont="1" applyBorder="1" applyProtection="1">
      <alignment vertical="center"/>
    </xf>
    <xf numFmtId="0" fontId="17" fillId="0" borderId="4" xfId="1" applyBorder="1" applyAlignment="1" applyProtection="1"/>
    <xf numFmtId="0" fontId="11" fillId="0" borderId="0" xfId="1" applyFont="1" applyProtection="1">
      <alignment vertical="center"/>
    </xf>
    <xf numFmtId="0" fontId="10" fillId="0" borderId="0" xfId="1" applyFont="1" applyProtection="1">
      <alignment vertical="center"/>
    </xf>
    <xf numFmtId="0" fontId="10" fillId="0" borderId="0" xfId="1" applyFont="1" applyAlignment="1" applyProtection="1">
      <alignment horizontal="center" vertical="center"/>
    </xf>
    <xf numFmtId="0" fontId="9" fillId="0" borderId="0" xfId="1" applyFont="1" applyProtection="1">
      <alignment vertical="center"/>
    </xf>
    <xf numFmtId="0" fontId="12" fillId="0" borderId="0" xfId="1" applyFont="1" applyProtection="1">
      <alignment vertical="center"/>
    </xf>
    <xf numFmtId="49" fontId="10" fillId="0" borderId="0" xfId="1" applyNumberFormat="1" applyFont="1" applyProtection="1">
      <alignment vertical="center"/>
    </xf>
    <xf numFmtId="0" fontId="22" fillId="0" borderId="0" xfId="1" applyFont="1" applyProtection="1">
      <alignment vertical="center"/>
    </xf>
    <xf numFmtId="0" fontId="10" fillId="0" borderId="6" xfId="1" applyFont="1" applyBorder="1" applyProtection="1">
      <alignment vertical="center"/>
    </xf>
    <xf numFmtId="0" fontId="9" fillId="0" borderId="6" xfId="1" applyFont="1" applyBorder="1" applyAlignment="1" applyProtection="1">
      <alignment horizontal="left" vertical="center"/>
    </xf>
    <xf numFmtId="0" fontId="4" fillId="0" borderId="6" xfId="1" applyFont="1" applyBorder="1" applyAlignment="1" applyProtection="1">
      <alignment horizontal="center" vertical="center"/>
    </xf>
    <xf numFmtId="0" fontId="9" fillId="0" borderId="6" xfId="1" applyFont="1" applyBorder="1" applyAlignment="1" applyProtection="1">
      <alignment horizontal="right" vertical="center"/>
    </xf>
    <xf numFmtId="0" fontId="4" fillId="0" borderId="0" xfId="1" applyFont="1" applyAlignment="1" applyProtection="1">
      <alignment horizontal="center" vertical="center"/>
    </xf>
    <xf numFmtId="0" fontId="9" fillId="0" borderId="6" xfId="1" applyFont="1" applyBorder="1" applyProtection="1">
      <alignment vertical="center"/>
    </xf>
    <xf numFmtId="0" fontId="9" fillId="0" borderId="0" xfId="1" applyFont="1" applyBorder="1" applyProtection="1">
      <alignment vertical="center"/>
    </xf>
    <xf numFmtId="49" fontId="10" fillId="0" borderId="0" xfId="1" applyNumberFormat="1" applyFont="1" applyAlignment="1" applyProtection="1">
      <alignment horizontal="center" vertical="center"/>
    </xf>
    <xf numFmtId="0" fontId="13" fillId="0" borderId="0" xfId="1" applyFont="1" applyAlignment="1" applyProtection="1">
      <alignment horizontal="center" vertical="center"/>
    </xf>
    <xf numFmtId="49" fontId="9" fillId="0" borderId="0" xfId="1" applyNumberFormat="1" applyFont="1" applyAlignment="1" applyProtection="1">
      <alignment horizontal="center" vertical="center"/>
    </xf>
    <xf numFmtId="49" fontId="13" fillId="0" borderId="0" xfId="1" applyNumberFormat="1" applyFont="1" applyAlignment="1" applyProtection="1">
      <alignment horizontal="center" vertical="center"/>
    </xf>
    <xf numFmtId="0" fontId="14" fillId="0" borderId="0" xfId="1" applyFont="1" applyAlignment="1" applyProtection="1">
      <alignment horizontal="center" vertical="center"/>
    </xf>
    <xf numFmtId="0" fontId="9" fillId="2" borderId="7" xfId="1" applyFont="1" applyFill="1" applyBorder="1" applyAlignment="1" applyProtection="1">
      <alignment horizontal="center" vertical="center"/>
      <protection locked="0"/>
    </xf>
    <xf numFmtId="0" fontId="16" fillId="0" borderId="0" xfId="1" applyFont="1" applyAlignment="1" applyProtection="1">
      <alignment vertical="center" shrinkToFit="1"/>
    </xf>
    <xf numFmtId="0" fontId="18" fillId="0" borderId="0" xfId="1" applyFont="1" applyProtection="1">
      <alignment vertical="center"/>
    </xf>
    <xf numFmtId="0" fontId="9" fillId="0" borderId="0" xfId="1" applyFont="1" applyAlignment="1" applyProtection="1">
      <alignment horizontal="center" wrapText="1"/>
    </xf>
    <xf numFmtId="0" fontId="10" fillId="0" borderId="27" xfId="1" applyFont="1" applyBorder="1" applyAlignment="1" applyProtection="1">
      <alignment horizontal="left" vertical="center" wrapText="1"/>
    </xf>
    <xf numFmtId="0" fontId="9" fillId="0" borderId="28" xfId="1" applyFont="1" applyBorder="1" applyAlignment="1" applyProtection="1">
      <alignment horizontal="center" vertical="center"/>
    </xf>
    <xf numFmtId="0" fontId="9" fillId="0" borderId="29" xfId="1" applyFont="1" applyBorder="1" applyAlignment="1" applyProtection="1">
      <alignment horizontal="center" vertical="center"/>
    </xf>
    <xf numFmtId="0" fontId="9" fillId="0" borderId="0" xfId="1" applyFont="1" applyAlignment="1" applyProtection="1">
      <alignment horizontal="right" vertical="center" wrapText="1"/>
    </xf>
    <xf numFmtId="0" fontId="9" fillId="0" borderId="30" xfId="1" applyFont="1" applyBorder="1" applyAlignment="1" applyProtection="1">
      <alignment horizontal="center" vertical="center"/>
    </xf>
    <xf numFmtId="0" fontId="23" fillId="0" borderId="11" xfId="1" applyFont="1" applyBorder="1" applyAlignment="1" applyProtection="1">
      <alignment horizontal="center" vertical="center"/>
    </xf>
    <xf numFmtId="0" fontId="23" fillId="0" borderId="12" xfId="1" applyFont="1" applyBorder="1" applyAlignment="1" applyProtection="1">
      <alignment horizontal="center" vertical="center"/>
    </xf>
    <xf numFmtId="0" fontId="23" fillId="0" borderId="13" xfId="1" applyFont="1" applyBorder="1" applyAlignment="1" applyProtection="1">
      <alignment horizontal="center" vertical="center"/>
    </xf>
    <xf numFmtId="0" fontId="4" fillId="0" borderId="5" xfId="1" applyFont="1" applyBorder="1" applyProtection="1">
      <alignment vertical="center"/>
    </xf>
    <xf numFmtId="0" fontId="3" fillId="0" borderId="8" xfId="1" applyFont="1" applyBorder="1" applyProtection="1">
      <alignment vertical="center"/>
    </xf>
    <xf numFmtId="0" fontId="3" fillId="0" borderId="9" xfId="1" applyFont="1" applyBorder="1" applyProtection="1">
      <alignment vertical="center"/>
    </xf>
    <xf numFmtId="0" fontId="3" fillId="0" borderId="10" xfId="1" applyFont="1" applyBorder="1" applyProtection="1">
      <alignment vertical="center"/>
    </xf>
    <xf numFmtId="0" fontId="23" fillId="0" borderId="14" xfId="1" applyFont="1" applyBorder="1" applyAlignment="1" applyProtection="1">
      <alignment horizontal="center" vertical="center"/>
    </xf>
    <xf numFmtId="0" fontId="23" fillId="0" borderId="7" xfId="1" applyFont="1" applyBorder="1" applyAlignment="1" applyProtection="1">
      <alignment horizontal="center" vertical="center"/>
    </xf>
    <xf numFmtId="0" fontId="23" fillId="0" borderId="15" xfId="1" applyFont="1" applyBorder="1" applyAlignment="1" applyProtection="1">
      <alignment horizontal="center" vertical="center"/>
    </xf>
    <xf numFmtId="0" fontId="18" fillId="0" borderId="31" xfId="1" applyFont="1" applyBorder="1" applyAlignment="1" applyProtection="1">
      <alignment horizontal="center" vertical="center"/>
    </xf>
    <xf numFmtId="177" fontId="9" fillId="0" borderId="0" xfId="1" applyNumberFormat="1" applyFont="1" applyAlignment="1" applyProtection="1">
      <alignment vertical="center" shrinkToFit="1"/>
    </xf>
    <xf numFmtId="0" fontId="23" fillId="0" borderId="16" xfId="1" applyFont="1" applyBorder="1" applyAlignment="1" applyProtection="1">
      <alignment horizontal="center" vertical="center"/>
    </xf>
    <xf numFmtId="0" fontId="23" fillId="0" borderId="17" xfId="1" applyFont="1" applyBorder="1" applyAlignment="1" applyProtection="1">
      <alignment horizontal="center" vertical="center"/>
    </xf>
    <xf numFmtId="0" fontId="23" fillId="0" borderId="18" xfId="1" applyFont="1" applyBorder="1" applyAlignment="1" applyProtection="1">
      <alignment horizontal="center" vertical="center"/>
    </xf>
    <xf numFmtId="177" fontId="9" fillId="0" borderId="0" xfId="1" applyNumberFormat="1" applyFont="1" applyProtection="1">
      <alignment vertical="center"/>
    </xf>
    <xf numFmtId="0" fontId="17" fillId="0" borderId="8" xfId="1" applyBorder="1" applyAlignment="1" applyProtection="1"/>
    <xf numFmtId="0" fontId="5" fillId="0" borderId="9" xfId="1" applyFont="1" applyBorder="1" applyAlignment="1" applyProtection="1">
      <alignment horizontal="center" vertical="center"/>
    </xf>
    <xf numFmtId="0" fontId="4" fillId="0" borderId="9" xfId="1" applyFont="1" applyBorder="1" applyProtection="1">
      <alignment vertical="center"/>
    </xf>
    <xf numFmtId="177" fontId="9" fillId="0" borderId="0" xfId="1" applyNumberFormat="1" applyFont="1" applyAlignment="1" applyProtection="1">
      <alignment horizontal="center" vertical="center"/>
    </xf>
    <xf numFmtId="0" fontId="15" fillId="0" borderId="0" xfId="1" applyFont="1" applyAlignment="1" applyProtection="1">
      <alignment horizontal="center" vertical="center"/>
    </xf>
    <xf numFmtId="177" fontId="10" fillId="0" borderId="0" xfId="1" applyNumberFormat="1" applyFont="1" applyProtection="1">
      <alignment vertical="center"/>
    </xf>
    <xf numFmtId="49" fontId="4" fillId="0" borderId="0" xfId="1" applyNumberFormat="1" applyFont="1" applyAlignment="1" applyProtection="1">
      <alignment horizontal="center" vertical="center"/>
    </xf>
    <xf numFmtId="0" fontId="5" fillId="0" borderId="0" xfId="1" applyFont="1" applyAlignment="1" applyProtection="1">
      <alignment horizontal="center" vertical="center"/>
    </xf>
    <xf numFmtId="49" fontId="5" fillId="0" borderId="0" xfId="1" applyNumberFormat="1" applyFont="1" applyAlignment="1" applyProtection="1">
      <alignment horizontal="center" vertical="center"/>
    </xf>
    <xf numFmtId="0" fontId="24" fillId="0" borderId="0" xfId="1" applyFont="1" applyAlignment="1" applyProtection="1">
      <alignment horizontal="center" vertical="center"/>
    </xf>
    <xf numFmtId="177" fontId="4" fillId="0" borderId="0" xfId="1" applyNumberFormat="1" applyFont="1" applyProtection="1">
      <alignment vertical="center"/>
    </xf>
    <xf numFmtId="177" fontId="4" fillId="0" borderId="0" xfId="1" applyNumberFormat="1" applyFont="1" applyAlignment="1" applyProtection="1">
      <alignment horizontal="center" vertical="center"/>
    </xf>
    <xf numFmtId="177" fontId="5" fillId="0" borderId="0" xfId="1" applyNumberFormat="1" applyFont="1" applyAlignment="1" applyProtection="1">
      <alignment horizontal="center" vertical="center"/>
    </xf>
    <xf numFmtId="177" fontId="24" fillId="0" borderId="0" xfId="1" applyNumberFormat="1" applyFont="1" applyAlignment="1" applyProtection="1">
      <alignment horizontal="center" vertical="center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176" fontId="7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shrinkToFit="1"/>
    </xf>
    <xf numFmtId="177" fontId="9" fillId="0" borderId="0" xfId="1" applyNumberFormat="1" applyFont="1" applyAlignment="1" applyProtection="1">
      <alignment vertical="center" shrinkToFit="1"/>
    </xf>
    <xf numFmtId="0" fontId="9" fillId="0" borderId="0" xfId="1" applyFont="1" applyAlignment="1" applyProtection="1">
      <alignment horizontal="right" vertical="center"/>
    </xf>
    <xf numFmtId="0" fontId="10" fillId="0" borderId="0" xfId="1" applyFont="1" applyAlignment="1" applyProtection="1">
      <alignment horizontal="right" vertical="center"/>
    </xf>
    <xf numFmtId="0" fontId="7" fillId="0" borderId="0" xfId="1" applyFont="1" applyAlignment="1" applyProtection="1">
      <alignment horizontal="left" vertical="center" shrinkToFit="1"/>
    </xf>
    <xf numFmtId="176" fontId="9" fillId="0" borderId="0" xfId="1" applyNumberFormat="1" applyFont="1" applyBorder="1" applyAlignment="1" applyProtection="1">
      <alignment horizontal="center" vertical="center"/>
      <protection locked="0"/>
    </xf>
    <xf numFmtId="176" fontId="9" fillId="0" borderId="19" xfId="1" applyNumberFormat="1" applyFont="1" applyBorder="1" applyAlignment="1" applyProtection="1">
      <alignment horizontal="left" vertical="top" wrapText="1"/>
    </xf>
    <xf numFmtId="176" fontId="9" fillId="0" borderId="20" xfId="1" applyNumberFormat="1" applyFont="1" applyBorder="1" applyAlignment="1" applyProtection="1">
      <alignment horizontal="left" vertical="top"/>
    </xf>
    <xf numFmtId="176" fontId="9" fillId="0" borderId="21" xfId="1" applyNumberFormat="1" applyFont="1" applyBorder="1" applyAlignment="1" applyProtection="1">
      <alignment horizontal="left" vertical="top"/>
    </xf>
    <xf numFmtId="176" fontId="9" fillId="0" borderId="22" xfId="1" applyNumberFormat="1" applyFont="1" applyBorder="1" applyAlignment="1" applyProtection="1">
      <alignment horizontal="left" vertical="top"/>
    </xf>
    <xf numFmtId="176" fontId="9" fillId="0" borderId="0" xfId="1" applyNumberFormat="1" applyFont="1" applyBorder="1" applyAlignment="1" applyProtection="1">
      <alignment horizontal="left" vertical="top"/>
    </xf>
    <xf numFmtId="176" fontId="9" fillId="0" borderId="23" xfId="1" applyNumberFormat="1" applyFont="1" applyBorder="1" applyAlignment="1" applyProtection="1">
      <alignment horizontal="left" vertical="top"/>
    </xf>
    <xf numFmtId="176" fontId="9" fillId="0" borderId="24" xfId="1" applyNumberFormat="1" applyFont="1" applyBorder="1" applyAlignment="1" applyProtection="1">
      <alignment horizontal="left" vertical="top"/>
    </xf>
    <xf numFmtId="176" fontId="9" fillId="0" borderId="25" xfId="1" applyNumberFormat="1" applyFont="1" applyBorder="1" applyAlignment="1" applyProtection="1">
      <alignment horizontal="left" vertical="top"/>
    </xf>
    <xf numFmtId="176" fontId="9" fillId="0" borderId="26" xfId="1" applyNumberFormat="1" applyFont="1" applyBorder="1" applyAlignment="1" applyProtection="1">
      <alignment horizontal="left" vertical="top"/>
    </xf>
    <xf numFmtId="0" fontId="22" fillId="0" borderId="0" xfId="1" applyFont="1" applyAlignment="1" applyProtection="1">
      <alignment vertical="center" shrinkToFit="1"/>
    </xf>
    <xf numFmtId="0" fontId="7" fillId="0" borderId="0" xfId="1" applyFont="1" applyAlignment="1" applyProtection="1">
      <alignment vertical="center"/>
    </xf>
    <xf numFmtId="176" fontId="9" fillId="0" borderId="0" xfId="1" applyNumberFormat="1" applyFont="1" applyAlignment="1" applyProtection="1">
      <alignment horizontal="right" vertical="center"/>
    </xf>
  </cellXfs>
  <cellStyles count="2">
    <cellStyle name="標準" xfId="0" builtinId="0"/>
    <cellStyle name="標準 2" xfId="1"/>
  </cellStyles>
  <dxfs count="79">
    <dxf>
      <font>
        <b/>
        <i val="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ont>
        <color theme="0"/>
      </font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009900"/>
        </patternFill>
      </fill>
    </dxf>
    <dxf>
      <font>
        <color theme="1"/>
      </font>
      <fill>
        <patternFill>
          <bgColor rgb="FFFF33CC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009900"/>
        </patternFill>
      </fill>
    </dxf>
    <dxf>
      <font>
        <color theme="1"/>
      </font>
      <fill>
        <patternFill>
          <bgColor rgb="FFFF33CC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009900"/>
        </patternFill>
      </fill>
    </dxf>
    <dxf>
      <font>
        <color theme="1"/>
      </font>
      <fill>
        <patternFill>
          <bgColor rgb="FFFF33CC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009900"/>
        </patternFill>
      </fill>
    </dxf>
    <dxf>
      <font>
        <color theme="1"/>
      </font>
      <fill>
        <patternFill>
          <bgColor rgb="FFFF33CC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009900"/>
        </patternFill>
      </fill>
    </dxf>
    <dxf>
      <font>
        <color theme="1"/>
      </font>
      <fill>
        <patternFill>
          <bgColor rgb="FFFF33CC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009900"/>
        </patternFill>
      </fill>
    </dxf>
    <dxf>
      <font>
        <color theme="1"/>
      </font>
      <fill>
        <patternFill>
          <bgColor rgb="FFFF33CC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009900"/>
        </patternFill>
      </fill>
    </dxf>
    <dxf>
      <font>
        <color theme="1"/>
      </font>
      <fill>
        <patternFill>
          <bgColor rgb="FFFF33CC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009900"/>
        </patternFill>
      </fill>
    </dxf>
    <dxf>
      <font>
        <color theme="1"/>
      </font>
      <fill>
        <patternFill>
          <bgColor rgb="FFFF33CC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009900"/>
        </patternFill>
      </fill>
    </dxf>
    <dxf>
      <font>
        <color theme="1"/>
      </font>
      <fill>
        <patternFill>
          <bgColor rgb="FFFF33CC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009900"/>
        </patternFill>
      </fill>
    </dxf>
    <dxf>
      <font>
        <color theme="1"/>
      </font>
      <fill>
        <patternFill>
          <bgColor rgb="FFFF33CC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009900"/>
        </patternFill>
      </fill>
    </dxf>
    <dxf>
      <font>
        <color theme="1"/>
      </font>
      <fill>
        <patternFill>
          <bgColor rgb="FFFF33CC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009900"/>
        </patternFill>
      </fill>
    </dxf>
    <dxf>
      <font>
        <color theme="1"/>
      </font>
      <fill>
        <patternFill>
          <bgColor rgb="FFFF33CC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009900"/>
        </patternFill>
      </fill>
    </dxf>
    <dxf>
      <font>
        <color theme="1"/>
      </font>
      <fill>
        <patternFill>
          <bgColor rgb="FFFF33CC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68036</xdr:colOff>
      <xdr:row>1</xdr:row>
      <xdr:rowOff>68036</xdr:rowOff>
    </xdr:from>
    <xdr:to>
      <xdr:col>19</xdr:col>
      <xdr:colOff>326571</xdr:colOff>
      <xdr:row>6</xdr:row>
      <xdr:rowOff>273929</xdr:rowOff>
    </xdr:to>
    <xdr:sp macro="" textlink="">
      <xdr:nvSpPr>
        <xdr:cNvPr id="2" name="フリーフォーム 1"/>
        <xdr:cNvSpPr/>
      </xdr:nvSpPr>
      <xdr:spPr>
        <a:xfrm>
          <a:off x="6583136" y="525236"/>
          <a:ext cx="2887435" cy="2263293"/>
        </a:xfrm>
        <a:custGeom>
          <a:avLst/>
          <a:gdLst>
            <a:gd name="connsiteX0" fmla="*/ 2871107 w 2871107"/>
            <a:gd name="connsiteY0" fmla="*/ 1877785 h 2260571"/>
            <a:gd name="connsiteX1" fmla="*/ 2667000 w 2871107"/>
            <a:gd name="connsiteY1" fmla="*/ 2136321 h 2260571"/>
            <a:gd name="connsiteX2" fmla="*/ 2163536 w 2871107"/>
            <a:gd name="connsiteY2" fmla="*/ 2258785 h 2260571"/>
            <a:gd name="connsiteX3" fmla="*/ 1687286 w 2871107"/>
            <a:gd name="connsiteY3" fmla="*/ 2122714 h 2260571"/>
            <a:gd name="connsiteX4" fmla="*/ 1564822 w 2871107"/>
            <a:gd name="connsiteY4" fmla="*/ 1238250 h 2260571"/>
            <a:gd name="connsiteX5" fmla="*/ 0 w 2871107"/>
            <a:gd name="connsiteY5" fmla="*/ 0 h 226057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2871107" h="2260571">
              <a:moveTo>
                <a:pt x="2871107" y="1877785"/>
              </a:moveTo>
              <a:cubicBezTo>
                <a:pt x="2828017" y="1975303"/>
                <a:pt x="2784928" y="2072821"/>
                <a:pt x="2667000" y="2136321"/>
              </a:cubicBezTo>
              <a:cubicBezTo>
                <a:pt x="2549072" y="2199821"/>
                <a:pt x="2326822" y="2261053"/>
                <a:pt x="2163536" y="2258785"/>
              </a:cubicBezTo>
              <a:cubicBezTo>
                <a:pt x="2000250" y="2256517"/>
                <a:pt x="1787072" y="2292803"/>
                <a:pt x="1687286" y="2122714"/>
              </a:cubicBezTo>
              <a:cubicBezTo>
                <a:pt x="1587500" y="1952625"/>
                <a:pt x="1846036" y="1592036"/>
                <a:pt x="1564822" y="1238250"/>
              </a:cubicBezTo>
              <a:cubicBezTo>
                <a:pt x="1283608" y="884464"/>
                <a:pt x="641804" y="442232"/>
                <a:pt x="0" y="0"/>
              </a:cubicBezTo>
            </a:path>
          </a:pathLst>
        </a:custGeom>
        <a:noFill/>
        <a:ln w="19050">
          <a:solidFill>
            <a:srgbClr val="FF0000"/>
          </a:solidFill>
          <a:tailEnd type="triangle" w="med" len="lg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16</xdr:col>
      <xdr:colOff>3580</xdr:colOff>
      <xdr:row>0</xdr:row>
      <xdr:rowOff>40105</xdr:rowOff>
    </xdr:from>
    <xdr:to>
      <xdr:col>17</xdr:col>
      <xdr:colOff>5013</xdr:colOff>
      <xdr:row>4</xdr:row>
      <xdr:rowOff>258535</xdr:rowOff>
    </xdr:to>
    <xdr:sp macro="" textlink="">
      <xdr:nvSpPr>
        <xdr:cNvPr id="3" name="テキスト ボックス 2"/>
        <xdr:cNvSpPr txBox="1"/>
      </xdr:nvSpPr>
      <xdr:spPr>
        <a:xfrm>
          <a:off x="7175905" y="40105"/>
          <a:ext cx="658658" cy="1618605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/>
          <a:r>
            <a:rPr kumimoji="1" lang="ja-JP" altLang="en-US" sz="2000" b="1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段を入力</a:t>
          </a:r>
        </a:p>
      </xdr:txBody>
    </xdr:sp>
    <xdr:clientData/>
  </xdr:twoCellAnchor>
  <xdr:twoCellAnchor>
    <xdr:from>
      <xdr:col>17</xdr:col>
      <xdr:colOff>27215</xdr:colOff>
      <xdr:row>5</xdr:row>
      <xdr:rowOff>789214</xdr:rowOff>
    </xdr:from>
    <xdr:to>
      <xdr:col>21</xdr:col>
      <xdr:colOff>163287</xdr:colOff>
      <xdr:row>6</xdr:row>
      <xdr:rowOff>598715</xdr:rowOff>
    </xdr:to>
    <xdr:sp macro="" textlink="">
      <xdr:nvSpPr>
        <xdr:cNvPr id="4" name="フリーフォーム 3"/>
        <xdr:cNvSpPr/>
      </xdr:nvSpPr>
      <xdr:spPr>
        <a:xfrm>
          <a:off x="7856765" y="2503714"/>
          <a:ext cx="2631622" cy="609601"/>
        </a:xfrm>
        <a:custGeom>
          <a:avLst/>
          <a:gdLst>
            <a:gd name="connsiteX0" fmla="*/ 2435679 w 2435679"/>
            <a:gd name="connsiteY0" fmla="*/ 0 h 612322"/>
            <a:gd name="connsiteX1" fmla="*/ 2136322 w 2435679"/>
            <a:gd name="connsiteY1" fmla="*/ 163286 h 612322"/>
            <a:gd name="connsiteX2" fmla="*/ 993322 w 2435679"/>
            <a:gd name="connsiteY2" fmla="*/ 517072 h 612322"/>
            <a:gd name="connsiteX3" fmla="*/ 0 w 2435679"/>
            <a:gd name="connsiteY3" fmla="*/ 612322 h 61232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2435679" h="612322">
              <a:moveTo>
                <a:pt x="2435679" y="0"/>
              </a:moveTo>
              <a:cubicBezTo>
                <a:pt x="2406197" y="38553"/>
                <a:pt x="2376715" y="77107"/>
                <a:pt x="2136322" y="163286"/>
              </a:cubicBezTo>
              <a:cubicBezTo>
                <a:pt x="1895929" y="249465"/>
                <a:pt x="1349376" y="442233"/>
                <a:pt x="993322" y="517072"/>
              </a:cubicBezTo>
              <a:cubicBezTo>
                <a:pt x="637268" y="591911"/>
                <a:pt x="151946" y="600983"/>
                <a:pt x="0" y="612322"/>
              </a:cubicBezTo>
            </a:path>
          </a:pathLst>
        </a:custGeom>
        <a:noFill/>
        <a:ln w="19050">
          <a:solidFill>
            <a:srgbClr val="FF0000"/>
          </a:solidFill>
          <a:tailEnd type="triangle" w="med" len="lg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1"/>
  <sheetViews>
    <sheetView showGridLines="0" tabSelected="1" zoomScale="70" zoomScaleNormal="70" zoomScalePageLayoutView="90" workbookViewId="0">
      <selection activeCell="N1" sqref="N1:O1"/>
    </sheetView>
  </sheetViews>
  <sheetFormatPr defaultRowHeight="13.5"/>
  <cols>
    <col min="1" max="1" width="7.625" style="1" customWidth="1"/>
    <col min="2" max="2" width="6.25" style="1" bestFit="1" customWidth="1"/>
    <col min="3" max="3" width="4.625" style="7" customWidth="1"/>
    <col min="4" max="4" width="5.625" style="1" customWidth="1"/>
    <col min="5" max="5" width="4.625" style="7" customWidth="1"/>
    <col min="6" max="6" width="5.625" style="1" customWidth="1"/>
    <col min="7" max="7" width="8.625" style="7" customWidth="1"/>
    <col min="8" max="8" width="3.625" style="1" customWidth="1"/>
    <col min="9" max="9" width="7.625" style="1" customWidth="1"/>
    <col min="10" max="10" width="6.25" style="1" bestFit="1" customWidth="1"/>
    <col min="11" max="11" width="4.625" style="1" customWidth="1"/>
    <col min="12" max="12" width="5.625" style="1" customWidth="1"/>
    <col min="13" max="13" width="4.625" style="1" customWidth="1"/>
    <col min="14" max="14" width="4.5" style="1" customWidth="1"/>
    <col min="15" max="16" width="8.625" style="1" customWidth="1"/>
    <col min="17" max="18" width="7.75" style="1" customWidth="1"/>
    <col min="19" max="28" width="8.625" style="1" customWidth="1"/>
    <col min="29" max="29" width="8.25" style="1" customWidth="1"/>
    <col min="30" max="30" width="9.125" style="1" customWidth="1"/>
    <col min="31" max="31" width="9" style="1" hidden="1" customWidth="1"/>
    <col min="32" max="32" width="8.75" style="1" hidden="1" customWidth="1"/>
    <col min="33" max="36" width="0" style="1" hidden="1" customWidth="1"/>
    <col min="37" max="16384" width="9" style="1"/>
  </cols>
  <sheetData>
    <row r="1" spans="1:36" ht="36">
      <c r="A1" s="138" t="s">
        <v>27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3">
        <v>1</v>
      </c>
      <c r="O1" s="133"/>
      <c r="P1" s="58"/>
      <c r="Q1" s="57"/>
      <c r="R1" s="57"/>
      <c r="S1" s="22"/>
      <c r="T1" s="22"/>
      <c r="U1" s="22"/>
      <c r="V1" s="22"/>
      <c r="W1" s="22"/>
      <c r="X1" s="22"/>
      <c r="Y1" s="22"/>
      <c r="Z1" s="22"/>
      <c r="AA1" s="22"/>
      <c r="AB1" s="22"/>
      <c r="AE1" s="2">
        <f t="shared" ref="AE1:AE10" ca="1" si="0">RAND()</f>
        <v>0.3339973396286624</v>
      </c>
      <c r="AF1" s="3">
        <f ca="1">RANK(AE1,$AE$1:$AE$10,)</f>
        <v>7</v>
      </c>
      <c r="AG1" s="4"/>
      <c r="AH1" s="5">
        <v>1</v>
      </c>
      <c r="AI1" s="5">
        <v>0</v>
      </c>
      <c r="AJ1" s="6">
        <v>0</v>
      </c>
    </row>
    <row r="2" spans="1:36" ht="24.75" customHeight="1">
      <c r="A2" s="22"/>
      <c r="B2" s="24"/>
      <c r="C2" s="25"/>
      <c r="D2" s="22"/>
      <c r="E2" s="25"/>
      <c r="F2" s="22"/>
      <c r="G2" s="25"/>
      <c r="H2" s="26"/>
      <c r="I2" s="26"/>
      <c r="J2" s="22"/>
      <c r="K2" s="22"/>
      <c r="L2" s="27"/>
      <c r="M2" s="22"/>
      <c r="N2" s="28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E2" s="9">
        <f t="shared" ca="1" si="0"/>
        <v>0.51879625504962279</v>
      </c>
      <c r="AF2" s="10">
        <f t="shared" ref="AF2:AF10" ca="1" si="1">RANK(AE2,$AE$1:$AE$10,)</f>
        <v>5</v>
      </c>
      <c r="AG2" s="11"/>
      <c r="AH2" s="12">
        <v>2</v>
      </c>
      <c r="AI2" s="12">
        <v>0</v>
      </c>
      <c r="AJ2" s="13">
        <v>1</v>
      </c>
    </row>
    <row r="3" spans="1:36" ht="24.75" customHeight="1">
      <c r="A3" s="30"/>
      <c r="B3" s="29" t="s">
        <v>37</v>
      </c>
      <c r="C3" s="43"/>
      <c r="D3" s="44" t="s">
        <v>26</v>
      </c>
      <c r="F3" s="136" t="s">
        <v>0</v>
      </c>
      <c r="G3" s="137"/>
      <c r="H3" s="30"/>
      <c r="I3" s="30"/>
      <c r="J3" s="29"/>
      <c r="K3" s="29"/>
      <c r="L3" s="29"/>
      <c r="M3" s="30"/>
      <c r="N3" s="30"/>
      <c r="O3" s="29"/>
      <c r="P3" s="36"/>
      <c r="Q3" s="22"/>
      <c r="R3" s="22"/>
      <c r="S3" s="26" t="s">
        <v>38</v>
      </c>
      <c r="T3" s="26" t="s">
        <v>25</v>
      </c>
      <c r="U3" s="26" t="s">
        <v>39</v>
      </c>
      <c r="V3" s="26" t="s">
        <v>23</v>
      </c>
      <c r="W3" s="22"/>
      <c r="X3" s="22"/>
      <c r="Y3" s="22"/>
      <c r="Z3" s="22"/>
      <c r="AA3" s="22"/>
      <c r="AB3" s="22"/>
      <c r="AE3" s="9">
        <f t="shared" ca="1" si="0"/>
        <v>3.4124812260330595E-2</v>
      </c>
      <c r="AF3" s="10">
        <f t="shared" ca="1" si="1"/>
        <v>9</v>
      </c>
      <c r="AG3" s="11"/>
      <c r="AH3" s="12">
        <v>3</v>
      </c>
      <c r="AI3" s="12">
        <v>0</v>
      </c>
      <c r="AJ3" s="13">
        <v>2</v>
      </c>
    </row>
    <row r="4" spans="1:36" ht="24.75" customHeight="1" thickBot="1">
      <c r="A4" s="22"/>
      <c r="B4" s="22"/>
      <c r="C4" s="25"/>
      <c r="D4" s="22"/>
      <c r="E4" s="25"/>
      <c r="F4" s="22"/>
      <c r="G4" s="25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42">
        <v>0</v>
      </c>
      <c r="T4" s="42">
        <v>1</v>
      </c>
      <c r="U4" s="42">
        <v>2</v>
      </c>
      <c r="V4" s="42">
        <v>3</v>
      </c>
      <c r="W4" s="42">
        <v>4</v>
      </c>
      <c r="X4" s="42">
        <v>5</v>
      </c>
      <c r="Y4" s="42">
        <v>6</v>
      </c>
      <c r="Z4" s="42">
        <v>7</v>
      </c>
      <c r="AA4" s="42">
        <v>8</v>
      </c>
      <c r="AB4" s="42">
        <v>9</v>
      </c>
      <c r="AE4" s="9">
        <f t="shared" ca="1" si="0"/>
        <v>0.77308101703335075</v>
      </c>
      <c r="AF4" s="10">
        <f t="shared" ca="1" si="1"/>
        <v>2</v>
      </c>
      <c r="AG4" s="11"/>
      <c r="AH4" s="12">
        <v>4</v>
      </c>
      <c r="AI4" s="12">
        <v>0</v>
      </c>
      <c r="AJ4" s="13">
        <v>3</v>
      </c>
    </row>
    <row r="5" spans="1:36" ht="66" customHeight="1">
      <c r="A5" s="22"/>
      <c r="B5" s="31" t="s">
        <v>1</v>
      </c>
      <c r="C5" s="32">
        <v>0</v>
      </c>
      <c r="D5" s="33" t="s">
        <v>2</v>
      </c>
      <c r="E5" s="34">
        <f t="shared" ref="E5:E14" ca="1" si="2">VLOOKUP($AF1,$AH$1:$AJ$81,3,FALSE)</f>
        <v>6</v>
      </c>
      <c r="F5" s="33" t="s">
        <v>3</v>
      </c>
      <c r="G5" s="35">
        <f ca="1">C5*E5</f>
        <v>0</v>
      </c>
      <c r="H5" s="22"/>
      <c r="I5" s="22"/>
      <c r="J5" s="31" t="s">
        <v>18</v>
      </c>
      <c r="K5" s="32">
        <v>0</v>
      </c>
      <c r="L5" s="33" t="s">
        <v>2</v>
      </c>
      <c r="M5" s="34">
        <f t="shared" ref="M5:M14" ca="1" si="3">VLOOKUP($AF11,$AH$1:$AJ$81,3,FALSE)</f>
        <v>8</v>
      </c>
      <c r="N5" s="33" t="s">
        <v>3</v>
      </c>
      <c r="O5" s="35">
        <f t="shared" ref="O5:O14" ca="1" si="4">K5*M5</f>
        <v>0</v>
      </c>
      <c r="P5" s="35"/>
      <c r="Q5" s="46" t="s">
        <v>38</v>
      </c>
      <c r="R5" s="36">
        <v>0</v>
      </c>
      <c r="S5" s="48">
        <f t="shared" ref="S5:AB5" ca="1" si="5">COUNTIFS($C$5:$C$14,$R5,$E$5:$E$14,S$4)+COUNTIFS($K$5:$K$14,$R5,$M$5:$M$14,S$4)</f>
        <v>2</v>
      </c>
      <c r="T5" s="49">
        <f t="shared" ca="1" si="5"/>
        <v>2</v>
      </c>
      <c r="U5" s="49">
        <f t="shared" ca="1" si="5"/>
        <v>2</v>
      </c>
      <c r="V5" s="49">
        <f t="shared" ca="1" si="5"/>
        <v>2</v>
      </c>
      <c r="W5" s="49">
        <f t="shared" ca="1" si="5"/>
        <v>2</v>
      </c>
      <c r="X5" s="49">
        <f t="shared" ca="1" si="5"/>
        <v>2</v>
      </c>
      <c r="Y5" s="49">
        <f t="shared" ca="1" si="5"/>
        <v>2</v>
      </c>
      <c r="Z5" s="49">
        <f t="shared" ca="1" si="5"/>
        <v>2</v>
      </c>
      <c r="AA5" s="49">
        <f t="shared" ca="1" si="5"/>
        <v>2</v>
      </c>
      <c r="AB5" s="50">
        <f t="shared" ca="1" si="5"/>
        <v>2</v>
      </c>
      <c r="AE5" s="9">
        <f t="shared" ca="1" si="0"/>
        <v>0.97379396566036336</v>
      </c>
      <c r="AF5" s="10">
        <f t="shared" ca="1" si="1"/>
        <v>1</v>
      </c>
      <c r="AG5" s="11"/>
      <c r="AH5" s="12">
        <v>5</v>
      </c>
      <c r="AI5" s="12">
        <v>0</v>
      </c>
      <c r="AJ5" s="13">
        <v>4</v>
      </c>
    </row>
    <row r="6" spans="1:36" ht="66" customHeight="1">
      <c r="A6" s="22"/>
      <c r="B6" s="31" t="s">
        <v>4</v>
      </c>
      <c r="C6" s="32">
        <v>0</v>
      </c>
      <c r="D6" s="33" t="s">
        <v>2</v>
      </c>
      <c r="E6" s="34">
        <f t="shared" ca="1" si="2"/>
        <v>4</v>
      </c>
      <c r="F6" s="33" t="s">
        <v>3</v>
      </c>
      <c r="G6" s="35">
        <f t="shared" ref="G6:G14" ca="1" si="6">C6*E6</f>
        <v>0</v>
      </c>
      <c r="H6" s="22"/>
      <c r="I6" s="22"/>
      <c r="J6" s="31" t="s">
        <v>19</v>
      </c>
      <c r="K6" s="32">
        <v>0</v>
      </c>
      <c r="L6" s="33" t="s">
        <v>2</v>
      </c>
      <c r="M6" s="34">
        <f t="shared" ca="1" si="3"/>
        <v>7</v>
      </c>
      <c r="N6" s="33" t="s">
        <v>3</v>
      </c>
      <c r="O6" s="35">
        <f t="shared" ca="1" si="4"/>
        <v>0</v>
      </c>
      <c r="P6" s="35"/>
      <c r="Q6" s="46" t="s">
        <v>25</v>
      </c>
      <c r="R6" s="36">
        <v>1</v>
      </c>
      <c r="S6" s="51">
        <f t="shared" ref="S6:S14" si="7">COUNTIFS($C$5:$C$14,$R6,$E$5:$E$14,S$4)+COUNTIFS($K$5:$K$14,$R6,$M$5:$M$14,S$4)</f>
        <v>0</v>
      </c>
      <c r="T6" s="52">
        <f t="shared" ref="T6:AB14" si="8">COUNTIFS($C$5:$C$14,$R6,$E$5:$E$14,T$4)+COUNTIFS($K$5:$K$14,$R6,$M$5:$M$14,T$4)</f>
        <v>0</v>
      </c>
      <c r="U6" s="52">
        <f t="shared" si="8"/>
        <v>0</v>
      </c>
      <c r="V6" s="52">
        <f t="shared" si="8"/>
        <v>0</v>
      </c>
      <c r="W6" s="52">
        <f t="shared" si="8"/>
        <v>0</v>
      </c>
      <c r="X6" s="52">
        <f t="shared" si="8"/>
        <v>0</v>
      </c>
      <c r="Y6" s="52">
        <f t="shared" si="8"/>
        <v>0</v>
      </c>
      <c r="Z6" s="52">
        <f t="shared" si="8"/>
        <v>0</v>
      </c>
      <c r="AA6" s="52">
        <f t="shared" si="8"/>
        <v>0</v>
      </c>
      <c r="AB6" s="53">
        <f t="shared" si="8"/>
        <v>0</v>
      </c>
      <c r="AE6" s="9">
        <f t="shared" ca="1" si="0"/>
        <v>0.71260500592194065</v>
      </c>
      <c r="AF6" s="10">
        <f t="shared" ca="1" si="1"/>
        <v>4</v>
      </c>
      <c r="AG6" s="11"/>
      <c r="AH6" s="12">
        <v>6</v>
      </c>
      <c r="AI6" s="12">
        <v>0</v>
      </c>
      <c r="AJ6" s="13">
        <v>5</v>
      </c>
    </row>
    <row r="7" spans="1:36" ht="66" customHeight="1">
      <c r="A7" s="22"/>
      <c r="B7" s="31" t="s">
        <v>6</v>
      </c>
      <c r="C7" s="32">
        <v>0</v>
      </c>
      <c r="D7" s="33" t="s">
        <v>2</v>
      </c>
      <c r="E7" s="34">
        <f t="shared" ca="1" si="2"/>
        <v>8</v>
      </c>
      <c r="F7" s="33" t="s">
        <v>3</v>
      </c>
      <c r="G7" s="35">
        <f t="shared" ca="1" si="6"/>
        <v>0</v>
      </c>
      <c r="H7" s="22"/>
      <c r="I7" s="22"/>
      <c r="J7" s="31" t="s">
        <v>20</v>
      </c>
      <c r="K7" s="32">
        <v>0</v>
      </c>
      <c r="L7" s="33" t="s">
        <v>2</v>
      </c>
      <c r="M7" s="34">
        <f t="shared" ca="1" si="3"/>
        <v>1</v>
      </c>
      <c r="N7" s="33" t="s">
        <v>3</v>
      </c>
      <c r="O7" s="35">
        <f t="shared" ca="1" si="4"/>
        <v>0</v>
      </c>
      <c r="P7" s="35"/>
      <c r="Q7" s="46" t="s">
        <v>40</v>
      </c>
      <c r="R7" s="36">
        <v>2</v>
      </c>
      <c r="S7" s="51">
        <f t="shared" si="7"/>
        <v>0</v>
      </c>
      <c r="T7" s="52">
        <f t="shared" si="8"/>
        <v>0</v>
      </c>
      <c r="U7" s="52">
        <f t="shared" si="8"/>
        <v>0</v>
      </c>
      <c r="V7" s="52">
        <f t="shared" si="8"/>
        <v>0</v>
      </c>
      <c r="W7" s="52">
        <f t="shared" si="8"/>
        <v>0</v>
      </c>
      <c r="X7" s="52">
        <f t="shared" si="8"/>
        <v>0</v>
      </c>
      <c r="Y7" s="52">
        <f t="shared" si="8"/>
        <v>0</v>
      </c>
      <c r="Z7" s="52">
        <f t="shared" si="8"/>
        <v>0</v>
      </c>
      <c r="AA7" s="52">
        <f t="shared" si="8"/>
        <v>0</v>
      </c>
      <c r="AB7" s="53">
        <f t="shared" si="8"/>
        <v>0</v>
      </c>
      <c r="AE7" s="9">
        <f t="shared" ca="1" si="0"/>
        <v>0.12353331236082621</v>
      </c>
      <c r="AF7" s="10">
        <f t="shared" ca="1" si="1"/>
        <v>8</v>
      </c>
      <c r="AG7" s="11"/>
      <c r="AH7" s="12">
        <v>7</v>
      </c>
      <c r="AI7" s="12">
        <v>0</v>
      </c>
      <c r="AJ7" s="13">
        <v>6</v>
      </c>
    </row>
    <row r="8" spans="1:36" ht="66" customHeight="1">
      <c r="A8" s="22"/>
      <c r="B8" s="31" t="s">
        <v>8</v>
      </c>
      <c r="C8" s="32">
        <v>0</v>
      </c>
      <c r="D8" s="33" t="s">
        <v>2</v>
      </c>
      <c r="E8" s="34">
        <f t="shared" ca="1" si="2"/>
        <v>1</v>
      </c>
      <c r="F8" s="33" t="s">
        <v>3</v>
      </c>
      <c r="G8" s="35">
        <f t="shared" ca="1" si="6"/>
        <v>0</v>
      </c>
      <c r="H8" s="22"/>
      <c r="I8" s="22"/>
      <c r="J8" s="31" t="s">
        <v>21</v>
      </c>
      <c r="K8" s="32">
        <v>0</v>
      </c>
      <c r="L8" s="33" t="s">
        <v>2</v>
      </c>
      <c r="M8" s="34">
        <f t="shared" ca="1" si="3"/>
        <v>3</v>
      </c>
      <c r="N8" s="33" t="s">
        <v>3</v>
      </c>
      <c r="O8" s="35">
        <f t="shared" ca="1" si="4"/>
        <v>0</v>
      </c>
      <c r="P8" s="35"/>
      <c r="Q8" s="46" t="s">
        <v>24</v>
      </c>
      <c r="R8" s="36">
        <v>3</v>
      </c>
      <c r="S8" s="51">
        <f t="shared" si="7"/>
        <v>0</v>
      </c>
      <c r="T8" s="52">
        <f t="shared" si="8"/>
        <v>0</v>
      </c>
      <c r="U8" s="52">
        <f t="shared" si="8"/>
        <v>0</v>
      </c>
      <c r="V8" s="52">
        <f t="shared" si="8"/>
        <v>0</v>
      </c>
      <c r="W8" s="52">
        <f t="shared" si="8"/>
        <v>0</v>
      </c>
      <c r="X8" s="52">
        <f t="shared" si="8"/>
        <v>0</v>
      </c>
      <c r="Y8" s="52">
        <f t="shared" si="8"/>
        <v>0</v>
      </c>
      <c r="Z8" s="52">
        <f t="shared" si="8"/>
        <v>0</v>
      </c>
      <c r="AA8" s="52">
        <f t="shared" si="8"/>
        <v>0</v>
      </c>
      <c r="AB8" s="53">
        <f t="shared" si="8"/>
        <v>0</v>
      </c>
      <c r="AE8" s="9">
        <f t="shared" ca="1" si="0"/>
        <v>0.7482050124060321</v>
      </c>
      <c r="AF8" s="10">
        <f t="shared" ca="1" si="1"/>
        <v>3</v>
      </c>
      <c r="AG8" s="11"/>
      <c r="AH8" s="12">
        <v>8</v>
      </c>
      <c r="AI8" s="12">
        <v>0</v>
      </c>
      <c r="AJ8" s="13">
        <v>7</v>
      </c>
    </row>
    <row r="9" spans="1:36" ht="66" customHeight="1">
      <c r="A9" s="22"/>
      <c r="B9" s="31" t="s">
        <v>10</v>
      </c>
      <c r="C9" s="32">
        <v>0</v>
      </c>
      <c r="D9" s="33" t="s">
        <v>2</v>
      </c>
      <c r="E9" s="34">
        <f t="shared" ca="1" si="2"/>
        <v>0</v>
      </c>
      <c r="F9" s="33" t="s">
        <v>3</v>
      </c>
      <c r="G9" s="35">
        <f t="shared" ca="1" si="6"/>
        <v>0</v>
      </c>
      <c r="H9" s="22"/>
      <c r="I9" s="22"/>
      <c r="J9" s="31" t="s">
        <v>5</v>
      </c>
      <c r="K9" s="32">
        <v>0</v>
      </c>
      <c r="L9" s="33" t="s">
        <v>2</v>
      </c>
      <c r="M9" s="34">
        <f t="shared" ca="1" si="3"/>
        <v>0</v>
      </c>
      <c r="N9" s="33" t="s">
        <v>3</v>
      </c>
      <c r="O9" s="35">
        <f t="shared" ca="1" si="4"/>
        <v>0</v>
      </c>
      <c r="P9" s="35"/>
      <c r="Q9" s="46" t="s">
        <v>39</v>
      </c>
      <c r="R9" s="36">
        <v>4</v>
      </c>
      <c r="S9" s="51">
        <f t="shared" si="7"/>
        <v>0</v>
      </c>
      <c r="T9" s="52">
        <f t="shared" si="8"/>
        <v>0</v>
      </c>
      <c r="U9" s="52">
        <f t="shared" si="8"/>
        <v>0</v>
      </c>
      <c r="V9" s="52">
        <f t="shared" si="8"/>
        <v>0</v>
      </c>
      <c r="W9" s="52">
        <f t="shared" si="8"/>
        <v>0</v>
      </c>
      <c r="X9" s="52">
        <f t="shared" si="8"/>
        <v>0</v>
      </c>
      <c r="Y9" s="52">
        <f t="shared" si="8"/>
        <v>0</v>
      </c>
      <c r="Z9" s="52">
        <f t="shared" si="8"/>
        <v>0</v>
      </c>
      <c r="AA9" s="52">
        <f t="shared" si="8"/>
        <v>0</v>
      </c>
      <c r="AB9" s="53">
        <f t="shared" si="8"/>
        <v>0</v>
      </c>
      <c r="AE9" s="9">
        <f t="shared" ca="1" si="0"/>
        <v>7.4920915875235083E-3</v>
      </c>
      <c r="AF9" s="10">
        <f t="shared" ca="1" si="1"/>
        <v>10</v>
      </c>
      <c r="AG9" s="11"/>
      <c r="AH9" s="12">
        <v>9</v>
      </c>
      <c r="AI9" s="12">
        <v>0</v>
      </c>
      <c r="AJ9" s="13">
        <v>8</v>
      </c>
    </row>
    <row r="10" spans="1:36" ht="66" customHeight="1" thickBot="1">
      <c r="A10" s="22"/>
      <c r="B10" s="31" t="s">
        <v>12</v>
      </c>
      <c r="C10" s="32">
        <v>0</v>
      </c>
      <c r="D10" s="33" t="s">
        <v>2</v>
      </c>
      <c r="E10" s="34">
        <f t="shared" ca="1" si="2"/>
        <v>3</v>
      </c>
      <c r="F10" s="33" t="s">
        <v>3</v>
      </c>
      <c r="G10" s="35">
        <f t="shared" ca="1" si="6"/>
        <v>0</v>
      </c>
      <c r="H10" s="22"/>
      <c r="I10" s="22"/>
      <c r="J10" s="31" t="s">
        <v>7</v>
      </c>
      <c r="K10" s="32">
        <v>0</v>
      </c>
      <c r="L10" s="33" t="s">
        <v>2</v>
      </c>
      <c r="M10" s="34">
        <f t="shared" ca="1" si="3"/>
        <v>5</v>
      </c>
      <c r="N10" s="33" t="s">
        <v>3</v>
      </c>
      <c r="O10" s="35">
        <f t="shared" ca="1" si="4"/>
        <v>0</v>
      </c>
      <c r="P10" s="35"/>
      <c r="Q10" s="46" t="s">
        <v>23</v>
      </c>
      <c r="R10" s="36">
        <v>5</v>
      </c>
      <c r="S10" s="51">
        <f t="shared" si="7"/>
        <v>0</v>
      </c>
      <c r="T10" s="52">
        <f t="shared" si="8"/>
        <v>0</v>
      </c>
      <c r="U10" s="52">
        <f t="shared" si="8"/>
        <v>0</v>
      </c>
      <c r="V10" s="52">
        <f t="shared" si="8"/>
        <v>0</v>
      </c>
      <c r="W10" s="52">
        <f t="shared" si="8"/>
        <v>0</v>
      </c>
      <c r="X10" s="52">
        <f t="shared" si="8"/>
        <v>0</v>
      </c>
      <c r="Y10" s="52">
        <f t="shared" si="8"/>
        <v>0</v>
      </c>
      <c r="Z10" s="52">
        <f t="shared" si="8"/>
        <v>0</v>
      </c>
      <c r="AA10" s="52">
        <f t="shared" si="8"/>
        <v>0</v>
      </c>
      <c r="AB10" s="53">
        <f t="shared" si="8"/>
        <v>0</v>
      </c>
      <c r="AE10" s="15">
        <f t="shared" ca="1" si="0"/>
        <v>0.41469111830985295</v>
      </c>
      <c r="AF10" s="16">
        <f t="shared" ca="1" si="1"/>
        <v>6</v>
      </c>
      <c r="AG10" s="17"/>
      <c r="AH10" s="18">
        <v>10</v>
      </c>
      <c r="AI10" s="18">
        <v>0</v>
      </c>
      <c r="AJ10" s="19">
        <v>9</v>
      </c>
    </row>
    <row r="11" spans="1:36" ht="66" customHeight="1">
      <c r="A11" s="22"/>
      <c r="B11" s="31" t="s">
        <v>14</v>
      </c>
      <c r="C11" s="32">
        <v>0</v>
      </c>
      <c r="D11" s="33" t="s">
        <v>2</v>
      </c>
      <c r="E11" s="34">
        <f t="shared" ca="1" si="2"/>
        <v>7</v>
      </c>
      <c r="F11" s="33" t="s">
        <v>3</v>
      </c>
      <c r="G11" s="35">
        <f t="shared" ca="1" si="6"/>
        <v>0</v>
      </c>
      <c r="H11" s="22"/>
      <c r="I11" s="22"/>
      <c r="J11" s="31" t="s">
        <v>9</v>
      </c>
      <c r="K11" s="32">
        <v>0</v>
      </c>
      <c r="L11" s="33" t="s">
        <v>2</v>
      </c>
      <c r="M11" s="34">
        <f t="shared" ca="1" si="3"/>
        <v>4</v>
      </c>
      <c r="N11" s="33" t="s">
        <v>3</v>
      </c>
      <c r="O11" s="35">
        <f t="shared" ca="1" si="4"/>
        <v>0</v>
      </c>
      <c r="P11" s="35"/>
      <c r="Q11" s="22"/>
      <c r="R11" s="36">
        <v>6</v>
      </c>
      <c r="S11" s="51">
        <f t="shared" si="7"/>
        <v>0</v>
      </c>
      <c r="T11" s="52">
        <f t="shared" si="8"/>
        <v>0</v>
      </c>
      <c r="U11" s="52">
        <f t="shared" si="8"/>
        <v>0</v>
      </c>
      <c r="V11" s="52">
        <f t="shared" si="8"/>
        <v>0</v>
      </c>
      <c r="W11" s="52">
        <f t="shared" si="8"/>
        <v>0</v>
      </c>
      <c r="X11" s="52">
        <f t="shared" si="8"/>
        <v>0</v>
      </c>
      <c r="Y11" s="52">
        <f t="shared" si="8"/>
        <v>0</v>
      </c>
      <c r="Z11" s="52">
        <f t="shared" si="8"/>
        <v>0</v>
      </c>
      <c r="AA11" s="52">
        <f t="shared" si="8"/>
        <v>0</v>
      </c>
      <c r="AB11" s="53">
        <f t="shared" si="8"/>
        <v>0</v>
      </c>
      <c r="AE11" s="9">
        <f t="shared" ref="AE11:AE21" ca="1" si="9">RAND()</f>
        <v>0.1681030596507066</v>
      </c>
      <c r="AF11" s="10">
        <f ca="1">RANK(AE11,$AE$11:$AE$20,)</f>
        <v>9</v>
      </c>
      <c r="AG11" s="11"/>
      <c r="AH11" s="12">
        <v>11</v>
      </c>
      <c r="AI11" s="12">
        <v>0</v>
      </c>
      <c r="AJ11" s="6">
        <v>0</v>
      </c>
    </row>
    <row r="12" spans="1:36" ht="66" customHeight="1">
      <c r="A12" s="22"/>
      <c r="B12" s="31" t="s">
        <v>15</v>
      </c>
      <c r="C12" s="32">
        <v>0</v>
      </c>
      <c r="D12" s="33" t="s">
        <v>2</v>
      </c>
      <c r="E12" s="34">
        <f t="shared" ca="1" si="2"/>
        <v>2</v>
      </c>
      <c r="F12" s="33" t="s">
        <v>3</v>
      </c>
      <c r="G12" s="35">
        <f t="shared" ca="1" si="6"/>
        <v>0</v>
      </c>
      <c r="H12" s="22"/>
      <c r="I12" s="22"/>
      <c r="J12" s="31" t="s">
        <v>11</v>
      </c>
      <c r="K12" s="32">
        <v>0</v>
      </c>
      <c r="L12" s="33" t="s">
        <v>2</v>
      </c>
      <c r="M12" s="34">
        <f t="shared" ca="1" si="3"/>
        <v>6</v>
      </c>
      <c r="N12" s="33" t="s">
        <v>3</v>
      </c>
      <c r="O12" s="35">
        <f t="shared" ca="1" si="4"/>
        <v>0</v>
      </c>
      <c r="P12" s="35"/>
      <c r="Q12" s="22"/>
      <c r="R12" s="36">
        <v>7</v>
      </c>
      <c r="S12" s="51">
        <f t="shared" si="7"/>
        <v>0</v>
      </c>
      <c r="T12" s="52">
        <f t="shared" si="8"/>
        <v>0</v>
      </c>
      <c r="U12" s="52">
        <f t="shared" si="8"/>
        <v>0</v>
      </c>
      <c r="V12" s="52">
        <f t="shared" si="8"/>
        <v>0</v>
      </c>
      <c r="W12" s="52">
        <f t="shared" si="8"/>
        <v>0</v>
      </c>
      <c r="X12" s="52">
        <f t="shared" si="8"/>
        <v>0</v>
      </c>
      <c r="Y12" s="52">
        <f t="shared" si="8"/>
        <v>0</v>
      </c>
      <c r="Z12" s="52">
        <f t="shared" si="8"/>
        <v>0</v>
      </c>
      <c r="AA12" s="52">
        <f t="shared" si="8"/>
        <v>0</v>
      </c>
      <c r="AB12" s="53">
        <f t="shared" si="8"/>
        <v>0</v>
      </c>
      <c r="AE12" s="9">
        <f t="shared" ca="1" si="9"/>
        <v>0.20015882632216442</v>
      </c>
      <c r="AF12" s="10">
        <f t="shared" ref="AF12:AF20" ca="1" si="10">RANK(AE12,$AE$11:$AE$20,)</f>
        <v>8</v>
      </c>
      <c r="AG12" s="11"/>
      <c r="AH12" s="12">
        <v>12</v>
      </c>
      <c r="AI12" s="12">
        <v>0</v>
      </c>
      <c r="AJ12" s="13">
        <v>1</v>
      </c>
    </row>
    <row r="13" spans="1:36" ht="66" customHeight="1">
      <c r="A13" s="22"/>
      <c r="B13" s="31" t="s">
        <v>16</v>
      </c>
      <c r="C13" s="32">
        <v>0</v>
      </c>
      <c r="D13" s="33" t="s">
        <v>2</v>
      </c>
      <c r="E13" s="34">
        <f t="shared" ca="1" si="2"/>
        <v>9</v>
      </c>
      <c r="F13" s="33" t="s">
        <v>3</v>
      </c>
      <c r="G13" s="35">
        <f t="shared" ca="1" si="6"/>
        <v>0</v>
      </c>
      <c r="H13" s="22"/>
      <c r="I13" s="22"/>
      <c r="J13" s="31" t="s">
        <v>13</v>
      </c>
      <c r="K13" s="32">
        <v>0</v>
      </c>
      <c r="L13" s="33" t="s">
        <v>2</v>
      </c>
      <c r="M13" s="34">
        <f t="shared" ca="1" si="3"/>
        <v>9</v>
      </c>
      <c r="N13" s="33" t="s">
        <v>3</v>
      </c>
      <c r="O13" s="35">
        <f t="shared" ca="1" si="4"/>
        <v>0</v>
      </c>
      <c r="P13" s="35"/>
      <c r="Q13" s="22"/>
      <c r="R13" s="36">
        <v>8</v>
      </c>
      <c r="S13" s="51">
        <f t="shared" si="7"/>
        <v>0</v>
      </c>
      <c r="T13" s="52">
        <f t="shared" si="8"/>
        <v>0</v>
      </c>
      <c r="U13" s="52">
        <f t="shared" si="8"/>
        <v>0</v>
      </c>
      <c r="V13" s="52">
        <f t="shared" si="8"/>
        <v>0</v>
      </c>
      <c r="W13" s="52">
        <f t="shared" si="8"/>
        <v>0</v>
      </c>
      <c r="X13" s="52">
        <f t="shared" si="8"/>
        <v>0</v>
      </c>
      <c r="Y13" s="52">
        <f t="shared" si="8"/>
        <v>0</v>
      </c>
      <c r="Z13" s="52">
        <f t="shared" si="8"/>
        <v>0</v>
      </c>
      <c r="AA13" s="52">
        <f t="shared" si="8"/>
        <v>0</v>
      </c>
      <c r="AB13" s="53">
        <f t="shared" si="8"/>
        <v>0</v>
      </c>
      <c r="AE13" s="9">
        <f t="shared" ca="1" si="9"/>
        <v>0.82145623919652444</v>
      </c>
      <c r="AF13" s="10">
        <f t="shared" ca="1" si="10"/>
        <v>2</v>
      </c>
      <c r="AG13" s="11"/>
      <c r="AH13" s="12">
        <v>13</v>
      </c>
      <c r="AI13" s="12">
        <v>0</v>
      </c>
      <c r="AJ13" s="13">
        <v>2</v>
      </c>
    </row>
    <row r="14" spans="1:36" ht="66" customHeight="1" thickBot="1">
      <c r="A14" s="22"/>
      <c r="B14" s="31" t="s">
        <v>17</v>
      </c>
      <c r="C14" s="32">
        <v>0</v>
      </c>
      <c r="D14" s="33" t="s">
        <v>2</v>
      </c>
      <c r="E14" s="34">
        <f t="shared" ca="1" si="2"/>
        <v>5</v>
      </c>
      <c r="F14" s="33" t="s">
        <v>3</v>
      </c>
      <c r="G14" s="35">
        <f t="shared" ca="1" si="6"/>
        <v>0</v>
      </c>
      <c r="H14" s="22"/>
      <c r="I14" s="22"/>
      <c r="J14" s="31" t="s">
        <v>22</v>
      </c>
      <c r="K14" s="32">
        <v>0</v>
      </c>
      <c r="L14" s="33" t="s">
        <v>2</v>
      </c>
      <c r="M14" s="34">
        <f t="shared" ca="1" si="3"/>
        <v>2</v>
      </c>
      <c r="N14" s="33" t="s">
        <v>3</v>
      </c>
      <c r="O14" s="35">
        <f t="shared" ca="1" si="4"/>
        <v>0</v>
      </c>
      <c r="P14" s="35"/>
      <c r="Q14" s="22"/>
      <c r="R14" s="36">
        <v>9</v>
      </c>
      <c r="S14" s="54">
        <f t="shared" si="7"/>
        <v>0</v>
      </c>
      <c r="T14" s="55">
        <f t="shared" si="8"/>
        <v>0</v>
      </c>
      <c r="U14" s="55">
        <f t="shared" si="8"/>
        <v>0</v>
      </c>
      <c r="V14" s="55">
        <f t="shared" si="8"/>
        <v>0</v>
      </c>
      <c r="W14" s="55">
        <f t="shared" si="8"/>
        <v>0</v>
      </c>
      <c r="X14" s="55">
        <f t="shared" si="8"/>
        <v>0</v>
      </c>
      <c r="Y14" s="55">
        <f t="shared" si="8"/>
        <v>0</v>
      </c>
      <c r="Z14" s="55">
        <f t="shared" si="8"/>
        <v>0</v>
      </c>
      <c r="AA14" s="55">
        <f t="shared" si="8"/>
        <v>0</v>
      </c>
      <c r="AB14" s="56">
        <f t="shared" si="8"/>
        <v>0</v>
      </c>
      <c r="AE14" s="9">
        <f t="shared" ca="1" si="9"/>
        <v>0.61890522375037305</v>
      </c>
      <c r="AF14" s="10">
        <f t="shared" ca="1" si="10"/>
        <v>4</v>
      </c>
      <c r="AG14" s="11"/>
      <c r="AH14" s="12">
        <v>14</v>
      </c>
      <c r="AI14" s="12">
        <v>0</v>
      </c>
      <c r="AJ14" s="13">
        <v>3</v>
      </c>
    </row>
    <row r="15" spans="1:36" ht="36">
      <c r="A15" s="138" t="str">
        <f>A1</f>
        <v>かけ算九九　０のだん</v>
      </c>
      <c r="B15" s="138"/>
      <c r="C15" s="138"/>
      <c r="D15" s="138"/>
      <c r="E15" s="138"/>
      <c r="F15" s="138"/>
      <c r="G15" s="138"/>
      <c r="H15" s="138"/>
      <c r="I15" s="138"/>
      <c r="J15" s="21"/>
      <c r="K15" s="21"/>
      <c r="L15" s="21"/>
      <c r="M15" s="22"/>
      <c r="N15" s="134">
        <f>N1</f>
        <v>1</v>
      </c>
      <c r="O15" s="134"/>
      <c r="P15" s="37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E15" s="9">
        <f t="shared" ca="1" si="9"/>
        <v>0.82266234163628504</v>
      </c>
      <c r="AF15" s="10">
        <f t="shared" ca="1" si="10"/>
        <v>1</v>
      </c>
      <c r="AG15" s="11"/>
      <c r="AH15" s="12">
        <v>15</v>
      </c>
      <c r="AI15" s="12">
        <v>0</v>
      </c>
      <c r="AJ15" s="13">
        <v>4</v>
      </c>
    </row>
    <row r="16" spans="1:36" ht="24.75" customHeight="1">
      <c r="A16" s="26"/>
      <c r="B16" s="38">
        <f t="shared" ref="B16:H16" si="11">B2</f>
        <v>0</v>
      </c>
      <c r="C16" s="39">
        <f t="shared" si="11"/>
        <v>0</v>
      </c>
      <c r="D16" s="38">
        <f t="shared" si="11"/>
        <v>0</v>
      </c>
      <c r="E16" s="39">
        <f t="shared" si="11"/>
        <v>0</v>
      </c>
      <c r="F16" s="38">
        <f t="shared" si="11"/>
        <v>0</v>
      </c>
      <c r="G16" s="39">
        <f t="shared" si="11"/>
        <v>0</v>
      </c>
      <c r="H16" s="38">
        <f t="shared" si="11"/>
        <v>0</v>
      </c>
      <c r="I16" s="38"/>
      <c r="J16" s="38">
        <f>J2</f>
        <v>0</v>
      </c>
      <c r="K16" s="38">
        <f>K2</f>
        <v>0</v>
      </c>
      <c r="L16" s="38">
        <f>L2</f>
        <v>0</v>
      </c>
      <c r="M16" s="38">
        <f>M2</f>
        <v>0</v>
      </c>
      <c r="N16" s="38">
        <f>N2</f>
        <v>0</v>
      </c>
      <c r="O16" s="38">
        <f>O2</f>
        <v>0</v>
      </c>
      <c r="P16" s="38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E16" s="9">
        <f t="shared" ca="1" si="9"/>
        <v>0.48378705737616734</v>
      </c>
      <c r="AF16" s="10">
        <f t="shared" ca="1" si="10"/>
        <v>6</v>
      </c>
      <c r="AG16" s="11"/>
      <c r="AH16" s="12">
        <v>16</v>
      </c>
      <c r="AI16" s="12">
        <v>0</v>
      </c>
      <c r="AJ16" s="13">
        <v>5</v>
      </c>
    </row>
    <row r="17" spans="1:36" ht="24.75" customHeight="1">
      <c r="A17" s="30"/>
      <c r="B17" s="29" t="str">
        <f t="shared" ref="B17:D17" si="12">B3</f>
        <v>月</v>
      </c>
      <c r="C17" s="43"/>
      <c r="D17" s="44" t="str">
        <f t="shared" si="12"/>
        <v>日</v>
      </c>
      <c r="F17" s="135" t="str">
        <f t="shared" ref="F17:F28" si="13">F3</f>
        <v>名前</v>
      </c>
      <c r="G17" s="135"/>
      <c r="H17" s="30"/>
      <c r="I17" s="30"/>
      <c r="J17" s="29"/>
      <c r="K17" s="29"/>
      <c r="L17" s="29"/>
      <c r="M17" s="30"/>
      <c r="N17" s="30"/>
      <c r="O17" s="29"/>
      <c r="P17" s="36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E17" s="9">
        <f t="shared" ca="1" si="9"/>
        <v>0.5190256085420375</v>
      </c>
      <c r="AF17" s="10">
        <f t="shared" ca="1" si="10"/>
        <v>5</v>
      </c>
      <c r="AG17" s="11"/>
      <c r="AH17" s="12">
        <v>17</v>
      </c>
      <c r="AI17" s="12">
        <v>0</v>
      </c>
      <c r="AJ17" s="13">
        <v>6</v>
      </c>
    </row>
    <row r="18" spans="1:36" ht="24.75" customHeight="1">
      <c r="A18" s="26"/>
      <c r="B18" s="38">
        <f t="shared" ref="B18:E28" si="14">B4</f>
        <v>0</v>
      </c>
      <c r="C18" s="39">
        <f t="shared" si="14"/>
        <v>0</v>
      </c>
      <c r="D18" s="38">
        <f t="shared" si="14"/>
        <v>0</v>
      </c>
      <c r="E18" s="39">
        <f t="shared" si="14"/>
        <v>0</v>
      </c>
      <c r="F18" s="38">
        <f t="shared" si="13"/>
        <v>0</v>
      </c>
      <c r="G18" s="39">
        <f t="shared" ref="G18:H28" si="15">G4</f>
        <v>0</v>
      </c>
      <c r="H18" s="38">
        <f t="shared" si="15"/>
        <v>0</v>
      </c>
      <c r="I18" s="38"/>
      <c r="J18" s="38">
        <f t="shared" ref="J18:O28" si="16">J4</f>
        <v>0</v>
      </c>
      <c r="K18" s="38">
        <f t="shared" si="16"/>
        <v>0</v>
      </c>
      <c r="L18" s="38">
        <f t="shared" si="16"/>
        <v>0</v>
      </c>
      <c r="M18" s="38">
        <f t="shared" si="16"/>
        <v>0</v>
      </c>
      <c r="N18" s="38">
        <f t="shared" si="16"/>
        <v>0</v>
      </c>
      <c r="O18" s="38">
        <f t="shared" si="16"/>
        <v>0</v>
      </c>
      <c r="P18" s="38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E18" s="9">
        <f t="shared" ca="1" si="9"/>
        <v>0.22356652543128608</v>
      </c>
      <c r="AF18" s="10">
        <f t="shared" ca="1" si="10"/>
        <v>7</v>
      </c>
      <c r="AG18" s="11"/>
      <c r="AH18" s="12">
        <v>18</v>
      </c>
      <c r="AI18" s="12">
        <v>0</v>
      </c>
      <c r="AJ18" s="13">
        <v>7</v>
      </c>
    </row>
    <row r="19" spans="1:36" ht="66" customHeight="1">
      <c r="A19" s="22"/>
      <c r="B19" s="31" t="str">
        <f t="shared" si="14"/>
        <v>(1)</v>
      </c>
      <c r="C19" s="32">
        <f t="shared" si="14"/>
        <v>0</v>
      </c>
      <c r="D19" s="33" t="str">
        <f t="shared" si="14"/>
        <v>×</v>
      </c>
      <c r="E19" s="32">
        <f t="shared" ca="1" si="14"/>
        <v>6</v>
      </c>
      <c r="F19" s="33" t="str">
        <f t="shared" si="13"/>
        <v>＝</v>
      </c>
      <c r="G19" s="40">
        <f t="shared" ca="1" si="15"/>
        <v>0</v>
      </c>
      <c r="H19" s="41">
        <f t="shared" si="15"/>
        <v>0</v>
      </c>
      <c r="I19" s="41"/>
      <c r="J19" s="31" t="str">
        <f t="shared" si="16"/>
        <v>(11)</v>
      </c>
      <c r="K19" s="32">
        <f t="shared" si="16"/>
        <v>0</v>
      </c>
      <c r="L19" s="33" t="str">
        <f t="shared" si="16"/>
        <v>×</v>
      </c>
      <c r="M19" s="32">
        <f t="shared" ca="1" si="16"/>
        <v>8</v>
      </c>
      <c r="N19" s="33" t="str">
        <f t="shared" si="16"/>
        <v>＝</v>
      </c>
      <c r="O19" s="40">
        <f t="shared" ca="1" si="16"/>
        <v>0</v>
      </c>
      <c r="P19" s="40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E19" s="9">
        <f t="shared" ca="1" si="9"/>
        <v>0.11266078347751696</v>
      </c>
      <c r="AF19" s="10">
        <f t="shared" ca="1" si="10"/>
        <v>10</v>
      </c>
      <c r="AG19" s="11"/>
      <c r="AH19" s="12">
        <v>19</v>
      </c>
      <c r="AI19" s="12">
        <v>0</v>
      </c>
      <c r="AJ19" s="13">
        <v>8</v>
      </c>
    </row>
    <row r="20" spans="1:36" ht="66" customHeight="1" thickBot="1">
      <c r="A20" s="22"/>
      <c r="B20" s="31" t="str">
        <f t="shared" si="14"/>
        <v>(2)</v>
      </c>
      <c r="C20" s="32">
        <f t="shared" si="14"/>
        <v>0</v>
      </c>
      <c r="D20" s="33" t="str">
        <f t="shared" si="14"/>
        <v>×</v>
      </c>
      <c r="E20" s="32">
        <f t="shared" ca="1" si="14"/>
        <v>4</v>
      </c>
      <c r="F20" s="33" t="str">
        <f t="shared" si="13"/>
        <v>＝</v>
      </c>
      <c r="G20" s="40">
        <f t="shared" ca="1" si="15"/>
        <v>0</v>
      </c>
      <c r="H20" s="41">
        <f t="shared" si="15"/>
        <v>0</v>
      </c>
      <c r="I20" s="41"/>
      <c r="J20" s="31" t="str">
        <f t="shared" si="16"/>
        <v>(12)</v>
      </c>
      <c r="K20" s="32">
        <f t="shared" si="16"/>
        <v>0</v>
      </c>
      <c r="L20" s="33" t="str">
        <f t="shared" si="16"/>
        <v>×</v>
      </c>
      <c r="M20" s="32">
        <f t="shared" ca="1" si="16"/>
        <v>7</v>
      </c>
      <c r="N20" s="33" t="str">
        <f t="shared" si="16"/>
        <v>＝</v>
      </c>
      <c r="O20" s="40">
        <f t="shared" ca="1" si="16"/>
        <v>0</v>
      </c>
      <c r="P20" s="40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E20" s="15">
        <f t="shared" ca="1" si="9"/>
        <v>0.75792604692577714</v>
      </c>
      <c r="AF20" s="16">
        <f t="shared" ca="1" si="10"/>
        <v>3</v>
      </c>
      <c r="AG20" s="17"/>
      <c r="AH20" s="18">
        <v>20</v>
      </c>
      <c r="AI20" s="18">
        <v>0</v>
      </c>
      <c r="AJ20" s="19">
        <v>9</v>
      </c>
    </row>
    <row r="21" spans="1:36" ht="66" customHeight="1">
      <c r="A21" s="22"/>
      <c r="B21" s="31" t="str">
        <f t="shared" si="14"/>
        <v>(3)</v>
      </c>
      <c r="C21" s="32">
        <f t="shared" si="14"/>
        <v>0</v>
      </c>
      <c r="D21" s="33" t="str">
        <f t="shared" si="14"/>
        <v>×</v>
      </c>
      <c r="E21" s="32">
        <f t="shared" ca="1" si="14"/>
        <v>8</v>
      </c>
      <c r="F21" s="33" t="str">
        <f t="shared" si="13"/>
        <v>＝</v>
      </c>
      <c r="G21" s="40">
        <f t="shared" ca="1" si="15"/>
        <v>0</v>
      </c>
      <c r="H21" s="41">
        <f t="shared" si="15"/>
        <v>0</v>
      </c>
      <c r="I21" s="41"/>
      <c r="J21" s="31" t="str">
        <f t="shared" si="16"/>
        <v>(13)</v>
      </c>
      <c r="K21" s="32">
        <f t="shared" si="16"/>
        <v>0</v>
      </c>
      <c r="L21" s="33" t="str">
        <f t="shared" si="16"/>
        <v>×</v>
      </c>
      <c r="M21" s="32">
        <f t="shared" ca="1" si="16"/>
        <v>1</v>
      </c>
      <c r="N21" s="33" t="str">
        <f t="shared" si="16"/>
        <v>＝</v>
      </c>
      <c r="O21" s="40">
        <f t="shared" ca="1" si="16"/>
        <v>0</v>
      </c>
      <c r="P21" s="40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E21" s="9">
        <f t="shared" ca="1" si="9"/>
        <v>4.6063575225504305E-2</v>
      </c>
      <c r="AF21" s="10">
        <f ca="1">RANK(AE21,$AE$19:$AE$30,)</f>
        <v>12</v>
      </c>
      <c r="AG21" s="11"/>
      <c r="AH21" s="12">
        <v>21</v>
      </c>
      <c r="AI21" s="12">
        <v>0</v>
      </c>
      <c r="AJ21" s="6">
        <v>0</v>
      </c>
    </row>
    <row r="22" spans="1:36" ht="66" customHeight="1">
      <c r="A22" s="22"/>
      <c r="B22" s="31" t="str">
        <f t="shared" si="14"/>
        <v>(4)</v>
      </c>
      <c r="C22" s="32">
        <f t="shared" si="14"/>
        <v>0</v>
      </c>
      <c r="D22" s="33" t="str">
        <f t="shared" si="14"/>
        <v>×</v>
      </c>
      <c r="E22" s="32">
        <f t="shared" ca="1" si="14"/>
        <v>1</v>
      </c>
      <c r="F22" s="33" t="str">
        <f t="shared" si="13"/>
        <v>＝</v>
      </c>
      <c r="G22" s="40">
        <f t="shared" ca="1" si="15"/>
        <v>0</v>
      </c>
      <c r="H22" s="41">
        <f t="shared" si="15"/>
        <v>0</v>
      </c>
      <c r="I22" s="41"/>
      <c r="J22" s="31" t="str">
        <f t="shared" si="16"/>
        <v>(14)</v>
      </c>
      <c r="K22" s="32">
        <f t="shared" si="16"/>
        <v>0</v>
      </c>
      <c r="L22" s="33" t="str">
        <f t="shared" si="16"/>
        <v>×</v>
      </c>
      <c r="M22" s="32">
        <f t="shared" ca="1" si="16"/>
        <v>3</v>
      </c>
      <c r="N22" s="33" t="str">
        <f t="shared" si="16"/>
        <v>＝</v>
      </c>
      <c r="O22" s="40">
        <f t="shared" ca="1" si="16"/>
        <v>0</v>
      </c>
      <c r="P22" s="40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E22" s="9">
        <f t="shared" ref="AE22:AE30" ca="1" si="17">RAND()</f>
        <v>0.83248734942001901</v>
      </c>
      <c r="AF22" s="10">
        <f t="shared" ref="AF22:AF30" ca="1" si="18">RANK(AE22,$AE$19:$AE$30,)</f>
        <v>1</v>
      </c>
      <c r="AG22" s="11"/>
      <c r="AH22" s="12">
        <v>22</v>
      </c>
      <c r="AI22" s="12">
        <v>0</v>
      </c>
      <c r="AJ22" s="13">
        <v>1</v>
      </c>
    </row>
    <row r="23" spans="1:36" ht="66" customHeight="1">
      <c r="A23" s="22"/>
      <c r="B23" s="31" t="str">
        <f t="shared" si="14"/>
        <v>(5)</v>
      </c>
      <c r="C23" s="32">
        <f t="shared" si="14"/>
        <v>0</v>
      </c>
      <c r="D23" s="33" t="str">
        <f t="shared" si="14"/>
        <v>×</v>
      </c>
      <c r="E23" s="32">
        <f t="shared" ca="1" si="14"/>
        <v>0</v>
      </c>
      <c r="F23" s="33" t="str">
        <f t="shared" si="13"/>
        <v>＝</v>
      </c>
      <c r="G23" s="40">
        <f t="shared" ca="1" si="15"/>
        <v>0</v>
      </c>
      <c r="H23" s="41">
        <f t="shared" si="15"/>
        <v>0</v>
      </c>
      <c r="I23" s="41"/>
      <c r="J23" s="31" t="str">
        <f t="shared" si="16"/>
        <v>(15)</v>
      </c>
      <c r="K23" s="32">
        <f t="shared" si="16"/>
        <v>0</v>
      </c>
      <c r="L23" s="33" t="str">
        <f t="shared" si="16"/>
        <v>×</v>
      </c>
      <c r="M23" s="32">
        <f t="shared" ca="1" si="16"/>
        <v>0</v>
      </c>
      <c r="N23" s="33" t="str">
        <f t="shared" si="16"/>
        <v>＝</v>
      </c>
      <c r="O23" s="40">
        <f t="shared" ca="1" si="16"/>
        <v>0</v>
      </c>
      <c r="P23" s="40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E23" s="9">
        <f t="shared" ca="1" si="17"/>
        <v>0.10605982397792835</v>
      </c>
      <c r="AF23" s="10">
        <f t="shared" ca="1" si="18"/>
        <v>11</v>
      </c>
      <c r="AG23" s="11"/>
      <c r="AH23" s="12">
        <v>23</v>
      </c>
      <c r="AI23" s="12">
        <v>0</v>
      </c>
      <c r="AJ23" s="13">
        <v>2</v>
      </c>
    </row>
    <row r="24" spans="1:36" ht="66" customHeight="1">
      <c r="A24" s="22"/>
      <c r="B24" s="31" t="str">
        <f t="shared" si="14"/>
        <v>(6)</v>
      </c>
      <c r="C24" s="32">
        <f t="shared" si="14"/>
        <v>0</v>
      </c>
      <c r="D24" s="33" t="str">
        <f t="shared" si="14"/>
        <v>×</v>
      </c>
      <c r="E24" s="32">
        <f t="shared" ca="1" si="14"/>
        <v>3</v>
      </c>
      <c r="F24" s="33" t="str">
        <f t="shared" si="13"/>
        <v>＝</v>
      </c>
      <c r="G24" s="40">
        <f t="shared" ca="1" si="15"/>
        <v>0</v>
      </c>
      <c r="H24" s="41">
        <f t="shared" si="15"/>
        <v>0</v>
      </c>
      <c r="I24" s="41"/>
      <c r="J24" s="31" t="str">
        <f t="shared" si="16"/>
        <v>(16)</v>
      </c>
      <c r="K24" s="32">
        <f t="shared" si="16"/>
        <v>0</v>
      </c>
      <c r="L24" s="33" t="str">
        <f t="shared" si="16"/>
        <v>×</v>
      </c>
      <c r="M24" s="32">
        <f t="shared" ca="1" si="16"/>
        <v>5</v>
      </c>
      <c r="N24" s="33" t="str">
        <f t="shared" si="16"/>
        <v>＝</v>
      </c>
      <c r="O24" s="40">
        <f t="shared" ca="1" si="16"/>
        <v>0</v>
      </c>
      <c r="P24" s="40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E24" s="9">
        <f t="shared" ca="1" si="17"/>
        <v>0.43726772849826678</v>
      </c>
      <c r="AF24" s="10">
        <f t="shared" ca="1" si="18"/>
        <v>7</v>
      </c>
      <c r="AG24" s="11"/>
      <c r="AH24" s="12">
        <v>24</v>
      </c>
      <c r="AI24" s="12">
        <v>0</v>
      </c>
      <c r="AJ24" s="13">
        <v>3</v>
      </c>
    </row>
    <row r="25" spans="1:36" ht="66" customHeight="1">
      <c r="A25" s="22"/>
      <c r="B25" s="31" t="str">
        <f t="shared" si="14"/>
        <v>(7)</v>
      </c>
      <c r="C25" s="32">
        <f t="shared" si="14"/>
        <v>0</v>
      </c>
      <c r="D25" s="33" t="str">
        <f t="shared" si="14"/>
        <v>×</v>
      </c>
      <c r="E25" s="32">
        <f t="shared" ca="1" si="14"/>
        <v>7</v>
      </c>
      <c r="F25" s="33" t="str">
        <f t="shared" si="13"/>
        <v>＝</v>
      </c>
      <c r="G25" s="40">
        <f t="shared" ca="1" si="15"/>
        <v>0</v>
      </c>
      <c r="H25" s="41">
        <f t="shared" si="15"/>
        <v>0</v>
      </c>
      <c r="I25" s="41"/>
      <c r="J25" s="31" t="str">
        <f t="shared" si="16"/>
        <v>(17)</v>
      </c>
      <c r="K25" s="32">
        <f t="shared" si="16"/>
        <v>0</v>
      </c>
      <c r="L25" s="33" t="str">
        <f t="shared" si="16"/>
        <v>×</v>
      </c>
      <c r="M25" s="32">
        <f t="shared" ca="1" si="16"/>
        <v>4</v>
      </c>
      <c r="N25" s="33" t="str">
        <f t="shared" si="16"/>
        <v>＝</v>
      </c>
      <c r="O25" s="40">
        <f t="shared" ca="1" si="16"/>
        <v>0</v>
      </c>
      <c r="P25" s="40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E25" s="9">
        <f t="shared" ca="1" si="17"/>
        <v>0.42288234565249261</v>
      </c>
      <c r="AF25" s="10">
        <f t="shared" ca="1" si="18"/>
        <v>8</v>
      </c>
      <c r="AG25" s="11"/>
      <c r="AH25" s="12">
        <v>25</v>
      </c>
      <c r="AI25" s="12">
        <v>0</v>
      </c>
      <c r="AJ25" s="13">
        <v>4</v>
      </c>
    </row>
    <row r="26" spans="1:36" ht="66" customHeight="1">
      <c r="A26" s="22"/>
      <c r="B26" s="31" t="str">
        <f t="shared" si="14"/>
        <v>(8)</v>
      </c>
      <c r="C26" s="32">
        <f t="shared" si="14"/>
        <v>0</v>
      </c>
      <c r="D26" s="33" t="str">
        <f t="shared" si="14"/>
        <v>×</v>
      </c>
      <c r="E26" s="32">
        <f t="shared" ca="1" si="14"/>
        <v>2</v>
      </c>
      <c r="F26" s="33" t="str">
        <f t="shared" si="13"/>
        <v>＝</v>
      </c>
      <c r="G26" s="40">
        <f t="shared" ca="1" si="15"/>
        <v>0</v>
      </c>
      <c r="H26" s="41">
        <f t="shared" si="15"/>
        <v>0</v>
      </c>
      <c r="I26" s="41"/>
      <c r="J26" s="31" t="str">
        <f t="shared" si="16"/>
        <v>(18)</v>
      </c>
      <c r="K26" s="32">
        <f t="shared" si="16"/>
        <v>0</v>
      </c>
      <c r="L26" s="33" t="str">
        <f t="shared" si="16"/>
        <v>×</v>
      </c>
      <c r="M26" s="32">
        <f t="shared" ca="1" si="16"/>
        <v>6</v>
      </c>
      <c r="N26" s="33" t="str">
        <f t="shared" si="16"/>
        <v>＝</v>
      </c>
      <c r="O26" s="40">
        <f t="shared" ca="1" si="16"/>
        <v>0</v>
      </c>
      <c r="P26" s="40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E26" s="9">
        <f t="shared" ca="1" si="17"/>
        <v>0.66051410205480321</v>
      </c>
      <c r="AF26" s="10">
        <f t="shared" ca="1" si="18"/>
        <v>5</v>
      </c>
      <c r="AG26" s="11"/>
      <c r="AH26" s="12">
        <v>26</v>
      </c>
      <c r="AI26" s="12">
        <v>0</v>
      </c>
      <c r="AJ26" s="13">
        <v>5</v>
      </c>
    </row>
    <row r="27" spans="1:36" ht="66" customHeight="1">
      <c r="A27" s="22"/>
      <c r="B27" s="31" t="str">
        <f t="shared" si="14"/>
        <v>(9)</v>
      </c>
      <c r="C27" s="32">
        <f t="shared" si="14"/>
        <v>0</v>
      </c>
      <c r="D27" s="33" t="str">
        <f t="shared" si="14"/>
        <v>×</v>
      </c>
      <c r="E27" s="32">
        <f t="shared" ca="1" si="14"/>
        <v>9</v>
      </c>
      <c r="F27" s="33" t="str">
        <f t="shared" si="13"/>
        <v>＝</v>
      </c>
      <c r="G27" s="40">
        <f t="shared" ca="1" si="15"/>
        <v>0</v>
      </c>
      <c r="H27" s="41">
        <f t="shared" si="15"/>
        <v>0</v>
      </c>
      <c r="I27" s="41"/>
      <c r="J27" s="31" t="str">
        <f t="shared" si="16"/>
        <v>(19)</v>
      </c>
      <c r="K27" s="32">
        <f t="shared" si="16"/>
        <v>0</v>
      </c>
      <c r="L27" s="33" t="str">
        <f t="shared" si="16"/>
        <v>×</v>
      </c>
      <c r="M27" s="32">
        <f t="shared" ca="1" si="16"/>
        <v>9</v>
      </c>
      <c r="N27" s="33" t="str">
        <f t="shared" si="16"/>
        <v>＝</v>
      </c>
      <c r="O27" s="40">
        <f t="shared" ca="1" si="16"/>
        <v>0</v>
      </c>
      <c r="P27" s="40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E27" s="9">
        <f t="shared" ca="1" si="17"/>
        <v>0.77396608991203819</v>
      </c>
      <c r="AF27" s="10">
        <f t="shared" ca="1" si="18"/>
        <v>2</v>
      </c>
      <c r="AG27" s="11"/>
      <c r="AH27" s="12">
        <v>27</v>
      </c>
      <c r="AI27" s="12">
        <v>0</v>
      </c>
      <c r="AJ27" s="13">
        <v>6</v>
      </c>
    </row>
    <row r="28" spans="1:36" ht="66" customHeight="1">
      <c r="A28" s="22"/>
      <c r="B28" s="31" t="str">
        <f t="shared" si="14"/>
        <v>(10)</v>
      </c>
      <c r="C28" s="32">
        <f t="shared" si="14"/>
        <v>0</v>
      </c>
      <c r="D28" s="33" t="str">
        <f t="shared" si="14"/>
        <v>×</v>
      </c>
      <c r="E28" s="32">
        <f t="shared" ca="1" si="14"/>
        <v>5</v>
      </c>
      <c r="F28" s="33" t="str">
        <f t="shared" si="13"/>
        <v>＝</v>
      </c>
      <c r="G28" s="40">
        <f t="shared" ca="1" si="15"/>
        <v>0</v>
      </c>
      <c r="H28" s="41">
        <f t="shared" si="15"/>
        <v>0</v>
      </c>
      <c r="I28" s="41"/>
      <c r="J28" s="31" t="str">
        <f t="shared" si="16"/>
        <v>(20)</v>
      </c>
      <c r="K28" s="32">
        <f t="shared" si="16"/>
        <v>0</v>
      </c>
      <c r="L28" s="33" t="str">
        <f t="shared" si="16"/>
        <v>×</v>
      </c>
      <c r="M28" s="32">
        <f t="shared" ca="1" si="16"/>
        <v>2</v>
      </c>
      <c r="N28" s="33" t="str">
        <f t="shared" si="16"/>
        <v>＝</v>
      </c>
      <c r="O28" s="40">
        <f t="shared" ca="1" si="16"/>
        <v>0</v>
      </c>
      <c r="P28" s="40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E28" s="9">
        <f t="shared" ca="1" si="17"/>
        <v>0.65390285104331081</v>
      </c>
      <c r="AF28" s="10">
        <f t="shared" ca="1" si="18"/>
        <v>6</v>
      </c>
      <c r="AG28" s="11"/>
      <c r="AH28" s="12">
        <v>28</v>
      </c>
      <c r="AI28" s="12">
        <v>0</v>
      </c>
      <c r="AJ28" s="13">
        <v>7</v>
      </c>
    </row>
    <row r="29" spans="1:36" ht="28.5">
      <c r="AE29" s="9">
        <f t="shared" ca="1" si="17"/>
        <v>0.75565435426532379</v>
      </c>
      <c r="AF29" s="10">
        <f t="shared" ca="1" si="18"/>
        <v>4</v>
      </c>
      <c r="AG29" s="11"/>
      <c r="AH29" s="12">
        <v>29</v>
      </c>
      <c r="AI29" s="12">
        <v>0</v>
      </c>
      <c r="AJ29" s="13">
        <v>8</v>
      </c>
    </row>
    <row r="30" spans="1:36" ht="29.25" thickBot="1">
      <c r="AE30" s="15">
        <f t="shared" ca="1" si="17"/>
        <v>0.34218709099742217</v>
      </c>
      <c r="AF30" s="16">
        <f t="shared" ca="1" si="18"/>
        <v>9</v>
      </c>
      <c r="AG30" s="17"/>
      <c r="AH30" s="18">
        <v>30</v>
      </c>
      <c r="AI30" s="18">
        <v>0</v>
      </c>
      <c r="AJ30" s="19">
        <v>9</v>
      </c>
    </row>
    <row r="31" spans="1:36" ht="28.5">
      <c r="AE31" s="20"/>
      <c r="AF31" s="14"/>
      <c r="AH31" s="8"/>
      <c r="AI31" s="8"/>
      <c r="AJ31" s="8"/>
    </row>
    <row r="32" spans="1:36" ht="28.5">
      <c r="AE32" s="20"/>
      <c r="AF32" s="14"/>
      <c r="AH32" s="8"/>
      <c r="AI32" s="8"/>
      <c r="AJ32" s="8"/>
    </row>
    <row r="33" spans="31:36" ht="28.5">
      <c r="AE33" s="20"/>
      <c r="AF33" s="14"/>
      <c r="AH33" s="8"/>
      <c r="AI33" s="8"/>
      <c r="AJ33" s="8"/>
    </row>
    <row r="34" spans="31:36" ht="28.5">
      <c r="AE34" s="20"/>
      <c r="AF34" s="14"/>
      <c r="AH34" s="8"/>
      <c r="AI34" s="8"/>
      <c r="AJ34" s="8"/>
    </row>
    <row r="35" spans="31:36" ht="28.5">
      <c r="AE35" s="20"/>
      <c r="AF35" s="14"/>
      <c r="AH35" s="8"/>
      <c r="AI35" s="8"/>
      <c r="AJ35" s="8"/>
    </row>
    <row r="36" spans="31:36" ht="28.5">
      <c r="AE36" s="20"/>
      <c r="AF36" s="14"/>
      <c r="AH36" s="8"/>
      <c r="AI36" s="8"/>
      <c r="AJ36" s="8"/>
    </row>
    <row r="37" spans="31:36" ht="28.5">
      <c r="AE37" s="20"/>
      <c r="AF37" s="14"/>
      <c r="AH37" s="8"/>
      <c r="AI37" s="8"/>
      <c r="AJ37" s="8"/>
    </row>
    <row r="38" spans="31:36" ht="28.5">
      <c r="AE38" s="20"/>
      <c r="AF38" s="14"/>
      <c r="AH38" s="8"/>
      <c r="AI38" s="8"/>
      <c r="AJ38" s="8"/>
    </row>
    <row r="39" spans="31:36" ht="28.5">
      <c r="AE39" s="20"/>
      <c r="AF39" s="14"/>
      <c r="AH39" s="8"/>
      <c r="AI39" s="8"/>
      <c r="AJ39" s="8"/>
    </row>
    <row r="40" spans="31:36" ht="28.5">
      <c r="AE40" s="20"/>
      <c r="AF40" s="14"/>
      <c r="AH40" s="8"/>
      <c r="AI40" s="8"/>
      <c r="AJ40" s="8"/>
    </row>
    <row r="41" spans="31:36" ht="28.5">
      <c r="AE41" s="20"/>
      <c r="AF41" s="14"/>
      <c r="AH41" s="8"/>
      <c r="AI41" s="8"/>
      <c r="AJ41" s="8"/>
    </row>
    <row r="42" spans="31:36" ht="28.5">
      <c r="AE42" s="20"/>
      <c r="AF42" s="14"/>
      <c r="AH42" s="8"/>
      <c r="AI42" s="8"/>
      <c r="AJ42" s="8"/>
    </row>
    <row r="43" spans="31:36" ht="28.5">
      <c r="AE43" s="20"/>
      <c r="AF43" s="14"/>
      <c r="AH43" s="8"/>
      <c r="AI43" s="8"/>
      <c r="AJ43" s="8"/>
    </row>
    <row r="44" spans="31:36" ht="28.5">
      <c r="AE44" s="20"/>
      <c r="AF44" s="14"/>
      <c r="AH44" s="8"/>
      <c r="AI44" s="8"/>
      <c r="AJ44" s="8"/>
    </row>
    <row r="45" spans="31:36" ht="28.5">
      <c r="AE45" s="20"/>
      <c r="AF45" s="14"/>
      <c r="AH45" s="8"/>
      <c r="AI45" s="8"/>
      <c r="AJ45" s="8"/>
    </row>
    <row r="46" spans="31:36" ht="28.5">
      <c r="AE46" s="20"/>
      <c r="AF46" s="14"/>
      <c r="AH46" s="8"/>
      <c r="AI46" s="8"/>
      <c r="AJ46" s="8"/>
    </row>
    <row r="47" spans="31:36" ht="28.5">
      <c r="AE47" s="20"/>
      <c r="AF47" s="14"/>
      <c r="AH47" s="8"/>
      <c r="AI47" s="8"/>
      <c r="AJ47" s="8"/>
    </row>
    <row r="48" spans="31:36" ht="28.5">
      <c r="AE48" s="20"/>
      <c r="AF48" s="14"/>
      <c r="AH48" s="8"/>
      <c r="AI48" s="8"/>
      <c r="AJ48" s="8"/>
    </row>
    <row r="49" spans="31:36" ht="28.5">
      <c r="AE49" s="20"/>
      <c r="AF49" s="14"/>
      <c r="AH49" s="8"/>
      <c r="AI49" s="8"/>
      <c r="AJ49" s="8"/>
    </row>
    <row r="50" spans="31:36" ht="28.5">
      <c r="AE50" s="20"/>
      <c r="AF50" s="14"/>
      <c r="AH50" s="8"/>
      <c r="AI50" s="8"/>
      <c r="AJ50" s="8"/>
    </row>
    <row r="51" spans="31:36" ht="28.5">
      <c r="AE51" s="20"/>
      <c r="AF51" s="14"/>
      <c r="AH51" s="8"/>
      <c r="AI51" s="8"/>
      <c r="AJ51" s="8"/>
    </row>
    <row r="52" spans="31:36" ht="28.5">
      <c r="AE52" s="20"/>
      <c r="AF52" s="14"/>
      <c r="AH52" s="8"/>
      <c r="AI52" s="8"/>
      <c r="AJ52" s="8"/>
    </row>
    <row r="53" spans="31:36" ht="28.5">
      <c r="AE53" s="20"/>
      <c r="AF53" s="14"/>
      <c r="AH53" s="8"/>
      <c r="AI53" s="8"/>
      <c r="AJ53" s="8"/>
    </row>
    <row r="54" spans="31:36" ht="28.5">
      <c r="AE54" s="20"/>
      <c r="AF54" s="14"/>
      <c r="AH54" s="8"/>
      <c r="AI54" s="8"/>
      <c r="AJ54" s="8"/>
    </row>
    <row r="55" spans="31:36" ht="28.5">
      <c r="AE55" s="20"/>
      <c r="AF55" s="14"/>
      <c r="AH55" s="8"/>
      <c r="AI55" s="8"/>
      <c r="AJ55" s="8"/>
    </row>
    <row r="56" spans="31:36" ht="28.5">
      <c r="AE56" s="20"/>
      <c r="AF56" s="14"/>
      <c r="AH56" s="8"/>
      <c r="AI56" s="8"/>
      <c r="AJ56" s="8"/>
    </row>
    <row r="57" spans="31:36" ht="28.5">
      <c r="AE57" s="20"/>
      <c r="AF57" s="14"/>
      <c r="AH57" s="8"/>
      <c r="AI57" s="8"/>
      <c r="AJ57" s="8"/>
    </row>
    <row r="58" spans="31:36" ht="28.5">
      <c r="AE58" s="20"/>
      <c r="AF58" s="14"/>
      <c r="AH58" s="8"/>
      <c r="AI58" s="8"/>
      <c r="AJ58" s="8"/>
    </row>
    <row r="59" spans="31:36" ht="28.5">
      <c r="AE59" s="20"/>
      <c r="AF59" s="14"/>
      <c r="AH59" s="8"/>
      <c r="AI59" s="8"/>
      <c r="AJ59" s="8"/>
    </row>
    <row r="60" spans="31:36" ht="28.5">
      <c r="AE60" s="20"/>
      <c r="AF60" s="14"/>
      <c r="AH60" s="8"/>
      <c r="AI60" s="8"/>
      <c r="AJ60" s="8"/>
    </row>
    <row r="61" spans="31:36" ht="28.5">
      <c r="AE61" s="20"/>
      <c r="AF61" s="14"/>
      <c r="AH61" s="8"/>
      <c r="AI61" s="8"/>
      <c r="AJ61" s="8"/>
    </row>
    <row r="62" spans="31:36" ht="28.5">
      <c r="AE62" s="20"/>
      <c r="AF62" s="14"/>
      <c r="AH62" s="8"/>
      <c r="AI62" s="8"/>
      <c r="AJ62" s="8"/>
    </row>
    <row r="63" spans="31:36" ht="28.5">
      <c r="AE63" s="20"/>
      <c r="AF63" s="14"/>
      <c r="AH63" s="8"/>
      <c r="AI63" s="8"/>
      <c r="AJ63" s="8"/>
    </row>
    <row r="64" spans="31:36" ht="28.5">
      <c r="AE64" s="20"/>
      <c r="AF64" s="14"/>
      <c r="AH64" s="8"/>
      <c r="AI64" s="8"/>
      <c r="AJ64" s="8"/>
    </row>
    <row r="65" spans="31:36" ht="28.5">
      <c r="AE65" s="20"/>
      <c r="AF65" s="14"/>
      <c r="AH65" s="8"/>
      <c r="AI65" s="8"/>
      <c r="AJ65" s="8"/>
    </row>
    <row r="66" spans="31:36" ht="28.5">
      <c r="AE66" s="20"/>
      <c r="AF66" s="14"/>
      <c r="AH66" s="8"/>
      <c r="AI66" s="8"/>
      <c r="AJ66" s="8"/>
    </row>
    <row r="67" spans="31:36" ht="28.5">
      <c r="AE67" s="20"/>
      <c r="AF67" s="14"/>
      <c r="AH67" s="8"/>
      <c r="AI67" s="8"/>
      <c r="AJ67" s="8"/>
    </row>
    <row r="68" spans="31:36" ht="28.5">
      <c r="AE68" s="20"/>
      <c r="AF68" s="14"/>
      <c r="AH68" s="8"/>
      <c r="AI68" s="8"/>
      <c r="AJ68" s="8"/>
    </row>
    <row r="69" spans="31:36" ht="28.5">
      <c r="AE69" s="20"/>
      <c r="AF69" s="14"/>
      <c r="AH69" s="8"/>
      <c r="AI69" s="8"/>
      <c r="AJ69" s="8"/>
    </row>
    <row r="70" spans="31:36" ht="28.5">
      <c r="AE70" s="20"/>
      <c r="AF70" s="14"/>
      <c r="AH70" s="8"/>
      <c r="AI70" s="8"/>
      <c r="AJ70" s="8"/>
    </row>
    <row r="71" spans="31:36" ht="28.5">
      <c r="AE71" s="20"/>
      <c r="AF71" s="14"/>
      <c r="AH71" s="8"/>
      <c r="AI71" s="8"/>
      <c r="AJ71" s="8"/>
    </row>
    <row r="72" spans="31:36" ht="28.5">
      <c r="AE72" s="20"/>
      <c r="AF72" s="14"/>
      <c r="AH72" s="8"/>
      <c r="AI72" s="8"/>
      <c r="AJ72" s="8"/>
    </row>
    <row r="73" spans="31:36" ht="28.5">
      <c r="AE73" s="20"/>
      <c r="AF73" s="14"/>
      <c r="AH73" s="8"/>
      <c r="AI73" s="8"/>
      <c r="AJ73" s="8"/>
    </row>
    <row r="74" spans="31:36" ht="28.5">
      <c r="AE74" s="20"/>
      <c r="AF74" s="14"/>
      <c r="AH74" s="8"/>
      <c r="AI74" s="8"/>
      <c r="AJ74" s="8"/>
    </row>
    <row r="75" spans="31:36" ht="28.5">
      <c r="AE75" s="20"/>
      <c r="AF75" s="14"/>
      <c r="AH75" s="8"/>
      <c r="AI75" s="8"/>
      <c r="AJ75" s="8"/>
    </row>
    <row r="76" spans="31:36" ht="28.5">
      <c r="AE76" s="20"/>
      <c r="AF76" s="14"/>
      <c r="AH76" s="8"/>
      <c r="AI76" s="8"/>
      <c r="AJ76" s="8"/>
    </row>
    <row r="77" spans="31:36" ht="28.5">
      <c r="AE77" s="20"/>
      <c r="AF77" s="14"/>
      <c r="AH77" s="8"/>
      <c r="AI77" s="8"/>
      <c r="AJ77" s="8"/>
    </row>
    <row r="78" spans="31:36" ht="28.5">
      <c r="AE78" s="20"/>
      <c r="AF78" s="14"/>
      <c r="AH78" s="8"/>
      <c r="AI78" s="8"/>
      <c r="AJ78" s="8"/>
    </row>
    <row r="79" spans="31:36" ht="28.5">
      <c r="AE79" s="20"/>
      <c r="AF79" s="14"/>
      <c r="AH79" s="8"/>
      <c r="AI79" s="8"/>
      <c r="AJ79" s="8"/>
    </row>
    <row r="80" spans="31:36" ht="28.5">
      <c r="AE80" s="20"/>
      <c r="AF80" s="14"/>
      <c r="AH80" s="8"/>
      <c r="AI80" s="8"/>
      <c r="AJ80" s="8"/>
    </row>
    <row r="81" spans="31:36" ht="28.5">
      <c r="AE81" s="20"/>
      <c r="AF81" s="14"/>
      <c r="AH81" s="8"/>
      <c r="AI81" s="8"/>
      <c r="AJ81" s="8"/>
    </row>
  </sheetData>
  <sheetProtection algorithmName="SHA-512" hashValue="mdPmqRgugmYCweBLkJ9Xqd9bZY2CUgddIGc+jFJS0ue/iaCDTVD/QV7NHqX2XaWB6qldOolz76HY/S/Lk3Cbiw==" saltValue="EF9D4q0f9qB6qpKcIm0DBQ==" spinCount="100000" sheet="1" objects="1" scenarios="1" selectLockedCells="1"/>
  <mergeCells count="6">
    <mergeCell ref="N1:O1"/>
    <mergeCell ref="N15:O15"/>
    <mergeCell ref="F17:G17"/>
    <mergeCell ref="F3:G3"/>
    <mergeCell ref="A15:I15"/>
    <mergeCell ref="A1:M1"/>
  </mergeCells>
  <phoneticPr fontId="2"/>
  <conditionalFormatting sqref="S5:AB14">
    <cfRule type="cellIs" dxfId="78" priority="25" stopIfTrue="1" operator="greaterThanOrEqual">
      <formula>5</formula>
    </cfRule>
    <cfRule type="cellIs" dxfId="77" priority="26" stopIfTrue="1" operator="equal">
      <formula>4</formula>
    </cfRule>
    <cfRule type="cellIs" dxfId="76" priority="27" stopIfTrue="1" operator="equal">
      <formula>3</formula>
    </cfRule>
    <cfRule type="cellIs" dxfId="75" priority="28" stopIfTrue="1" operator="equal">
      <formula>2</formula>
    </cfRule>
    <cfRule type="cellIs" dxfId="74" priority="29" stopIfTrue="1" operator="equal">
      <formula>1</formula>
    </cfRule>
    <cfRule type="cellIs" dxfId="73" priority="30" stopIfTrue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1"/>
  <sheetViews>
    <sheetView showGridLines="0" zoomScale="70" zoomScaleNormal="70" workbookViewId="0">
      <selection activeCell="N1" sqref="N1:O1"/>
    </sheetView>
  </sheetViews>
  <sheetFormatPr defaultRowHeight="13.5"/>
  <cols>
    <col min="1" max="1" width="7.625" style="1" customWidth="1"/>
    <col min="2" max="2" width="6.25" style="1" bestFit="1" customWidth="1"/>
    <col min="3" max="3" width="4.625" style="7" customWidth="1"/>
    <col min="4" max="4" width="5.625" style="1" customWidth="1"/>
    <col min="5" max="5" width="4.625" style="7" customWidth="1"/>
    <col min="6" max="6" width="5.625" style="1" customWidth="1"/>
    <col min="7" max="7" width="8.625" style="7" customWidth="1"/>
    <col min="8" max="8" width="3.625" style="1" customWidth="1"/>
    <col min="9" max="9" width="7.625" style="1" customWidth="1"/>
    <col min="10" max="10" width="6.25" style="1" bestFit="1" customWidth="1"/>
    <col min="11" max="11" width="4.625" style="1" customWidth="1"/>
    <col min="12" max="12" width="5.625" style="1" customWidth="1"/>
    <col min="13" max="13" width="4.625" style="1" customWidth="1"/>
    <col min="14" max="14" width="4.5" style="1" customWidth="1"/>
    <col min="15" max="17" width="8.625" style="1" customWidth="1"/>
    <col min="18" max="18" width="7.75" style="1" customWidth="1"/>
    <col min="19" max="19" width="9" style="1" customWidth="1"/>
    <col min="20" max="20" width="8.375" style="1" customWidth="1"/>
    <col min="21" max="21" width="8.75" style="1" customWidth="1"/>
    <col min="22" max="22" width="8.25" style="1" customWidth="1"/>
    <col min="23" max="23" width="9.625" style="1" customWidth="1"/>
    <col min="24" max="24" width="8.5" style="1" customWidth="1"/>
    <col min="25" max="25" width="9" style="1" customWidth="1"/>
    <col min="26" max="26" width="8.125" style="1" customWidth="1"/>
    <col min="27" max="27" width="8.5" style="1" customWidth="1"/>
    <col min="28" max="28" width="8.25" style="1" customWidth="1"/>
    <col min="29" max="29" width="9.125" style="1" customWidth="1"/>
    <col min="30" max="30" width="9" style="1" hidden="1" customWidth="1"/>
    <col min="31" max="31" width="8.75" style="1" hidden="1" customWidth="1"/>
    <col min="32" max="35" width="0" style="1" hidden="1" customWidth="1"/>
    <col min="36" max="16384" width="9" style="1"/>
  </cols>
  <sheetData>
    <row r="1" spans="1:35" ht="36">
      <c r="A1" s="138" t="s">
        <v>36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3">
        <v>1</v>
      </c>
      <c r="O1" s="133"/>
      <c r="P1" s="58"/>
      <c r="Q1" s="58"/>
      <c r="R1" s="57"/>
      <c r="S1" s="22"/>
      <c r="T1" s="22"/>
      <c r="U1" s="22"/>
      <c r="V1" s="22"/>
      <c r="W1" s="22"/>
      <c r="X1" s="22"/>
      <c r="Y1" s="22"/>
      <c r="Z1" s="22"/>
      <c r="AA1" s="22"/>
      <c r="AB1" s="22"/>
      <c r="AD1" s="2">
        <f t="shared" ref="AD1:AD14" ca="1" si="0">RAND()</f>
        <v>4.7048813875223305E-2</v>
      </c>
      <c r="AE1" s="3">
        <f ca="1">RANK(AD1,$AD$1:$AD$9,)</f>
        <v>8</v>
      </c>
      <c r="AF1" s="4"/>
      <c r="AG1" s="5">
        <v>1</v>
      </c>
      <c r="AH1" s="5">
        <v>9</v>
      </c>
      <c r="AI1" s="6">
        <v>1</v>
      </c>
    </row>
    <row r="2" spans="1:35" ht="24.75" customHeight="1">
      <c r="A2" s="22"/>
      <c r="B2" s="24"/>
      <c r="C2" s="25"/>
      <c r="D2" s="22"/>
      <c r="E2" s="25"/>
      <c r="F2" s="22"/>
      <c r="G2" s="25"/>
      <c r="H2" s="26"/>
      <c r="I2" s="26"/>
      <c r="J2" s="22"/>
      <c r="K2" s="22"/>
      <c r="L2" s="27"/>
      <c r="M2" s="22"/>
      <c r="N2" s="28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D2" s="9">
        <f t="shared" ca="1" si="0"/>
        <v>0.65832276377836885</v>
      </c>
      <c r="AE2" s="10">
        <f t="shared" ref="AE2:AE9" ca="1" si="1">RANK(AD2,$AD$1:$AD$9,)</f>
        <v>3</v>
      </c>
      <c r="AF2" s="11"/>
      <c r="AG2" s="12">
        <v>2</v>
      </c>
      <c r="AH2" s="12">
        <v>9</v>
      </c>
      <c r="AI2" s="13">
        <v>2</v>
      </c>
    </row>
    <row r="3" spans="1:35" ht="24.75" customHeight="1">
      <c r="A3" s="30"/>
      <c r="B3" s="29" t="s">
        <v>37</v>
      </c>
      <c r="C3" s="43"/>
      <c r="D3" s="44" t="s">
        <v>26</v>
      </c>
      <c r="F3" s="136" t="s">
        <v>0</v>
      </c>
      <c r="G3" s="137"/>
      <c r="H3" s="30"/>
      <c r="I3" s="30"/>
      <c r="J3" s="29"/>
      <c r="K3" s="29"/>
      <c r="L3" s="29"/>
      <c r="M3" s="30"/>
      <c r="N3" s="30"/>
      <c r="O3" s="29"/>
      <c r="P3" s="36"/>
      <c r="Q3" s="36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D3" s="9">
        <f t="shared" ca="1" si="0"/>
        <v>0.64998378817281066</v>
      </c>
      <c r="AE3" s="10">
        <f t="shared" ca="1" si="1"/>
        <v>4</v>
      </c>
      <c r="AF3" s="11"/>
      <c r="AG3" s="12">
        <v>3</v>
      </c>
      <c r="AH3" s="12">
        <v>9</v>
      </c>
      <c r="AI3" s="13">
        <v>3</v>
      </c>
    </row>
    <row r="4" spans="1:35" ht="24.75" customHeight="1">
      <c r="A4" s="22"/>
      <c r="B4" s="22"/>
      <c r="C4" s="25"/>
      <c r="D4" s="22"/>
      <c r="E4" s="25"/>
      <c r="F4" s="22"/>
      <c r="G4" s="25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6" t="s">
        <v>38</v>
      </c>
      <c r="T4" s="26" t="s">
        <v>25</v>
      </c>
      <c r="U4" s="26" t="s">
        <v>39</v>
      </c>
      <c r="V4" s="26" t="s">
        <v>23</v>
      </c>
      <c r="W4" s="22"/>
      <c r="X4" s="22"/>
      <c r="Y4" s="22"/>
      <c r="Z4" s="22"/>
      <c r="AA4" s="22"/>
      <c r="AB4" s="22"/>
      <c r="AD4" s="9">
        <f t="shared" ca="1" si="0"/>
        <v>0.57737797507848798</v>
      </c>
      <c r="AE4" s="10">
        <f t="shared" ca="1" si="1"/>
        <v>5</v>
      </c>
      <c r="AF4" s="11"/>
      <c r="AG4" s="12">
        <v>4</v>
      </c>
      <c r="AH4" s="12">
        <v>9</v>
      </c>
      <c r="AI4" s="13">
        <v>4</v>
      </c>
    </row>
    <row r="5" spans="1:35" ht="66" customHeight="1" thickBot="1">
      <c r="A5" s="22"/>
      <c r="B5" s="31" t="s">
        <v>1</v>
      </c>
      <c r="C5" s="32">
        <f ca="1">VLOOKUP($AE1,$AG$1:$AI$27,2,FALSE)</f>
        <v>9</v>
      </c>
      <c r="D5" s="33" t="s">
        <v>2</v>
      </c>
      <c r="E5" s="34">
        <f t="shared" ref="E5:E14" ca="1" si="2">VLOOKUP($AE1,$AG$1:$AI$81,3,FALSE)</f>
        <v>8</v>
      </c>
      <c r="F5" s="33" t="s">
        <v>3</v>
      </c>
      <c r="G5" s="35">
        <f ca="1">C5*E5</f>
        <v>72</v>
      </c>
      <c r="H5" s="22"/>
      <c r="I5" s="22"/>
      <c r="J5" s="31" t="s">
        <v>18</v>
      </c>
      <c r="K5" s="32">
        <f t="shared" ref="K5:K14" ca="1" si="3">VLOOKUP($AE11,$AG$1:$AI$81,2,FALSE)</f>
        <v>9</v>
      </c>
      <c r="L5" s="33" t="s">
        <v>2</v>
      </c>
      <c r="M5" s="34">
        <f t="shared" ref="M5:M14" ca="1" si="4">VLOOKUP($AE11,$AG$1:$AI$81,3,FALSE)</f>
        <v>8</v>
      </c>
      <c r="N5" s="33" t="s">
        <v>3</v>
      </c>
      <c r="O5" s="35">
        <f t="shared" ref="O5:O14" ca="1" si="5">K5*M5</f>
        <v>72</v>
      </c>
      <c r="P5" s="35"/>
      <c r="Q5" s="35"/>
      <c r="R5" s="22"/>
      <c r="S5" s="47">
        <v>1</v>
      </c>
      <c r="T5" s="47">
        <v>2</v>
      </c>
      <c r="U5" s="47">
        <v>3</v>
      </c>
      <c r="V5" s="47">
        <v>4</v>
      </c>
      <c r="W5" s="47">
        <v>5</v>
      </c>
      <c r="X5" s="47">
        <v>6</v>
      </c>
      <c r="Y5" s="47">
        <v>7</v>
      </c>
      <c r="Z5" s="47">
        <v>8</v>
      </c>
      <c r="AA5" s="47">
        <v>9</v>
      </c>
      <c r="AB5" s="22"/>
      <c r="AD5" s="9">
        <f t="shared" ca="1" si="0"/>
        <v>0.11512310337682286</v>
      </c>
      <c r="AE5" s="10">
        <f t="shared" ca="1" si="1"/>
        <v>7</v>
      </c>
      <c r="AF5" s="11"/>
      <c r="AG5" s="12">
        <v>5</v>
      </c>
      <c r="AH5" s="12">
        <v>9</v>
      </c>
      <c r="AI5" s="13">
        <v>5</v>
      </c>
    </row>
    <row r="6" spans="1:35" ht="66" customHeight="1">
      <c r="A6" s="22"/>
      <c r="B6" s="31" t="s">
        <v>4</v>
      </c>
      <c r="C6" s="32">
        <f t="shared" ref="C6:C14" ca="1" si="6">VLOOKUP($AE2,$AG$1:$AI$81,2,FALSE)</f>
        <v>9</v>
      </c>
      <c r="D6" s="33" t="s">
        <v>2</v>
      </c>
      <c r="E6" s="34">
        <f t="shared" ca="1" si="2"/>
        <v>3</v>
      </c>
      <c r="F6" s="33" t="s">
        <v>3</v>
      </c>
      <c r="G6" s="35">
        <f t="shared" ref="G6:G14" ca="1" si="7">C6*E6</f>
        <v>27</v>
      </c>
      <c r="H6" s="22"/>
      <c r="I6" s="22"/>
      <c r="J6" s="31" t="s">
        <v>19</v>
      </c>
      <c r="K6" s="32">
        <f t="shared" ca="1" si="3"/>
        <v>9</v>
      </c>
      <c r="L6" s="33" t="s">
        <v>2</v>
      </c>
      <c r="M6" s="34">
        <f t="shared" ca="1" si="4"/>
        <v>3</v>
      </c>
      <c r="N6" s="33" t="s">
        <v>3</v>
      </c>
      <c r="O6" s="35">
        <f t="shared" ca="1" si="5"/>
        <v>27</v>
      </c>
      <c r="P6" s="35"/>
      <c r="Q6" s="46" t="s">
        <v>38</v>
      </c>
      <c r="R6" s="36">
        <v>1</v>
      </c>
      <c r="S6" s="48">
        <f t="shared" ref="S6:AA14" ca="1" si="8">COUNTIFS($C$5:$C$14,$R6,$E$5:$E$14,S$5)+COUNTIFS($K$5:$K$14,$R6,$M$5:$M$14,S$5)</f>
        <v>0</v>
      </c>
      <c r="T6" s="49">
        <f t="shared" ca="1" si="8"/>
        <v>0</v>
      </c>
      <c r="U6" s="49">
        <f t="shared" ca="1" si="8"/>
        <v>0</v>
      </c>
      <c r="V6" s="49">
        <f t="shared" ca="1" si="8"/>
        <v>0</v>
      </c>
      <c r="W6" s="49">
        <f t="shared" ca="1" si="8"/>
        <v>0</v>
      </c>
      <c r="X6" s="49">
        <f t="shared" ca="1" si="8"/>
        <v>0</v>
      </c>
      <c r="Y6" s="49">
        <f t="shared" ca="1" si="8"/>
        <v>0</v>
      </c>
      <c r="Z6" s="49">
        <f t="shared" ca="1" si="8"/>
        <v>0</v>
      </c>
      <c r="AA6" s="50">
        <f t="shared" ca="1" si="8"/>
        <v>0</v>
      </c>
      <c r="AB6" s="22"/>
      <c r="AD6" s="9">
        <f t="shared" ca="1" si="0"/>
        <v>0.97545132847366056</v>
      </c>
      <c r="AE6" s="10">
        <f t="shared" ca="1" si="1"/>
        <v>1</v>
      </c>
      <c r="AF6" s="11"/>
      <c r="AG6" s="12">
        <v>6</v>
      </c>
      <c r="AH6" s="12">
        <v>9</v>
      </c>
      <c r="AI6" s="13">
        <v>6</v>
      </c>
    </row>
    <row r="7" spans="1:35" ht="66" customHeight="1">
      <c r="A7" s="22"/>
      <c r="B7" s="31" t="s">
        <v>6</v>
      </c>
      <c r="C7" s="32">
        <f t="shared" ca="1" si="6"/>
        <v>9</v>
      </c>
      <c r="D7" s="33" t="s">
        <v>2</v>
      </c>
      <c r="E7" s="34">
        <f t="shared" ca="1" si="2"/>
        <v>4</v>
      </c>
      <c r="F7" s="33" t="s">
        <v>3</v>
      </c>
      <c r="G7" s="35">
        <f t="shared" ca="1" si="7"/>
        <v>36</v>
      </c>
      <c r="H7" s="22"/>
      <c r="I7" s="22"/>
      <c r="J7" s="31" t="s">
        <v>20</v>
      </c>
      <c r="K7" s="32">
        <f t="shared" ca="1" si="3"/>
        <v>9</v>
      </c>
      <c r="L7" s="33" t="s">
        <v>2</v>
      </c>
      <c r="M7" s="34">
        <f t="shared" ca="1" si="4"/>
        <v>5</v>
      </c>
      <c r="N7" s="33" t="s">
        <v>3</v>
      </c>
      <c r="O7" s="35">
        <f t="shared" ca="1" si="5"/>
        <v>45</v>
      </c>
      <c r="P7" s="35"/>
      <c r="Q7" s="46" t="s">
        <v>25</v>
      </c>
      <c r="R7" s="36">
        <v>2</v>
      </c>
      <c r="S7" s="51">
        <f t="shared" ca="1" si="8"/>
        <v>0</v>
      </c>
      <c r="T7" s="52">
        <f t="shared" ca="1" si="8"/>
        <v>0</v>
      </c>
      <c r="U7" s="52">
        <f t="shared" ca="1" si="8"/>
        <v>0</v>
      </c>
      <c r="V7" s="52">
        <f t="shared" ca="1" si="8"/>
        <v>0</v>
      </c>
      <c r="W7" s="52">
        <f t="shared" ca="1" si="8"/>
        <v>0</v>
      </c>
      <c r="X7" s="52">
        <f t="shared" ca="1" si="8"/>
        <v>0</v>
      </c>
      <c r="Y7" s="52">
        <f t="shared" ca="1" si="8"/>
        <v>0</v>
      </c>
      <c r="Z7" s="52">
        <f t="shared" ca="1" si="8"/>
        <v>0</v>
      </c>
      <c r="AA7" s="53">
        <f t="shared" ca="1" si="8"/>
        <v>0</v>
      </c>
      <c r="AB7" s="22"/>
      <c r="AD7" s="9">
        <f t="shared" ca="1" si="0"/>
        <v>0.34409313929410801</v>
      </c>
      <c r="AE7" s="10">
        <f t="shared" ca="1" si="1"/>
        <v>6</v>
      </c>
      <c r="AF7" s="11"/>
      <c r="AG7" s="12">
        <v>7</v>
      </c>
      <c r="AH7" s="12">
        <v>9</v>
      </c>
      <c r="AI7" s="13">
        <v>7</v>
      </c>
    </row>
    <row r="8" spans="1:35" ht="66" customHeight="1">
      <c r="A8" s="22"/>
      <c r="B8" s="31" t="s">
        <v>8</v>
      </c>
      <c r="C8" s="32">
        <f t="shared" ca="1" si="6"/>
        <v>9</v>
      </c>
      <c r="D8" s="33" t="s">
        <v>2</v>
      </c>
      <c r="E8" s="34">
        <f t="shared" ca="1" si="2"/>
        <v>5</v>
      </c>
      <c r="F8" s="33" t="s">
        <v>3</v>
      </c>
      <c r="G8" s="35">
        <f t="shared" ca="1" si="7"/>
        <v>45</v>
      </c>
      <c r="H8" s="22"/>
      <c r="I8" s="22"/>
      <c r="J8" s="31" t="s">
        <v>21</v>
      </c>
      <c r="K8" s="32">
        <f t="shared" ca="1" si="3"/>
        <v>9</v>
      </c>
      <c r="L8" s="33" t="s">
        <v>2</v>
      </c>
      <c r="M8" s="34">
        <f t="shared" ca="1" si="4"/>
        <v>6</v>
      </c>
      <c r="N8" s="33" t="s">
        <v>3</v>
      </c>
      <c r="O8" s="35">
        <f t="shared" ca="1" si="5"/>
        <v>54</v>
      </c>
      <c r="P8" s="35"/>
      <c r="Q8" s="46" t="s">
        <v>40</v>
      </c>
      <c r="R8" s="36">
        <v>3</v>
      </c>
      <c r="S8" s="51">
        <f t="shared" ca="1" si="8"/>
        <v>0</v>
      </c>
      <c r="T8" s="52">
        <f t="shared" ca="1" si="8"/>
        <v>0</v>
      </c>
      <c r="U8" s="52">
        <f t="shared" ca="1" si="8"/>
        <v>0</v>
      </c>
      <c r="V8" s="52">
        <f t="shared" ca="1" si="8"/>
        <v>0</v>
      </c>
      <c r="W8" s="52">
        <f t="shared" ca="1" si="8"/>
        <v>0</v>
      </c>
      <c r="X8" s="52">
        <f t="shared" ca="1" si="8"/>
        <v>0</v>
      </c>
      <c r="Y8" s="52">
        <f t="shared" ca="1" si="8"/>
        <v>0</v>
      </c>
      <c r="Z8" s="52">
        <f t="shared" ca="1" si="8"/>
        <v>0</v>
      </c>
      <c r="AA8" s="53">
        <f t="shared" ca="1" si="8"/>
        <v>0</v>
      </c>
      <c r="AB8" s="22"/>
      <c r="AD8" s="9">
        <f t="shared" ca="1" si="0"/>
        <v>0.86135669245510171</v>
      </c>
      <c r="AE8" s="10">
        <f t="shared" ca="1" si="1"/>
        <v>2</v>
      </c>
      <c r="AF8" s="11"/>
      <c r="AG8" s="12">
        <v>8</v>
      </c>
      <c r="AH8" s="12">
        <v>9</v>
      </c>
      <c r="AI8" s="13">
        <v>8</v>
      </c>
    </row>
    <row r="9" spans="1:35" ht="66" customHeight="1" thickBot="1">
      <c r="A9" s="22"/>
      <c r="B9" s="31" t="s">
        <v>10</v>
      </c>
      <c r="C9" s="32">
        <f t="shared" ca="1" si="6"/>
        <v>9</v>
      </c>
      <c r="D9" s="33" t="s">
        <v>2</v>
      </c>
      <c r="E9" s="34">
        <f t="shared" ca="1" si="2"/>
        <v>7</v>
      </c>
      <c r="F9" s="33" t="s">
        <v>3</v>
      </c>
      <c r="G9" s="35">
        <f t="shared" ca="1" si="7"/>
        <v>63</v>
      </c>
      <c r="H9" s="22"/>
      <c r="I9" s="22"/>
      <c r="J9" s="31" t="s">
        <v>5</v>
      </c>
      <c r="K9" s="32">
        <f t="shared" ca="1" si="3"/>
        <v>9</v>
      </c>
      <c r="L9" s="33" t="s">
        <v>2</v>
      </c>
      <c r="M9" s="34">
        <f t="shared" ca="1" si="4"/>
        <v>9</v>
      </c>
      <c r="N9" s="33" t="s">
        <v>3</v>
      </c>
      <c r="O9" s="35">
        <f t="shared" ca="1" si="5"/>
        <v>81</v>
      </c>
      <c r="P9" s="35"/>
      <c r="Q9" s="46" t="s">
        <v>24</v>
      </c>
      <c r="R9" s="36">
        <v>4</v>
      </c>
      <c r="S9" s="51">
        <f t="shared" ca="1" si="8"/>
        <v>0</v>
      </c>
      <c r="T9" s="52">
        <f t="shared" ca="1" si="8"/>
        <v>0</v>
      </c>
      <c r="U9" s="52">
        <f t="shared" ca="1" si="8"/>
        <v>0</v>
      </c>
      <c r="V9" s="52">
        <f t="shared" ca="1" si="8"/>
        <v>0</v>
      </c>
      <c r="W9" s="52">
        <f t="shared" ca="1" si="8"/>
        <v>0</v>
      </c>
      <c r="X9" s="52">
        <f t="shared" ca="1" si="8"/>
        <v>0</v>
      </c>
      <c r="Y9" s="52">
        <f t="shared" ca="1" si="8"/>
        <v>0</v>
      </c>
      <c r="Z9" s="52">
        <f t="shared" ca="1" si="8"/>
        <v>0</v>
      </c>
      <c r="AA9" s="53">
        <f t="shared" ca="1" si="8"/>
        <v>0</v>
      </c>
      <c r="AB9" s="22"/>
      <c r="AD9" s="15">
        <f t="shared" ca="1" si="0"/>
        <v>1.0095044493050875E-2</v>
      </c>
      <c r="AE9" s="16">
        <f t="shared" ca="1" si="1"/>
        <v>9</v>
      </c>
      <c r="AF9" s="17"/>
      <c r="AG9" s="18">
        <v>9</v>
      </c>
      <c r="AH9" s="18">
        <v>9</v>
      </c>
      <c r="AI9" s="19">
        <v>9</v>
      </c>
    </row>
    <row r="10" spans="1:35" ht="66" customHeight="1">
      <c r="A10" s="22"/>
      <c r="B10" s="31" t="s">
        <v>12</v>
      </c>
      <c r="C10" s="32">
        <f t="shared" ca="1" si="6"/>
        <v>9</v>
      </c>
      <c r="D10" s="33" t="s">
        <v>2</v>
      </c>
      <c r="E10" s="34">
        <f t="shared" ca="1" si="2"/>
        <v>1</v>
      </c>
      <c r="F10" s="33" t="s">
        <v>3</v>
      </c>
      <c r="G10" s="35">
        <f t="shared" ca="1" si="7"/>
        <v>9</v>
      </c>
      <c r="H10" s="22"/>
      <c r="I10" s="22"/>
      <c r="J10" s="31" t="s">
        <v>7</v>
      </c>
      <c r="K10" s="32">
        <f t="shared" ca="1" si="3"/>
        <v>9</v>
      </c>
      <c r="L10" s="33" t="s">
        <v>2</v>
      </c>
      <c r="M10" s="34">
        <f t="shared" ca="1" si="4"/>
        <v>2</v>
      </c>
      <c r="N10" s="33" t="s">
        <v>3</v>
      </c>
      <c r="O10" s="35">
        <f t="shared" ca="1" si="5"/>
        <v>18</v>
      </c>
      <c r="P10" s="35"/>
      <c r="Q10" s="46" t="s">
        <v>39</v>
      </c>
      <c r="R10" s="36">
        <v>5</v>
      </c>
      <c r="S10" s="51">
        <f t="shared" ca="1" si="8"/>
        <v>0</v>
      </c>
      <c r="T10" s="52">
        <f t="shared" ca="1" si="8"/>
        <v>0</v>
      </c>
      <c r="U10" s="52">
        <f t="shared" ca="1" si="8"/>
        <v>0</v>
      </c>
      <c r="V10" s="52">
        <f t="shared" ca="1" si="8"/>
        <v>0</v>
      </c>
      <c r="W10" s="52">
        <f t="shared" ca="1" si="8"/>
        <v>0</v>
      </c>
      <c r="X10" s="52">
        <f t="shared" ca="1" si="8"/>
        <v>0</v>
      </c>
      <c r="Y10" s="52">
        <f t="shared" ca="1" si="8"/>
        <v>0</v>
      </c>
      <c r="Z10" s="52">
        <f t="shared" ca="1" si="8"/>
        <v>0</v>
      </c>
      <c r="AA10" s="53">
        <f t="shared" ca="1" si="8"/>
        <v>0</v>
      </c>
      <c r="AB10" s="22"/>
      <c r="AD10" s="2">
        <f t="shared" ca="1" si="0"/>
        <v>0.47035514233495712</v>
      </c>
      <c r="AE10" s="3">
        <f t="shared" ref="AE10:AE18" ca="1" si="9">RANK(AD10,$AD$10:$AD$18,)</f>
        <v>4</v>
      </c>
      <c r="AF10" s="4"/>
      <c r="AG10" s="5">
        <v>10</v>
      </c>
      <c r="AH10" s="5">
        <v>9</v>
      </c>
      <c r="AI10" s="6">
        <v>1</v>
      </c>
    </row>
    <row r="11" spans="1:35" ht="66" customHeight="1">
      <c r="A11" s="22"/>
      <c r="B11" s="31" t="s">
        <v>14</v>
      </c>
      <c r="C11" s="32">
        <f t="shared" ca="1" si="6"/>
        <v>9</v>
      </c>
      <c r="D11" s="33" t="s">
        <v>2</v>
      </c>
      <c r="E11" s="34">
        <f t="shared" ca="1" si="2"/>
        <v>6</v>
      </c>
      <c r="F11" s="33" t="s">
        <v>3</v>
      </c>
      <c r="G11" s="35">
        <f t="shared" ca="1" si="7"/>
        <v>54</v>
      </c>
      <c r="H11" s="22"/>
      <c r="I11" s="22"/>
      <c r="J11" s="31" t="s">
        <v>9</v>
      </c>
      <c r="K11" s="32">
        <f t="shared" ca="1" si="3"/>
        <v>9</v>
      </c>
      <c r="L11" s="33" t="s">
        <v>2</v>
      </c>
      <c r="M11" s="34">
        <f t="shared" ca="1" si="4"/>
        <v>7</v>
      </c>
      <c r="N11" s="33" t="s">
        <v>3</v>
      </c>
      <c r="O11" s="35">
        <f t="shared" ca="1" si="5"/>
        <v>63</v>
      </c>
      <c r="P11" s="35"/>
      <c r="Q11" s="46" t="s">
        <v>23</v>
      </c>
      <c r="R11" s="36">
        <v>6</v>
      </c>
      <c r="S11" s="51">
        <f t="shared" ca="1" si="8"/>
        <v>0</v>
      </c>
      <c r="T11" s="52">
        <f t="shared" ca="1" si="8"/>
        <v>0</v>
      </c>
      <c r="U11" s="52">
        <f t="shared" ca="1" si="8"/>
        <v>0</v>
      </c>
      <c r="V11" s="52">
        <f t="shared" ca="1" si="8"/>
        <v>0</v>
      </c>
      <c r="W11" s="52">
        <f t="shared" ca="1" si="8"/>
        <v>0</v>
      </c>
      <c r="X11" s="52">
        <f t="shared" ca="1" si="8"/>
        <v>0</v>
      </c>
      <c r="Y11" s="52">
        <f t="shared" ca="1" si="8"/>
        <v>0</v>
      </c>
      <c r="Z11" s="52">
        <f t="shared" ca="1" si="8"/>
        <v>0</v>
      </c>
      <c r="AA11" s="53">
        <f t="shared" ca="1" si="8"/>
        <v>0</v>
      </c>
      <c r="AB11" s="22"/>
      <c r="AD11" s="9">
        <f t="shared" ca="1" si="0"/>
        <v>0.15542129960278861</v>
      </c>
      <c r="AE11" s="10">
        <f t="shared" ca="1" si="9"/>
        <v>8</v>
      </c>
      <c r="AF11" s="11"/>
      <c r="AG11" s="12">
        <v>11</v>
      </c>
      <c r="AH11" s="12">
        <v>9</v>
      </c>
      <c r="AI11" s="13">
        <v>2</v>
      </c>
    </row>
    <row r="12" spans="1:35" ht="66" customHeight="1">
      <c r="A12" s="22"/>
      <c r="B12" s="31" t="s">
        <v>15</v>
      </c>
      <c r="C12" s="32">
        <f t="shared" ca="1" si="6"/>
        <v>9</v>
      </c>
      <c r="D12" s="33" t="s">
        <v>2</v>
      </c>
      <c r="E12" s="34">
        <f t="shared" ca="1" si="2"/>
        <v>2</v>
      </c>
      <c r="F12" s="33" t="s">
        <v>3</v>
      </c>
      <c r="G12" s="35">
        <f t="shared" ca="1" si="7"/>
        <v>18</v>
      </c>
      <c r="H12" s="22"/>
      <c r="I12" s="22"/>
      <c r="J12" s="31" t="s">
        <v>11</v>
      </c>
      <c r="K12" s="32">
        <f t="shared" ca="1" si="3"/>
        <v>9</v>
      </c>
      <c r="L12" s="33" t="s">
        <v>2</v>
      </c>
      <c r="M12" s="34">
        <f t="shared" ca="1" si="4"/>
        <v>1</v>
      </c>
      <c r="N12" s="33" t="s">
        <v>3</v>
      </c>
      <c r="O12" s="35">
        <f t="shared" ca="1" si="5"/>
        <v>9</v>
      </c>
      <c r="P12" s="35"/>
      <c r="Q12" s="35"/>
      <c r="R12" s="36">
        <v>7</v>
      </c>
      <c r="S12" s="51">
        <f t="shared" ca="1" si="8"/>
        <v>0</v>
      </c>
      <c r="T12" s="52">
        <f t="shared" ca="1" si="8"/>
        <v>0</v>
      </c>
      <c r="U12" s="52">
        <f t="shared" ca="1" si="8"/>
        <v>0</v>
      </c>
      <c r="V12" s="52">
        <f t="shared" ca="1" si="8"/>
        <v>0</v>
      </c>
      <c r="W12" s="52">
        <f t="shared" ca="1" si="8"/>
        <v>0</v>
      </c>
      <c r="X12" s="52">
        <f t="shared" ca="1" si="8"/>
        <v>0</v>
      </c>
      <c r="Y12" s="52">
        <f t="shared" ca="1" si="8"/>
        <v>0</v>
      </c>
      <c r="Z12" s="52">
        <f t="shared" ca="1" si="8"/>
        <v>0</v>
      </c>
      <c r="AA12" s="53">
        <f t="shared" ca="1" si="8"/>
        <v>0</v>
      </c>
      <c r="AB12" s="22"/>
      <c r="AD12" s="9">
        <f t="shared" ca="1" si="0"/>
        <v>0.51302110342630491</v>
      </c>
      <c r="AE12" s="10">
        <f t="shared" ca="1" si="9"/>
        <v>3</v>
      </c>
      <c r="AF12" s="11"/>
      <c r="AG12" s="12">
        <v>12</v>
      </c>
      <c r="AH12" s="12">
        <v>9</v>
      </c>
      <c r="AI12" s="13">
        <v>3</v>
      </c>
    </row>
    <row r="13" spans="1:35" ht="66" customHeight="1">
      <c r="A13" s="22"/>
      <c r="B13" s="31" t="s">
        <v>16</v>
      </c>
      <c r="C13" s="32">
        <f t="shared" ca="1" si="6"/>
        <v>9</v>
      </c>
      <c r="D13" s="33" t="s">
        <v>2</v>
      </c>
      <c r="E13" s="34">
        <f t="shared" ca="1" si="2"/>
        <v>9</v>
      </c>
      <c r="F13" s="33" t="s">
        <v>3</v>
      </c>
      <c r="G13" s="35">
        <f t="shared" ca="1" si="7"/>
        <v>81</v>
      </c>
      <c r="H13" s="22"/>
      <c r="I13" s="22"/>
      <c r="J13" s="31" t="s">
        <v>13</v>
      </c>
      <c r="K13" s="32">
        <f t="shared" ca="1" si="3"/>
        <v>9</v>
      </c>
      <c r="L13" s="33" t="s">
        <v>2</v>
      </c>
      <c r="M13" s="34">
        <f t="shared" ca="1" si="4"/>
        <v>4</v>
      </c>
      <c r="N13" s="33" t="s">
        <v>3</v>
      </c>
      <c r="O13" s="35">
        <f t="shared" ca="1" si="5"/>
        <v>36</v>
      </c>
      <c r="P13" s="35"/>
      <c r="Q13" s="35"/>
      <c r="R13" s="36">
        <v>8</v>
      </c>
      <c r="S13" s="51">
        <f t="shared" ca="1" si="8"/>
        <v>0</v>
      </c>
      <c r="T13" s="52">
        <f t="shared" ca="1" si="8"/>
        <v>0</v>
      </c>
      <c r="U13" s="52">
        <f t="shared" ca="1" si="8"/>
        <v>0</v>
      </c>
      <c r="V13" s="52">
        <f t="shared" ca="1" si="8"/>
        <v>0</v>
      </c>
      <c r="W13" s="52">
        <f t="shared" ca="1" si="8"/>
        <v>0</v>
      </c>
      <c r="X13" s="52">
        <f t="shared" ca="1" si="8"/>
        <v>0</v>
      </c>
      <c r="Y13" s="52">
        <f t="shared" ca="1" si="8"/>
        <v>0</v>
      </c>
      <c r="Z13" s="52">
        <f t="shared" ca="1" si="8"/>
        <v>0</v>
      </c>
      <c r="AA13" s="53">
        <f t="shared" ca="1" si="8"/>
        <v>0</v>
      </c>
      <c r="AB13" s="22"/>
      <c r="AD13" s="9">
        <f t="shared" ca="1" si="0"/>
        <v>0.45484226313251841</v>
      </c>
      <c r="AE13" s="10">
        <f t="shared" ca="1" si="9"/>
        <v>5</v>
      </c>
      <c r="AF13" s="11"/>
      <c r="AG13" s="12">
        <v>13</v>
      </c>
      <c r="AH13" s="12">
        <v>9</v>
      </c>
      <c r="AI13" s="13">
        <v>4</v>
      </c>
    </row>
    <row r="14" spans="1:35" ht="66" customHeight="1" thickBot="1">
      <c r="A14" s="22"/>
      <c r="B14" s="31" t="s">
        <v>17</v>
      </c>
      <c r="C14" s="32">
        <f t="shared" ca="1" si="6"/>
        <v>9</v>
      </c>
      <c r="D14" s="33" t="s">
        <v>2</v>
      </c>
      <c r="E14" s="34">
        <f t="shared" ca="1" si="2"/>
        <v>4</v>
      </c>
      <c r="F14" s="33" t="s">
        <v>3</v>
      </c>
      <c r="G14" s="35">
        <f t="shared" ca="1" si="7"/>
        <v>36</v>
      </c>
      <c r="H14" s="22"/>
      <c r="I14" s="22"/>
      <c r="J14" s="31" t="s">
        <v>22</v>
      </c>
      <c r="K14" s="32">
        <f t="shared" ca="1" si="3"/>
        <v>9</v>
      </c>
      <c r="L14" s="33" t="s">
        <v>2</v>
      </c>
      <c r="M14" s="34">
        <f t="shared" ca="1" si="4"/>
        <v>2</v>
      </c>
      <c r="N14" s="33" t="s">
        <v>3</v>
      </c>
      <c r="O14" s="35">
        <f t="shared" ca="1" si="5"/>
        <v>18</v>
      </c>
      <c r="P14" s="35"/>
      <c r="Q14" s="35"/>
      <c r="R14" s="36">
        <v>9</v>
      </c>
      <c r="S14" s="54">
        <f t="shared" ca="1" si="8"/>
        <v>2</v>
      </c>
      <c r="T14" s="55">
        <f t="shared" ca="1" si="8"/>
        <v>3</v>
      </c>
      <c r="U14" s="55">
        <f t="shared" ca="1" si="8"/>
        <v>2</v>
      </c>
      <c r="V14" s="55">
        <f t="shared" ca="1" si="8"/>
        <v>3</v>
      </c>
      <c r="W14" s="55">
        <f t="shared" ca="1" si="8"/>
        <v>2</v>
      </c>
      <c r="X14" s="55">
        <f t="shared" ca="1" si="8"/>
        <v>2</v>
      </c>
      <c r="Y14" s="55">
        <f t="shared" ca="1" si="8"/>
        <v>2</v>
      </c>
      <c r="Z14" s="55">
        <f t="shared" ca="1" si="8"/>
        <v>2</v>
      </c>
      <c r="AA14" s="56">
        <f t="shared" ca="1" si="8"/>
        <v>2</v>
      </c>
      <c r="AB14" s="22"/>
      <c r="AD14" s="9">
        <f t="shared" ca="1" si="0"/>
        <v>0.35810005387724775</v>
      </c>
      <c r="AE14" s="10">
        <f t="shared" ca="1" si="9"/>
        <v>6</v>
      </c>
      <c r="AF14" s="11"/>
      <c r="AG14" s="12">
        <v>14</v>
      </c>
      <c r="AH14" s="12">
        <v>9</v>
      </c>
      <c r="AI14" s="13">
        <v>5</v>
      </c>
    </row>
    <row r="15" spans="1:35" ht="36">
      <c r="A15" s="138" t="str">
        <f>A1</f>
        <v>かけざん九九　９のだん</v>
      </c>
      <c r="B15" s="138"/>
      <c r="C15" s="138"/>
      <c r="D15" s="138"/>
      <c r="E15" s="138"/>
      <c r="F15" s="138"/>
      <c r="G15" s="138"/>
      <c r="H15" s="138"/>
      <c r="I15" s="138"/>
      <c r="J15" s="21"/>
      <c r="K15" s="21"/>
      <c r="L15" s="21"/>
      <c r="M15" s="22"/>
      <c r="N15" s="134">
        <f>N1</f>
        <v>1</v>
      </c>
      <c r="O15" s="134"/>
      <c r="P15" s="37"/>
      <c r="Q15" s="37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D15" s="9">
        <f t="shared" ref="AD15:AD27" ca="1" si="10">RAND()</f>
        <v>9.5399769803957701E-2</v>
      </c>
      <c r="AE15" s="10">
        <f t="shared" ca="1" si="9"/>
        <v>9</v>
      </c>
      <c r="AF15" s="11"/>
      <c r="AG15" s="12">
        <v>15</v>
      </c>
      <c r="AH15" s="12">
        <v>9</v>
      </c>
      <c r="AI15" s="13">
        <v>6</v>
      </c>
    </row>
    <row r="16" spans="1:35" ht="24.75" customHeight="1">
      <c r="A16" s="26"/>
      <c r="B16" s="38">
        <f t="shared" ref="B16:H28" si="11">B2</f>
        <v>0</v>
      </c>
      <c r="C16" s="39">
        <f t="shared" si="11"/>
        <v>0</v>
      </c>
      <c r="D16" s="38">
        <f t="shared" si="11"/>
        <v>0</v>
      </c>
      <c r="E16" s="39">
        <f t="shared" si="11"/>
        <v>0</v>
      </c>
      <c r="F16" s="38">
        <f t="shared" si="11"/>
        <v>0</v>
      </c>
      <c r="G16" s="39">
        <f t="shared" si="11"/>
        <v>0</v>
      </c>
      <c r="H16" s="38">
        <f t="shared" si="11"/>
        <v>0</v>
      </c>
      <c r="I16" s="38"/>
      <c r="J16" s="38">
        <f>J2</f>
        <v>0</v>
      </c>
      <c r="K16" s="38">
        <f>K2</f>
        <v>0</v>
      </c>
      <c r="L16" s="38">
        <f>L2</f>
        <v>0</v>
      </c>
      <c r="M16" s="38">
        <f>M2</f>
        <v>0</v>
      </c>
      <c r="N16" s="38">
        <f>N2</f>
        <v>0</v>
      </c>
      <c r="O16" s="38">
        <f>O2</f>
        <v>0</v>
      </c>
      <c r="P16" s="38"/>
      <c r="Q16" s="38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D16" s="9">
        <f t="shared" ca="1" si="10"/>
        <v>0.70492302635128845</v>
      </c>
      <c r="AE16" s="10">
        <f t="shared" ca="1" si="9"/>
        <v>2</v>
      </c>
      <c r="AF16" s="11"/>
      <c r="AG16" s="12">
        <v>16</v>
      </c>
      <c r="AH16" s="12">
        <v>9</v>
      </c>
      <c r="AI16" s="13">
        <v>7</v>
      </c>
    </row>
    <row r="17" spans="1:35" ht="24.75" customHeight="1">
      <c r="A17" s="30"/>
      <c r="B17" s="45" t="str">
        <f t="shared" si="11"/>
        <v>月</v>
      </c>
      <c r="C17" s="43"/>
      <c r="D17" s="44" t="str">
        <f t="shared" si="11"/>
        <v>日</v>
      </c>
      <c r="F17" s="136" t="str">
        <f t="shared" si="11"/>
        <v>名前</v>
      </c>
      <c r="G17" s="137"/>
      <c r="H17" s="30"/>
      <c r="I17" s="30"/>
      <c r="J17" s="29"/>
      <c r="K17" s="29"/>
      <c r="L17" s="29"/>
      <c r="M17" s="30"/>
      <c r="N17" s="30"/>
      <c r="O17" s="29"/>
      <c r="P17" s="36"/>
      <c r="Q17" s="36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D17" s="9">
        <f t="shared" ca="1" si="10"/>
        <v>0.3054449484663001</v>
      </c>
      <c r="AE17" s="10">
        <f t="shared" ca="1" si="9"/>
        <v>7</v>
      </c>
      <c r="AF17" s="11"/>
      <c r="AG17" s="12">
        <v>17</v>
      </c>
      <c r="AH17" s="12">
        <v>9</v>
      </c>
      <c r="AI17" s="13">
        <v>8</v>
      </c>
    </row>
    <row r="18" spans="1:35" ht="24.75" customHeight="1" thickBot="1">
      <c r="A18" s="26"/>
      <c r="B18" s="38">
        <f t="shared" si="11"/>
        <v>0</v>
      </c>
      <c r="C18" s="39">
        <f t="shared" si="11"/>
        <v>0</v>
      </c>
      <c r="D18" s="38">
        <f t="shared" si="11"/>
        <v>0</v>
      </c>
      <c r="E18" s="39">
        <f t="shared" si="11"/>
        <v>0</v>
      </c>
      <c r="F18" s="38">
        <f t="shared" si="11"/>
        <v>0</v>
      </c>
      <c r="G18" s="39">
        <f t="shared" si="11"/>
        <v>0</v>
      </c>
      <c r="H18" s="38">
        <f t="shared" si="11"/>
        <v>0</v>
      </c>
      <c r="I18" s="38"/>
      <c r="J18" s="38">
        <f t="shared" ref="J18:O28" si="12">J4</f>
        <v>0</v>
      </c>
      <c r="K18" s="38">
        <f t="shared" si="12"/>
        <v>0</v>
      </c>
      <c r="L18" s="38">
        <f t="shared" si="12"/>
        <v>0</v>
      </c>
      <c r="M18" s="38">
        <f t="shared" si="12"/>
        <v>0</v>
      </c>
      <c r="N18" s="38">
        <f t="shared" si="12"/>
        <v>0</v>
      </c>
      <c r="O18" s="38">
        <f t="shared" si="12"/>
        <v>0</v>
      </c>
      <c r="P18" s="38"/>
      <c r="Q18" s="38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D18" s="15">
        <f t="shared" ca="1" si="10"/>
        <v>0.71114651875401391</v>
      </c>
      <c r="AE18" s="16">
        <f t="shared" ca="1" si="9"/>
        <v>1</v>
      </c>
      <c r="AF18" s="17"/>
      <c r="AG18" s="18">
        <v>18</v>
      </c>
      <c r="AH18" s="18">
        <v>9</v>
      </c>
      <c r="AI18" s="19">
        <v>9</v>
      </c>
    </row>
    <row r="19" spans="1:35" ht="66" customHeight="1">
      <c r="A19" s="22"/>
      <c r="B19" s="31" t="str">
        <f t="shared" si="11"/>
        <v>(1)</v>
      </c>
      <c r="C19" s="32">
        <f t="shared" ca="1" si="11"/>
        <v>9</v>
      </c>
      <c r="D19" s="33" t="str">
        <f t="shared" si="11"/>
        <v>×</v>
      </c>
      <c r="E19" s="32">
        <f t="shared" ca="1" si="11"/>
        <v>8</v>
      </c>
      <c r="F19" s="33" t="str">
        <f t="shared" si="11"/>
        <v>＝</v>
      </c>
      <c r="G19" s="40">
        <f t="shared" ca="1" si="11"/>
        <v>72</v>
      </c>
      <c r="H19" s="41">
        <f t="shared" si="11"/>
        <v>0</v>
      </c>
      <c r="I19" s="41"/>
      <c r="J19" s="31" t="str">
        <f t="shared" si="12"/>
        <v>(11)</v>
      </c>
      <c r="K19" s="32">
        <f t="shared" ca="1" si="12"/>
        <v>9</v>
      </c>
      <c r="L19" s="33" t="str">
        <f t="shared" si="12"/>
        <v>×</v>
      </c>
      <c r="M19" s="32">
        <f t="shared" ca="1" si="12"/>
        <v>8</v>
      </c>
      <c r="N19" s="33" t="str">
        <f t="shared" si="12"/>
        <v>＝</v>
      </c>
      <c r="O19" s="40">
        <f t="shared" ca="1" si="12"/>
        <v>72</v>
      </c>
      <c r="P19" s="40"/>
      <c r="Q19" s="40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D19" s="2">
        <f t="shared" ca="1" si="10"/>
        <v>0.60764164128019849</v>
      </c>
      <c r="AE19" s="3">
        <f t="shared" ref="AE19:AE27" ca="1" si="13">RANK(AD19,$AD$19:$AD$27,)</f>
        <v>4</v>
      </c>
      <c r="AF19" s="4"/>
      <c r="AG19" s="5">
        <v>19</v>
      </c>
      <c r="AH19" s="5">
        <v>9</v>
      </c>
      <c r="AI19" s="6">
        <v>1</v>
      </c>
    </row>
    <row r="20" spans="1:35" ht="66" customHeight="1">
      <c r="A20" s="22"/>
      <c r="B20" s="31" t="str">
        <f t="shared" si="11"/>
        <v>(2)</v>
      </c>
      <c r="C20" s="32">
        <f t="shared" ca="1" si="11"/>
        <v>9</v>
      </c>
      <c r="D20" s="33" t="str">
        <f t="shared" si="11"/>
        <v>×</v>
      </c>
      <c r="E20" s="32">
        <f t="shared" ca="1" si="11"/>
        <v>3</v>
      </c>
      <c r="F20" s="33" t="str">
        <f t="shared" si="11"/>
        <v>＝</v>
      </c>
      <c r="G20" s="40">
        <f t="shared" ca="1" si="11"/>
        <v>27</v>
      </c>
      <c r="H20" s="41">
        <f t="shared" si="11"/>
        <v>0</v>
      </c>
      <c r="I20" s="41"/>
      <c r="J20" s="31" t="str">
        <f t="shared" si="12"/>
        <v>(12)</v>
      </c>
      <c r="K20" s="32">
        <f t="shared" ca="1" si="12"/>
        <v>9</v>
      </c>
      <c r="L20" s="33" t="str">
        <f t="shared" si="12"/>
        <v>×</v>
      </c>
      <c r="M20" s="32">
        <f t="shared" ca="1" si="12"/>
        <v>3</v>
      </c>
      <c r="N20" s="33" t="str">
        <f t="shared" si="12"/>
        <v>＝</v>
      </c>
      <c r="O20" s="40">
        <f t="shared" ca="1" si="12"/>
        <v>27</v>
      </c>
      <c r="P20" s="40"/>
      <c r="Q20" s="40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D20" s="9">
        <f t="shared" ca="1" si="10"/>
        <v>0.93199805271667535</v>
      </c>
      <c r="AE20" s="10">
        <f t="shared" ca="1" si="13"/>
        <v>2</v>
      </c>
      <c r="AF20" s="11"/>
      <c r="AG20" s="12">
        <v>20</v>
      </c>
      <c r="AH20" s="12">
        <v>9</v>
      </c>
      <c r="AI20" s="13">
        <v>2</v>
      </c>
    </row>
    <row r="21" spans="1:35" ht="66" customHeight="1">
      <c r="A21" s="22"/>
      <c r="B21" s="31" t="str">
        <f t="shared" si="11"/>
        <v>(3)</v>
      </c>
      <c r="C21" s="32">
        <f t="shared" ca="1" si="11"/>
        <v>9</v>
      </c>
      <c r="D21" s="33" t="str">
        <f t="shared" si="11"/>
        <v>×</v>
      </c>
      <c r="E21" s="32">
        <f t="shared" ca="1" si="11"/>
        <v>4</v>
      </c>
      <c r="F21" s="33" t="str">
        <f t="shared" si="11"/>
        <v>＝</v>
      </c>
      <c r="G21" s="40">
        <f t="shared" ca="1" si="11"/>
        <v>36</v>
      </c>
      <c r="H21" s="41">
        <f t="shared" si="11"/>
        <v>0</v>
      </c>
      <c r="I21" s="41"/>
      <c r="J21" s="31" t="str">
        <f t="shared" si="12"/>
        <v>(13)</v>
      </c>
      <c r="K21" s="32">
        <f t="shared" ca="1" si="12"/>
        <v>9</v>
      </c>
      <c r="L21" s="33" t="str">
        <f t="shared" si="12"/>
        <v>×</v>
      </c>
      <c r="M21" s="32">
        <f t="shared" ca="1" si="12"/>
        <v>5</v>
      </c>
      <c r="N21" s="33" t="str">
        <f t="shared" si="12"/>
        <v>＝</v>
      </c>
      <c r="O21" s="40">
        <f t="shared" ca="1" si="12"/>
        <v>45</v>
      </c>
      <c r="P21" s="40"/>
      <c r="Q21" s="40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D21" s="9">
        <f t="shared" ca="1" si="10"/>
        <v>0.65302679693604548</v>
      </c>
      <c r="AE21" s="10">
        <f t="shared" ca="1" si="13"/>
        <v>3</v>
      </c>
      <c r="AF21" s="11"/>
      <c r="AG21" s="12">
        <v>21</v>
      </c>
      <c r="AH21" s="12">
        <v>9</v>
      </c>
      <c r="AI21" s="13">
        <v>3</v>
      </c>
    </row>
    <row r="22" spans="1:35" ht="66" customHeight="1">
      <c r="A22" s="22"/>
      <c r="B22" s="31" t="str">
        <f t="shared" si="11"/>
        <v>(4)</v>
      </c>
      <c r="C22" s="32">
        <f t="shared" ca="1" si="11"/>
        <v>9</v>
      </c>
      <c r="D22" s="33" t="str">
        <f t="shared" si="11"/>
        <v>×</v>
      </c>
      <c r="E22" s="32">
        <f t="shared" ca="1" si="11"/>
        <v>5</v>
      </c>
      <c r="F22" s="33" t="str">
        <f t="shared" si="11"/>
        <v>＝</v>
      </c>
      <c r="G22" s="40">
        <f t="shared" ca="1" si="11"/>
        <v>45</v>
      </c>
      <c r="H22" s="41">
        <f t="shared" si="11"/>
        <v>0</v>
      </c>
      <c r="I22" s="41"/>
      <c r="J22" s="31" t="str">
        <f t="shared" si="12"/>
        <v>(14)</v>
      </c>
      <c r="K22" s="32">
        <f t="shared" ca="1" si="12"/>
        <v>9</v>
      </c>
      <c r="L22" s="33" t="str">
        <f t="shared" si="12"/>
        <v>×</v>
      </c>
      <c r="M22" s="32">
        <f t="shared" ca="1" si="12"/>
        <v>6</v>
      </c>
      <c r="N22" s="33" t="str">
        <f t="shared" si="12"/>
        <v>＝</v>
      </c>
      <c r="O22" s="40">
        <f t="shared" ca="1" si="12"/>
        <v>54</v>
      </c>
      <c r="P22" s="40"/>
      <c r="Q22" s="40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D22" s="9">
        <f t="shared" ca="1" si="10"/>
        <v>0.26671726242831872</v>
      </c>
      <c r="AE22" s="10">
        <f t="shared" ca="1" si="13"/>
        <v>6</v>
      </c>
      <c r="AF22" s="11"/>
      <c r="AG22" s="12">
        <v>22</v>
      </c>
      <c r="AH22" s="12">
        <v>9</v>
      </c>
      <c r="AI22" s="13">
        <v>4</v>
      </c>
    </row>
    <row r="23" spans="1:35" ht="66" customHeight="1">
      <c r="A23" s="22"/>
      <c r="B23" s="31" t="str">
        <f t="shared" si="11"/>
        <v>(5)</v>
      </c>
      <c r="C23" s="32">
        <f t="shared" ca="1" si="11"/>
        <v>9</v>
      </c>
      <c r="D23" s="33" t="str">
        <f t="shared" si="11"/>
        <v>×</v>
      </c>
      <c r="E23" s="32">
        <f t="shared" ca="1" si="11"/>
        <v>7</v>
      </c>
      <c r="F23" s="33" t="str">
        <f t="shared" si="11"/>
        <v>＝</v>
      </c>
      <c r="G23" s="40">
        <f t="shared" ca="1" si="11"/>
        <v>63</v>
      </c>
      <c r="H23" s="41">
        <f t="shared" si="11"/>
        <v>0</v>
      </c>
      <c r="I23" s="41"/>
      <c r="J23" s="31" t="str">
        <f t="shared" si="12"/>
        <v>(15)</v>
      </c>
      <c r="K23" s="32">
        <f t="shared" ca="1" si="12"/>
        <v>9</v>
      </c>
      <c r="L23" s="33" t="str">
        <f t="shared" si="12"/>
        <v>×</v>
      </c>
      <c r="M23" s="32">
        <f t="shared" ca="1" si="12"/>
        <v>9</v>
      </c>
      <c r="N23" s="33" t="str">
        <f t="shared" si="12"/>
        <v>＝</v>
      </c>
      <c r="O23" s="40">
        <f t="shared" ca="1" si="12"/>
        <v>81</v>
      </c>
      <c r="P23" s="40"/>
      <c r="Q23" s="40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D23" s="9">
        <f t="shared" ca="1" si="10"/>
        <v>0.23333351524488666</v>
      </c>
      <c r="AE23" s="10">
        <f t="shared" ca="1" si="13"/>
        <v>7</v>
      </c>
      <c r="AF23" s="11"/>
      <c r="AG23" s="12">
        <v>23</v>
      </c>
      <c r="AH23" s="12">
        <v>9</v>
      </c>
      <c r="AI23" s="13">
        <v>5</v>
      </c>
    </row>
    <row r="24" spans="1:35" ht="66" customHeight="1">
      <c r="A24" s="22"/>
      <c r="B24" s="31" t="str">
        <f t="shared" si="11"/>
        <v>(6)</v>
      </c>
      <c r="C24" s="32">
        <f t="shared" ca="1" si="11"/>
        <v>9</v>
      </c>
      <c r="D24" s="33" t="str">
        <f t="shared" si="11"/>
        <v>×</v>
      </c>
      <c r="E24" s="32">
        <f t="shared" ca="1" si="11"/>
        <v>1</v>
      </c>
      <c r="F24" s="33" t="str">
        <f t="shared" si="11"/>
        <v>＝</v>
      </c>
      <c r="G24" s="40">
        <f t="shared" ca="1" si="11"/>
        <v>9</v>
      </c>
      <c r="H24" s="41">
        <f t="shared" si="11"/>
        <v>0</v>
      </c>
      <c r="I24" s="41"/>
      <c r="J24" s="31" t="str">
        <f t="shared" si="12"/>
        <v>(16)</v>
      </c>
      <c r="K24" s="32">
        <f t="shared" ca="1" si="12"/>
        <v>9</v>
      </c>
      <c r="L24" s="33" t="str">
        <f t="shared" si="12"/>
        <v>×</v>
      </c>
      <c r="M24" s="32">
        <f t="shared" ca="1" si="12"/>
        <v>2</v>
      </c>
      <c r="N24" s="33" t="str">
        <f t="shared" si="12"/>
        <v>＝</v>
      </c>
      <c r="O24" s="40">
        <f t="shared" ca="1" si="12"/>
        <v>18</v>
      </c>
      <c r="P24" s="40"/>
      <c r="Q24" s="40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D24" s="9">
        <f t="shared" ca="1" si="10"/>
        <v>0.10396317315791626</v>
      </c>
      <c r="AE24" s="10">
        <f t="shared" ca="1" si="13"/>
        <v>8</v>
      </c>
      <c r="AF24" s="11"/>
      <c r="AG24" s="12">
        <v>24</v>
      </c>
      <c r="AH24" s="12">
        <v>9</v>
      </c>
      <c r="AI24" s="13">
        <v>6</v>
      </c>
    </row>
    <row r="25" spans="1:35" ht="66" customHeight="1">
      <c r="A25" s="22"/>
      <c r="B25" s="31" t="str">
        <f t="shared" si="11"/>
        <v>(7)</v>
      </c>
      <c r="C25" s="32">
        <f t="shared" ca="1" si="11"/>
        <v>9</v>
      </c>
      <c r="D25" s="33" t="str">
        <f t="shared" si="11"/>
        <v>×</v>
      </c>
      <c r="E25" s="32">
        <f t="shared" ca="1" si="11"/>
        <v>6</v>
      </c>
      <c r="F25" s="33" t="str">
        <f t="shared" si="11"/>
        <v>＝</v>
      </c>
      <c r="G25" s="40">
        <f t="shared" ca="1" si="11"/>
        <v>54</v>
      </c>
      <c r="H25" s="41">
        <f t="shared" si="11"/>
        <v>0</v>
      </c>
      <c r="I25" s="41"/>
      <c r="J25" s="31" t="str">
        <f t="shared" si="12"/>
        <v>(17)</v>
      </c>
      <c r="K25" s="32">
        <f t="shared" ca="1" si="12"/>
        <v>9</v>
      </c>
      <c r="L25" s="33" t="str">
        <f t="shared" si="12"/>
        <v>×</v>
      </c>
      <c r="M25" s="32">
        <f t="shared" ca="1" si="12"/>
        <v>7</v>
      </c>
      <c r="N25" s="33" t="str">
        <f t="shared" si="12"/>
        <v>＝</v>
      </c>
      <c r="O25" s="40">
        <f t="shared" ca="1" si="12"/>
        <v>63</v>
      </c>
      <c r="P25" s="40"/>
      <c r="Q25" s="40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D25" s="9">
        <f t="shared" ca="1" si="10"/>
        <v>0.96246007230734576</v>
      </c>
      <c r="AE25" s="10">
        <f t="shared" ca="1" si="13"/>
        <v>1</v>
      </c>
      <c r="AF25" s="11"/>
      <c r="AG25" s="12">
        <v>25</v>
      </c>
      <c r="AH25" s="12">
        <v>9</v>
      </c>
      <c r="AI25" s="13">
        <v>7</v>
      </c>
    </row>
    <row r="26" spans="1:35" ht="66" customHeight="1">
      <c r="A26" s="22"/>
      <c r="B26" s="31" t="str">
        <f t="shared" si="11"/>
        <v>(8)</v>
      </c>
      <c r="C26" s="32">
        <f t="shared" ca="1" si="11"/>
        <v>9</v>
      </c>
      <c r="D26" s="33" t="str">
        <f t="shared" si="11"/>
        <v>×</v>
      </c>
      <c r="E26" s="32">
        <f t="shared" ca="1" si="11"/>
        <v>2</v>
      </c>
      <c r="F26" s="33" t="str">
        <f t="shared" si="11"/>
        <v>＝</v>
      </c>
      <c r="G26" s="40">
        <f t="shared" ca="1" si="11"/>
        <v>18</v>
      </c>
      <c r="H26" s="41">
        <f t="shared" si="11"/>
        <v>0</v>
      </c>
      <c r="I26" s="41"/>
      <c r="J26" s="31" t="str">
        <f t="shared" si="12"/>
        <v>(18)</v>
      </c>
      <c r="K26" s="32">
        <f t="shared" ca="1" si="12"/>
        <v>9</v>
      </c>
      <c r="L26" s="33" t="str">
        <f t="shared" si="12"/>
        <v>×</v>
      </c>
      <c r="M26" s="32">
        <f t="shared" ca="1" si="12"/>
        <v>1</v>
      </c>
      <c r="N26" s="33" t="str">
        <f t="shared" si="12"/>
        <v>＝</v>
      </c>
      <c r="O26" s="40">
        <f t="shared" ca="1" si="12"/>
        <v>9</v>
      </c>
      <c r="P26" s="40"/>
      <c r="Q26" s="40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D26" s="9">
        <f t="shared" ca="1" si="10"/>
        <v>7.1955470799024757E-2</v>
      </c>
      <c r="AE26" s="10">
        <f t="shared" ca="1" si="13"/>
        <v>9</v>
      </c>
      <c r="AF26" s="11"/>
      <c r="AG26" s="12">
        <v>26</v>
      </c>
      <c r="AH26" s="12">
        <v>9</v>
      </c>
      <c r="AI26" s="13">
        <v>8</v>
      </c>
    </row>
    <row r="27" spans="1:35" ht="66" customHeight="1" thickBot="1">
      <c r="A27" s="22"/>
      <c r="B27" s="31" t="str">
        <f t="shared" si="11"/>
        <v>(9)</v>
      </c>
      <c r="C27" s="32">
        <f t="shared" ca="1" si="11"/>
        <v>9</v>
      </c>
      <c r="D27" s="33" t="str">
        <f t="shared" si="11"/>
        <v>×</v>
      </c>
      <c r="E27" s="32">
        <f t="shared" ca="1" si="11"/>
        <v>9</v>
      </c>
      <c r="F27" s="33" t="str">
        <f t="shared" si="11"/>
        <v>＝</v>
      </c>
      <c r="G27" s="40">
        <f t="shared" ca="1" si="11"/>
        <v>81</v>
      </c>
      <c r="H27" s="41">
        <f t="shared" si="11"/>
        <v>0</v>
      </c>
      <c r="I27" s="41"/>
      <c r="J27" s="31" t="str">
        <f t="shared" si="12"/>
        <v>(19)</v>
      </c>
      <c r="K27" s="32">
        <f t="shared" ca="1" si="12"/>
        <v>9</v>
      </c>
      <c r="L27" s="33" t="str">
        <f t="shared" si="12"/>
        <v>×</v>
      </c>
      <c r="M27" s="32">
        <f t="shared" ca="1" si="12"/>
        <v>4</v>
      </c>
      <c r="N27" s="33" t="str">
        <f t="shared" si="12"/>
        <v>＝</v>
      </c>
      <c r="O27" s="40">
        <f t="shared" ca="1" si="12"/>
        <v>36</v>
      </c>
      <c r="P27" s="40"/>
      <c r="Q27" s="40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D27" s="15">
        <f t="shared" ca="1" si="10"/>
        <v>0.54170832110441669</v>
      </c>
      <c r="AE27" s="16">
        <f t="shared" ca="1" si="13"/>
        <v>5</v>
      </c>
      <c r="AF27" s="17"/>
      <c r="AG27" s="18">
        <v>27</v>
      </c>
      <c r="AH27" s="18">
        <v>9</v>
      </c>
      <c r="AI27" s="19">
        <v>9</v>
      </c>
    </row>
    <row r="28" spans="1:35" ht="66" customHeight="1">
      <c r="A28" s="22"/>
      <c r="B28" s="31" t="str">
        <f t="shared" si="11"/>
        <v>(10)</v>
      </c>
      <c r="C28" s="32">
        <f t="shared" ca="1" si="11"/>
        <v>9</v>
      </c>
      <c r="D28" s="33" t="str">
        <f t="shared" si="11"/>
        <v>×</v>
      </c>
      <c r="E28" s="32">
        <f t="shared" ca="1" si="11"/>
        <v>4</v>
      </c>
      <c r="F28" s="33" t="str">
        <f t="shared" si="11"/>
        <v>＝</v>
      </c>
      <c r="G28" s="40">
        <f t="shared" ca="1" si="11"/>
        <v>36</v>
      </c>
      <c r="H28" s="41">
        <f t="shared" si="11"/>
        <v>0</v>
      </c>
      <c r="I28" s="41"/>
      <c r="J28" s="31" t="str">
        <f t="shared" si="12"/>
        <v>(20)</v>
      </c>
      <c r="K28" s="32">
        <f t="shared" ca="1" si="12"/>
        <v>9</v>
      </c>
      <c r="L28" s="33" t="str">
        <f t="shared" si="12"/>
        <v>×</v>
      </c>
      <c r="M28" s="32">
        <f t="shared" ca="1" si="12"/>
        <v>2</v>
      </c>
      <c r="N28" s="33" t="str">
        <f t="shared" si="12"/>
        <v>＝</v>
      </c>
      <c r="O28" s="40">
        <f t="shared" ca="1" si="12"/>
        <v>18</v>
      </c>
      <c r="P28" s="40"/>
      <c r="Q28" s="40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</row>
    <row r="29" spans="1:35" ht="15">
      <c r="S29" s="22"/>
      <c r="T29" s="22"/>
      <c r="U29" s="22"/>
      <c r="V29" s="22"/>
      <c r="W29" s="22"/>
      <c r="X29" s="22"/>
      <c r="Y29" s="22"/>
      <c r="Z29" s="22"/>
      <c r="AA29" s="22"/>
      <c r="AB29" s="22"/>
    </row>
    <row r="30" spans="1:35" ht="28.5">
      <c r="AD30" s="20"/>
      <c r="AE30" s="14"/>
      <c r="AG30" s="8"/>
      <c r="AH30" s="8"/>
      <c r="AI30" s="8"/>
    </row>
    <row r="31" spans="1:35" ht="28.5">
      <c r="AD31" s="20"/>
      <c r="AE31" s="14"/>
      <c r="AG31" s="8"/>
      <c r="AH31" s="8"/>
      <c r="AI31" s="8"/>
    </row>
    <row r="32" spans="1:35" ht="28.5">
      <c r="AD32" s="20"/>
      <c r="AE32" s="14"/>
      <c r="AG32" s="8"/>
      <c r="AH32" s="8"/>
      <c r="AI32" s="8"/>
    </row>
    <row r="33" spans="30:35" ht="28.5">
      <c r="AD33" s="20"/>
      <c r="AE33" s="14"/>
      <c r="AG33" s="8"/>
      <c r="AH33" s="8"/>
      <c r="AI33" s="8"/>
    </row>
    <row r="34" spans="30:35" ht="28.5">
      <c r="AD34" s="20"/>
      <c r="AE34" s="14"/>
      <c r="AG34" s="8"/>
      <c r="AH34" s="8"/>
      <c r="AI34" s="8"/>
    </row>
    <row r="35" spans="30:35" ht="28.5">
      <c r="AD35" s="20"/>
      <c r="AE35" s="14"/>
      <c r="AG35" s="8"/>
      <c r="AH35" s="8"/>
      <c r="AI35" s="8"/>
    </row>
    <row r="36" spans="30:35" ht="28.5">
      <c r="AD36" s="20"/>
      <c r="AE36" s="14"/>
      <c r="AG36" s="8"/>
      <c r="AH36" s="8"/>
      <c r="AI36" s="8"/>
    </row>
    <row r="37" spans="30:35" ht="28.5">
      <c r="AD37" s="20"/>
      <c r="AE37" s="14"/>
      <c r="AG37" s="8"/>
      <c r="AH37" s="8"/>
      <c r="AI37" s="8"/>
    </row>
    <row r="38" spans="30:35" ht="28.5">
      <c r="AD38" s="20"/>
      <c r="AE38" s="14"/>
      <c r="AG38" s="8"/>
      <c r="AH38" s="8"/>
      <c r="AI38" s="8"/>
    </row>
    <row r="39" spans="30:35" ht="28.5">
      <c r="AD39" s="20"/>
      <c r="AE39" s="14"/>
      <c r="AG39" s="8"/>
      <c r="AH39" s="8"/>
      <c r="AI39" s="8"/>
    </row>
    <row r="40" spans="30:35" ht="28.5">
      <c r="AD40" s="20"/>
      <c r="AE40" s="14"/>
      <c r="AG40" s="8"/>
      <c r="AH40" s="8"/>
      <c r="AI40" s="8"/>
    </row>
    <row r="41" spans="30:35" ht="28.5">
      <c r="AD41" s="20"/>
      <c r="AE41" s="14"/>
      <c r="AG41" s="8"/>
      <c r="AH41" s="8"/>
      <c r="AI41" s="8"/>
    </row>
    <row r="42" spans="30:35" ht="28.5">
      <c r="AD42" s="20"/>
      <c r="AE42" s="14"/>
      <c r="AG42" s="8"/>
      <c r="AH42" s="8"/>
      <c r="AI42" s="8"/>
    </row>
    <row r="43" spans="30:35" ht="28.5">
      <c r="AD43" s="20"/>
      <c r="AE43" s="14"/>
      <c r="AG43" s="8"/>
      <c r="AH43" s="8"/>
      <c r="AI43" s="8"/>
    </row>
    <row r="44" spans="30:35" ht="28.5">
      <c r="AD44" s="20"/>
      <c r="AE44" s="14"/>
      <c r="AG44" s="8"/>
      <c r="AH44" s="8"/>
      <c r="AI44" s="8"/>
    </row>
    <row r="45" spans="30:35" ht="28.5">
      <c r="AD45" s="20"/>
      <c r="AE45" s="14"/>
      <c r="AG45" s="8"/>
      <c r="AH45" s="8"/>
      <c r="AI45" s="8"/>
    </row>
    <row r="46" spans="30:35" ht="28.5">
      <c r="AD46" s="20"/>
      <c r="AE46" s="14"/>
      <c r="AG46" s="8"/>
      <c r="AH46" s="8"/>
      <c r="AI46" s="8"/>
    </row>
    <row r="47" spans="30:35" ht="28.5">
      <c r="AD47" s="20"/>
      <c r="AE47" s="14"/>
      <c r="AG47" s="8"/>
      <c r="AH47" s="8"/>
      <c r="AI47" s="8"/>
    </row>
    <row r="48" spans="30:35" ht="28.5">
      <c r="AD48" s="20"/>
      <c r="AE48" s="14"/>
      <c r="AG48" s="8"/>
      <c r="AH48" s="8"/>
      <c r="AI48" s="8"/>
    </row>
    <row r="49" spans="30:35" ht="28.5">
      <c r="AD49" s="20"/>
      <c r="AE49" s="14"/>
      <c r="AG49" s="8"/>
      <c r="AH49" s="8"/>
      <c r="AI49" s="8"/>
    </row>
    <row r="50" spans="30:35" ht="28.5">
      <c r="AD50" s="20"/>
      <c r="AE50" s="14"/>
      <c r="AG50" s="8"/>
      <c r="AH50" s="8"/>
      <c r="AI50" s="8"/>
    </row>
    <row r="51" spans="30:35" ht="28.5">
      <c r="AD51" s="20"/>
      <c r="AE51" s="14"/>
      <c r="AG51" s="8"/>
      <c r="AH51" s="8"/>
      <c r="AI51" s="8"/>
    </row>
    <row r="52" spans="30:35" ht="28.5">
      <c r="AD52" s="20"/>
      <c r="AE52" s="14"/>
      <c r="AG52" s="8"/>
      <c r="AH52" s="8"/>
      <c r="AI52" s="8"/>
    </row>
    <row r="53" spans="30:35" ht="28.5">
      <c r="AD53" s="20"/>
      <c r="AE53" s="14"/>
      <c r="AG53" s="8"/>
      <c r="AH53" s="8"/>
      <c r="AI53" s="8"/>
    </row>
    <row r="54" spans="30:35" ht="28.5">
      <c r="AD54" s="20"/>
      <c r="AE54" s="14"/>
      <c r="AG54" s="8"/>
      <c r="AH54" s="8"/>
      <c r="AI54" s="8"/>
    </row>
    <row r="55" spans="30:35" ht="28.5">
      <c r="AD55" s="20"/>
      <c r="AE55" s="14"/>
      <c r="AG55" s="8"/>
      <c r="AH55" s="8"/>
      <c r="AI55" s="8"/>
    </row>
    <row r="56" spans="30:35" ht="28.5">
      <c r="AD56" s="20"/>
      <c r="AE56" s="14"/>
      <c r="AG56" s="8"/>
      <c r="AH56" s="8"/>
      <c r="AI56" s="8"/>
    </row>
    <row r="57" spans="30:35" ht="28.5">
      <c r="AD57" s="20"/>
      <c r="AE57" s="14"/>
      <c r="AG57" s="8"/>
      <c r="AH57" s="8"/>
      <c r="AI57" s="8"/>
    </row>
    <row r="58" spans="30:35" ht="28.5">
      <c r="AD58" s="20"/>
      <c r="AE58" s="14"/>
      <c r="AG58" s="8"/>
      <c r="AH58" s="8"/>
      <c r="AI58" s="8"/>
    </row>
    <row r="59" spans="30:35" ht="28.5">
      <c r="AD59" s="20"/>
      <c r="AE59" s="14"/>
      <c r="AG59" s="8"/>
      <c r="AH59" s="8"/>
      <c r="AI59" s="8"/>
    </row>
    <row r="60" spans="30:35" ht="28.5">
      <c r="AD60" s="20"/>
      <c r="AE60" s="14"/>
      <c r="AG60" s="8"/>
      <c r="AH60" s="8"/>
      <c r="AI60" s="8"/>
    </row>
    <row r="61" spans="30:35" ht="28.5">
      <c r="AD61" s="20"/>
      <c r="AE61" s="14"/>
      <c r="AG61" s="8"/>
      <c r="AH61" s="8"/>
      <c r="AI61" s="8"/>
    </row>
    <row r="62" spans="30:35" ht="28.5">
      <c r="AD62" s="20"/>
      <c r="AE62" s="14"/>
      <c r="AG62" s="8"/>
      <c r="AH62" s="8"/>
      <c r="AI62" s="8"/>
    </row>
    <row r="63" spans="30:35" ht="28.5">
      <c r="AD63" s="20"/>
      <c r="AE63" s="14"/>
      <c r="AG63" s="8"/>
      <c r="AH63" s="8"/>
      <c r="AI63" s="8"/>
    </row>
    <row r="64" spans="30:35" ht="28.5">
      <c r="AD64" s="20"/>
      <c r="AE64" s="14"/>
      <c r="AG64" s="8"/>
      <c r="AH64" s="8"/>
      <c r="AI64" s="8"/>
    </row>
    <row r="65" spans="30:35" ht="28.5">
      <c r="AD65" s="20"/>
      <c r="AE65" s="14"/>
      <c r="AG65" s="8"/>
      <c r="AH65" s="8"/>
      <c r="AI65" s="8"/>
    </row>
    <row r="66" spans="30:35" ht="28.5">
      <c r="AD66" s="20"/>
      <c r="AE66" s="14"/>
      <c r="AG66" s="8"/>
      <c r="AH66" s="8"/>
      <c r="AI66" s="8"/>
    </row>
    <row r="67" spans="30:35" ht="28.5">
      <c r="AD67" s="20"/>
      <c r="AE67" s="14"/>
      <c r="AG67" s="8"/>
      <c r="AH67" s="8"/>
      <c r="AI67" s="8"/>
    </row>
    <row r="68" spans="30:35" ht="28.5">
      <c r="AD68" s="20"/>
      <c r="AE68" s="14"/>
      <c r="AG68" s="8"/>
      <c r="AH68" s="8"/>
      <c r="AI68" s="8"/>
    </row>
    <row r="69" spans="30:35" ht="28.5">
      <c r="AD69" s="20"/>
      <c r="AE69" s="14"/>
      <c r="AG69" s="8"/>
      <c r="AH69" s="8"/>
      <c r="AI69" s="8"/>
    </row>
    <row r="70" spans="30:35" ht="28.5">
      <c r="AD70" s="20"/>
      <c r="AE70" s="14"/>
      <c r="AG70" s="8"/>
      <c r="AH70" s="8"/>
      <c r="AI70" s="8"/>
    </row>
    <row r="71" spans="30:35" ht="28.5">
      <c r="AD71" s="20"/>
      <c r="AE71" s="14"/>
      <c r="AG71" s="8"/>
      <c r="AH71" s="8"/>
      <c r="AI71" s="8"/>
    </row>
    <row r="72" spans="30:35" ht="28.5">
      <c r="AD72" s="20"/>
      <c r="AE72" s="14"/>
      <c r="AG72" s="8"/>
      <c r="AH72" s="8"/>
      <c r="AI72" s="8"/>
    </row>
    <row r="73" spans="30:35" ht="28.5">
      <c r="AD73" s="20"/>
      <c r="AE73" s="14"/>
      <c r="AG73" s="8"/>
      <c r="AH73" s="8"/>
      <c r="AI73" s="8"/>
    </row>
    <row r="74" spans="30:35" ht="28.5">
      <c r="AD74" s="20"/>
      <c r="AE74" s="14"/>
      <c r="AG74" s="8"/>
      <c r="AH74" s="8"/>
      <c r="AI74" s="8"/>
    </row>
    <row r="75" spans="30:35" ht="28.5">
      <c r="AD75" s="20"/>
      <c r="AE75" s="14"/>
      <c r="AG75" s="8"/>
      <c r="AH75" s="8"/>
      <c r="AI75" s="8"/>
    </row>
    <row r="76" spans="30:35" ht="28.5">
      <c r="AD76" s="20"/>
      <c r="AE76" s="14"/>
      <c r="AG76" s="8"/>
      <c r="AH76" s="8"/>
      <c r="AI76" s="8"/>
    </row>
    <row r="77" spans="30:35" ht="28.5">
      <c r="AD77" s="20"/>
      <c r="AE77" s="14"/>
      <c r="AG77" s="8"/>
      <c r="AH77" s="8"/>
      <c r="AI77" s="8"/>
    </row>
    <row r="78" spans="30:35" ht="28.5">
      <c r="AD78" s="20"/>
      <c r="AE78" s="14"/>
      <c r="AG78" s="8"/>
      <c r="AH78" s="8"/>
      <c r="AI78" s="8"/>
    </row>
    <row r="79" spans="30:35" ht="28.5">
      <c r="AD79" s="20"/>
      <c r="AE79" s="14"/>
      <c r="AG79" s="8"/>
      <c r="AH79" s="8"/>
      <c r="AI79" s="8"/>
    </row>
    <row r="80" spans="30:35" ht="28.5">
      <c r="AD80" s="20"/>
      <c r="AE80" s="14"/>
      <c r="AG80" s="8"/>
      <c r="AH80" s="8"/>
      <c r="AI80" s="8"/>
    </row>
    <row r="81" spans="30:35" ht="28.5">
      <c r="AD81" s="20"/>
      <c r="AE81" s="14"/>
      <c r="AG81" s="8"/>
      <c r="AH81" s="8"/>
      <c r="AI81" s="8"/>
    </row>
  </sheetData>
  <sheetProtection algorithmName="SHA-512" hashValue="3eWRVQY9NjVU6Kew6egGZwzZp0FUQSjDNNwDNkBvQn3FfB77lbvB0BEAdlEa4tQMJnj1a6jWV7h/Lc810d61Cg==" saltValue="MND/be8V0PLQ1L9HapTuHw==" spinCount="100000" sheet="1" objects="1" scenarios="1" selectLockedCells="1"/>
  <mergeCells count="6">
    <mergeCell ref="F17:G17"/>
    <mergeCell ref="N1:O1"/>
    <mergeCell ref="F3:G3"/>
    <mergeCell ref="A15:I15"/>
    <mergeCell ref="N15:O15"/>
    <mergeCell ref="A1:M1"/>
  </mergeCells>
  <phoneticPr fontId="1"/>
  <conditionalFormatting sqref="S6:AA14">
    <cfRule type="cellIs" dxfId="24" priority="1" stopIfTrue="1" operator="greaterThanOrEqual">
      <formula>5</formula>
    </cfRule>
    <cfRule type="cellIs" dxfId="23" priority="2" stopIfTrue="1" operator="equal">
      <formula>4</formula>
    </cfRule>
    <cfRule type="cellIs" dxfId="22" priority="3" stopIfTrue="1" operator="equal">
      <formula>3</formula>
    </cfRule>
    <cfRule type="cellIs" dxfId="21" priority="4" stopIfTrue="1" operator="equal">
      <formula>2</formula>
    </cfRule>
    <cfRule type="cellIs" dxfId="20" priority="5" stopIfTrue="1" operator="equal">
      <formula>1</formula>
    </cfRule>
    <cfRule type="cellIs" dxfId="19" priority="6" stopIfTrue="1" operator="equal">
      <formula>0</formula>
    </cfRule>
  </conditionalFormatting>
  <dataValidations count="1">
    <dataValidation type="whole" imeMode="off" allowBlank="1" showInputMessage="1" showErrorMessage="1" sqref="N1:Q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1"/>
  <sheetViews>
    <sheetView showGridLines="0" zoomScale="70" zoomScaleNormal="70" zoomScalePageLayoutView="90" workbookViewId="0">
      <selection activeCell="N1" sqref="N1:O1"/>
    </sheetView>
  </sheetViews>
  <sheetFormatPr defaultRowHeight="13.5"/>
  <cols>
    <col min="1" max="1" width="7.625" style="1" customWidth="1"/>
    <col min="2" max="2" width="6.25" style="1" bestFit="1" customWidth="1"/>
    <col min="3" max="3" width="4.625" style="7" customWidth="1"/>
    <col min="4" max="4" width="5.625" style="1" customWidth="1"/>
    <col min="5" max="5" width="4.625" style="7" customWidth="1"/>
    <col min="6" max="6" width="5.625" style="1" customWidth="1"/>
    <col min="7" max="7" width="8.625" style="7" customWidth="1"/>
    <col min="8" max="8" width="3.625" style="1" customWidth="1"/>
    <col min="9" max="9" width="7.625" style="1" customWidth="1"/>
    <col min="10" max="10" width="6.25" style="1" bestFit="1" customWidth="1"/>
    <col min="11" max="11" width="4.625" style="1" customWidth="1"/>
    <col min="12" max="12" width="5.625" style="1" customWidth="1"/>
    <col min="13" max="13" width="4.625" style="1" customWidth="1"/>
    <col min="14" max="14" width="4.5" style="1" customWidth="1"/>
    <col min="15" max="16" width="8.625" style="1" customWidth="1"/>
    <col min="17" max="17" width="7.75" style="1" customWidth="1"/>
    <col min="18" max="18" width="4.25" style="1" bestFit="1" customWidth="1"/>
    <col min="19" max="28" width="8.625" style="1" customWidth="1"/>
    <col min="29" max="29" width="8.25" style="1" customWidth="1"/>
    <col min="30" max="30" width="9.125" style="1" customWidth="1"/>
    <col min="31" max="31" width="9" style="1" hidden="1" customWidth="1"/>
    <col min="32" max="32" width="8.75" style="1" hidden="1" customWidth="1"/>
    <col min="33" max="36" width="0" style="1" hidden="1" customWidth="1"/>
    <col min="37" max="16384" width="9" style="1"/>
  </cols>
  <sheetData>
    <row r="1" spans="1:36" ht="36">
      <c r="A1" s="139" t="s">
        <v>41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3">
        <v>1</v>
      </c>
      <c r="O1" s="133"/>
      <c r="P1" s="58"/>
      <c r="Q1" s="57"/>
      <c r="R1" s="57"/>
      <c r="S1" s="22"/>
      <c r="T1" s="22"/>
      <c r="U1" s="22"/>
      <c r="V1" s="22"/>
      <c r="W1" s="22"/>
      <c r="X1" s="22"/>
      <c r="Y1" s="22"/>
      <c r="Z1" s="22"/>
      <c r="AA1" s="22"/>
      <c r="AB1" s="22"/>
      <c r="AE1" s="20">
        <f ca="1">RAND()</f>
        <v>0.16030448097222338</v>
      </c>
      <c r="AF1" s="14">
        <f ca="1">RANK(AE1,$AE$1:$AE$100,)</f>
        <v>69</v>
      </c>
      <c r="AH1" s="8">
        <v>1</v>
      </c>
      <c r="AI1" s="8">
        <v>1</v>
      </c>
      <c r="AJ1" s="8">
        <v>1</v>
      </c>
    </row>
    <row r="2" spans="1:36" ht="24.75" customHeight="1">
      <c r="A2" s="22"/>
      <c r="B2" s="24"/>
      <c r="C2" s="25"/>
      <c r="D2" s="22"/>
      <c r="E2" s="25"/>
      <c r="F2" s="22"/>
      <c r="G2" s="25"/>
      <c r="H2" s="26"/>
      <c r="I2" s="26"/>
      <c r="J2" s="22"/>
      <c r="K2" s="22"/>
      <c r="L2" s="27"/>
      <c r="M2" s="22"/>
      <c r="N2" s="28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E2" s="20">
        <f t="shared" ref="AE2:AE65" ca="1" si="0">RAND()</f>
        <v>0.85008839072697551</v>
      </c>
      <c r="AF2" s="14">
        <f t="shared" ref="AF2:AF65" ca="1" si="1">RANK(AE2,$AE$1:$AE$100,)</f>
        <v>12</v>
      </c>
      <c r="AH2" s="8">
        <v>2</v>
      </c>
      <c r="AI2" s="8">
        <v>1</v>
      </c>
      <c r="AJ2" s="8">
        <v>2</v>
      </c>
    </row>
    <row r="3" spans="1:36" ht="24.75" customHeight="1">
      <c r="A3" s="30"/>
      <c r="B3" s="29" t="s">
        <v>37</v>
      </c>
      <c r="C3" s="43"/>
      <c r="D3" s="44" t="s">
        <v>26</v>
      </c>
      <c r="F3" s="136" t="s">
        <v>0</v>
      </c>
      <c r="G3" s="137"/>
      <c r="H3" s="30"/>
      <c r="I3" s="30"/>
      <c r="J3" s="29"/>
      <c r="K3" s="29"/>
      <c r="L3" s="29"/>
      <c r="M3" s="30"/>
      <c r="N3" s="30"/>
      <c r="O3" s="29"/>
      <c r="P3" s="36"/>
      <c r="Q3" s="22"/>
      <c r="R3" s="22"/>
      <c r="S3" s="26" t="s">
        <v>38</v>
      </c>
      <c r="T3" s="26" t="s">
        <v>25</v>
      </c>
      <c r="U3" s="26" t="s">
        <v>39</v>
      </c>
      <c r="V3" s="26" t="s">
        <v>23</v>
      </c>
      <c r="W3" s="22"/>
      <c r="X3" s="22"/>
      <c r="Y3" s="22"/>
      <c r="Z3" s="22"/>
      <c r="AA3" s="22"/>
      <c r="AB3" s="22"/>
      <c r="AE3" s="20">
        <f t="shared" ca="1" si="0"/>
        <v>0.6079635142761548</v>
      </c>
      <c r="AF3" s="14">
        <f t="shared" ca="1" si="1"/>
        <v>34</v>
      </c>
      <c r="AH3" s="8">
        <v>3</v>
      </c>
      <c r="AI3" s="8">
        <v>1</v>
      </c>
      <c r="AJ3" s="8">
        <v>3</v>
      </c>
    </row>
    <row r="4" spans="1:36" ht="24.75" customHeight="1" thickBot="1">
      <c r="A4" s="22"/>
      <c r="B4" s="22"/>
      <c r="C4" s="25"/>
      <c r="D4" s="22"/>
      <c r="E4" s="25"/>
      <c r="F4" s="22"/>
      <c r="G4" s="25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42">
        <v>0</v>
      </c>
      <c r="T4" s="42">
        <v>1</v>
      </c>
      <c r="U4" s="42">
        <v>2</v>
      </c>
      <c r="V4" s="42">
        <v>3</v>
      </c>
      <c r="W4" s="42">
        <v>4</v>
      </c>
      <c r="X4" s="42">
        <v>5</v>
      </c>
      <c r="Y4" s="42">
        <v>6</v>
      </c>
      <c r="Z4" s="42">
        <v>7</v>
      </c>
      <c r="AA4" s="42">
        <v>8</v>
      </c>
      <c r="AB4" s="42">
        <v>9</v>
      </c>
      <c r="AE4" s="20">
        <f t="shared" ca="1" si="0"/>
        <v>0.85371428576456254</v>
      </c>
      <c r="AF4" s="14">
        <f t="shared" ca="1" si="1"/>
        <v>11</v>
      </c>
      <c r="AH4" s="8">
        <v>4</v>
      </c>
      <c r="AI4" s="8">
        <v>1</v>
      </c>
      <c r="AJ4" s="8">
        <v>4</v>
      </c>
    </row>
    <row r="5" spans="1:36" ht="66" customHeight="1">
      <c r="A5" s="22"/>
      <c r="B5" s="31" t="s">
        <v>1</v>
      </c>
      <c r="C5" s="34">
        <f ca="1">VLOOKUP($AF1,$AH$1:$AJ$81,2,FALSE)</f>
        <v>8</v>
      </c>
      <c r="D5" s="33" t="s">
        <v>2</v>
      </c>
      <c r="E5" s="34">
        <f t="shared" ref="E5:E14" ca="1" si="2">VLOOKUP($AF1,$AH$1:$AJ$81,3,FALSE)</f>
        <v>6</v>
      </c>
      <c r="F5" s="33" t="s">
        <v>3</v>
      </c>
      <c r="G5" s="35">
        <f ca="1">C5*E5</f>
        <v>48</v>
      </c>
      <c r="H5" s="22"/>
      <c r="I5" s="22"/>
      <c r="J5" s="31" t="s">
        <v>18</v>
      </c>
      <c r="K5" s="34">
        <f ca="1">VLOOKUP($AF11,$AH$1:$AJ$81,2,FALSE)</f>
        <v>9</v>
      </c>
      <c r="L5" s="33" t="s">
        <v>2</v>
      </c>
      <c r="M5" s="34">
        <f t="shared" ref="M5:M14" ca="1" si="3">VLOOKUP($AF11,$AH$1:$AJ$81,3,FALSE)</f>
        <v>2</v>
      </c>
      <c r="N5" s="33" t="s">
        <v>3</v>
      </c>
      <c r="O5" s="35">
        <f t="shared" ref="O5:O14" ca="1" si="4">K5*M5</f>
        <v>18</v>
      </c>
      <c r="P5" s="35"/>
      <c r="Q5" s="46" t="s">
        <v>38</v>
      </c>
      <c r="R5" s="36">
        <v>0</v>
      </c>
      <c r="S5" s="48">
        <f t="shared" ref="S5:AB5" ca="1" si="5">COUNTIFS($C$5:$C$14,$R5,$E$5:$E$14,S$4)+COUNTIFS($K$5:$K$14,$R5,$M$5:$M$14,S$4)</f>
        <v>0</v>
      </c>
      <c r="T5" s="49">
        <f t="shared" ca="1" si="5"/>
        <v>0</v>
      </c>
      <c r="U5" s="49">
        <f t="shared" ca="1" si="5"/>
        <v>0</v>
      </c>
      <c r="V5" s="49">
        <f t="shared" ca="1" si="5"/>
        <v>0</v>
      </c>
      <c r="W5" s="49">
        <f t="shared" ca="1" si="5"/>
        <v>0</v>
      </c>
      <c r="X5" s="49">
        <f t="shared" ca="1" si="5"/>
        <v>0</v>
      </c>
      <c r="Y5" s="49">
        <f t="shared" ca="1" si="5"/>
        <v>0</v>
      </c>
      <c r="Z5" s="49">
        <f t="shared" ca="1" si="5"/>
        <v>0</v>
      </c>
      <c r="AA5" s="49">
        <f t="shared" ca="1" si="5"/>
        <v>0</v>
      </c>
      <c r="AB5" s="50">
        <f t="shared" ca="1" si="5"/>
        <v>0</v>
      </c>
      <c r="AE5" s="20">
        <f t="shared" ca="1" si="0"/>
        <v>0.41220375241327778</v>
      </c>
      <c r="AF5" s="14">
        <f t="shared" ca="1" si="1"/>
        <v>46</v>
      </c>
      <c r="AH5" s="8">
        <v>5</v>
      </c>
      <c r="AI5" s="8">
        <v>1</v>
      </c>
      <c r="AJ5" s="8">
        <v>5</v>
      </c>
    </row>
    <row r="6" spans="1:36" ht="66" customHeight="1">
      <c r="A6" s="22"/>
      <c r="B6" s="31" t="s">
        <v>4</v>
      </c>
      <c r="C6" s="34">
        <f t="shared" ref="C6:C14" ca="1" si="6">VLOOKUP($AF2,$AH$1:$AJ$81,2,FALSE)</f>
        <v>2</v>
      </c>
      <c r="D6" s="33" t="s">
        <v>2</v>
      </c>
      <c r="E6" s="34">
        <f t="shared" ca="1" si="2"/>
        <v>3</v>
      </c>
      <c r="F6" s="33" t="s">
        <v>3</v>
      </c>
      <c r="G6" s="35">
        <f t="shared" ref="G6:G14" ca="1" si="7">C6*E6</f>
        <v>6</v>
      </c>
      <c r="H6" s="22"/>
      <c r="I6" s="22"/>
      <c r="J6" s="31" t="s">
        <v>19</v>
      </c>
      <c r="K6" s="34">
        <f t="shared" ref="K6:K14" ca="1" si="8">VLOOKUP($AF12,$AH$1:$AJ$81,2,FALSE)</f>
        <v>9</v>
      </c>
      <c r="L6" s="33" t="s">
        <v>2</v>
      </c>
      <c r="M6" s="34">
        <f t="shared" ca="1" si="3"/>
        <v>4</v>
      </c>
      <c r="N6" s="33" t="s">
        <v>3</v>
      </c>
      <c r="O6" s="35">
        <f t="shared" ca="1" si="4"/>
        <v>36</v>
      </c>
      <c r="P6" s="35"/>
      <c r="Q6" s="46" t="s">
        <v>25</v>
      </c>
      <c r="R6" s="36">
        <v>1</v>
      </c>
      <c r="S6" s="51">
        <f t="shared" ref="S6:S14" ca="1" si="9">COUNTIFS($C$5:$C$14,$R6,$E$5:$E$14,S$4)+COUNTIFS($K$5:$K$14,$R6,$M$5:$M$14,S$4)</f>
        <v>0</v>
      </c>
      <c r="T6" s="52">
        <f t="shared" ref="T6:AB14" ca="1" si="10">COUNTIFS($C$5:$C$14,$R6,$E$5:$E$14,T$4)+COUNTIFS($K$5:$K$14,$R6,$M$5:$M$14,T$4)</f>
        <v>0</v>
      </c>
      <c r="U6" s="52">
        <f t="shared" ca="1" si="10"/>
        <v>0</v>
      </c>
      <c r="V6" s="52">
        <f t="shared" ca="1" si="10"/>
        <v>0</v>
      </c>
      <c r="W6" s="52">
        <f t="shared" ca="1" si="10"/>
        <v>0</v>
      </c>
      <c r="X6" s="52">
        <f t="shared" ca="1" si="10"/>
        <v>0</v>
      </c>
      <c r="Y6" s="52">
        <f t="shared" ca="1" si="10"/>
        <v>0</v>
      </c>
      <c r="Z6" s="52">
        <f t="shared" ca="1" si="10"/>
        <v>0</v>
      </c>
      <c r="AA6" s="52">
        <f t="shared" ca="1" si="10"/>
        <v>0</v>
      </c>
      <c r="AB6" s="53">
        <f t="shared" ca="1" si="10"/>
        <v>0</v>
      </c>
      <c r="AE6" s="20">
        <f t="shared" ca="1" si="0"/>
        <v>0.60485969943106799</v>
      </c>
      <c r="AF6" s="14">
        <f t="shared" ca="1" si="1"/>
        <v>35</v>
      </c>
      <c r="AH6" s="8">
        <v>6</v>
      </c>
      <c r="AI6" s="8">
        <v>1</v>
      </c>
      <c r="AJ6" s="8">
        <v>6</v>
      </c>
    </row>
    <row r="7" spans="1:36" ht="66" customHeight="1">
      <c r="A7" s="22"/>
      <c r="B7" s="31" t="s">
        <v>6</v>
      </c>
      <c r="C7" s="34">
        <f t="shared" ca="1" si="6"/>
        <v>4</v>
      </c>
      <c r="D7" s="33" t="s">
        <v>2</v>
      </c>
      <c r="E7" s="34">
        <f t="shared" ca="1" si="2"/>
        <v>7</v>
      </c>
      <c r="F7" s="33" t="s">
        <v>3</v>
      </c>
      <c r="G7" s="35">
        <f t="shared" ca="1" si="7"/>
        <v>28</v>
      </c>
      <c r="H7" s="22"/>
      <c r="I7" s="22"/>
      <c r="J7" s="31" t="s">
        <v>20</v>
      </c>
      <c r="K7" s="34">
        <f t="shared" ca="1" si="8"/>
        <v>2</v>
      </c>
      <c r="L7" s="33" t="s">
        <v>2</v>
      </c>
      <c r="M7" s="34">
        <f t="shared" ca="1" si="3"/>
        <v>6</v>
      </c>
      <c r="N7" s="33" t="s">
        <v>3</v>
      </c>
      <c r="O7" s="35">
        <f t="shared" ca="1" si="4"/>
        <v>12</v>
      </c>
      <c r="P7" s="35"/>
      <c r="Q7" s="46" t="s">
        <v>40</v>
      </c>
      <c r="R7" s="36">
        <v>2</v>
      </c>
      <c r="S7" s="51">
        <f t="shared" ca="1" si="9"/>
        <v>0</v>
      </c>
      <c r="T7" s="52">
        <f t="shared" ca="1" si="10"/>
        <v>0</v>
      </c>
      <c r="U7" s="52">
        <f t="shared" ca="1" si="10"/>
        <v>1</v>
      </c>
      <c r="V7" s="52">
        <f t="shared" ca="1" si="10"/>
        <v>1</v>
      </c>
      <c r="W7" s="52">
        <f t="shared" ca="1" si="10"/>
        <v>0</v>
      </c>
      <c r="X7" s="52">
        <f t="shared" ca="1" si="10"/>
        <v>0</v>
      </c>
      <c r="Y7" s="52">
        <f t="shared" ca="1" si="10"/>
        <v>1</v>
      </c>
      <c r="Z7" s="52">
        <f t="shared" ca="1" si="10"/>
        <v>0</v>
      </c>
      <c r="AA7" s="52">
        <f t="shared" ca="1" si="10"/>
        <v>0</v>
      </c>
      <c r="AB7" s="53">
        <f t="shared" ca="1" si="10"/>
        <v>1</v>
      </c>
      <c r="AE7" s="20">
        <f t="shared" ca="1" si="0"/>
        <v>0.58332717048850535</v>
      </c>
      <c r="AF7" s="14">
        <f t="shared" ca="1" si="1"/>
        <v>38</v>
      </c>
      <c r="AH7" s="8">
        <v>7</v>
      </c>
      <c r="AI7" s="8">
        <v>1</v>
      </c>
      <c r="AJ7" s="8">
        <v>7</v>
      </c>
    </row>
    <row r="8" spans="1:36" ht="66" customHeight="1">
      <c r="A8" s="22"/>
      <c r="B8" s="31" t="s">
        <v>8</v>
      </c>
      <c r="C8" s="34">
        <f t="shared" ca="1" si="6"/>
        <v>2</v>
      </c>
      <c r="D8" s="33" t="s">
        <v>2</v>
      </c>
      <c r="E8" s="34">
        <f t="shared" ca="1" si="2"/>
        <v>2</v>
      </c>
      <c r="F8" s="33" t="s">
        <v>3</v>
      </c>
      <c r="G8" s="35">
        <f t="shared" ca="1" si="7"/>
        <v>4</v>
      </c>
      <c r="H8" s="22"/>
      <c r="I8" s="22"/>
      <c r="J8" s="31" t="s">
        <v>21</v>
      </c>
      <c r="K8" s="34">
        <f t="shared" ca="1" si="8"/>
        <v>8</v>
      </c>
      <c r="L8" s="33" t="s">
        <v>2</v>
      </c>
      <c r="M8" s="34">
        <f t="shared" ca="1" si="3"/>
        <v>2</v>
      </c>
      <c r="N8" s="33" t="s">
        <v>3</v>
      </c>
      <c r="O8" s="35">
        <f t="shared" ca="1" si="4"/>
        <v>16</v>
      </c>
      <c r="P8" s="35"/>
      <c r="Q8" s="46" t="s">
        <v>24</v>
      </c>
      <c r="R8" s="36">
        <v>3</v>
      </c>
      <c r="S8" s="51">
        <f t="shared" ca="1" si="9"/>
        <v>0</v>
      </c>
      <c r="T8" s="52">
        <f t="shared" ca="1" si="10"/>
        <v>0</v>
      </c>
      <c r="U8" s="52">
        <f t="shared" ca="1" si="10"/>
        <v>1</v>
      </c>
      <c r="V8" s="52">
        <f t="shared" ca="1" si="10"/>
        <v>0</v>
      </c>
      <c r="W8" s="52">
        <f t="shared" ca="1" si="10"/>
        <v>0</v>
      </c>
      <c r="X8" s="52">
        <f t="shared" ca="1" si="10"/>
        <v>0</v>
      </c>
      <c r="Y8" s="52">
        <f t="shared" ca="1" si="10"/>
        <v>0</v>
      </c>
      <c r="Z8" s="52">
        <f t="shared" ca="1" si="10"/>
        <v>0</v>
      </c>
      <c r="AA8" s="52">
        <f t="shared" ca="1" si="10"/>
        <v>0</v>
      </c>
      <c r="AB8" s="53">
        <f t="shared" ca="1" si="10"/>
        <v>0</v>
      </c>
      <c r="AE8" s="20">
        <f t="shared" ca="1" si="0"/>
        <v>0.59923397166015413</v>
      </c>
      <c r="AF8" s="14">
        <f t="shared" ca="1" si="1"/>
        <v>36</v>
      </c>
      <c r="AH8" s="8">
        <v>8</v>
      </c>
      <c r="AI8" s="8">
        <v>1</v>
      </c>
      <c r="AJ8" s="8">
        <v>8</v>
      </c>
    </row>
    <row r="9" spans="1:36" ht="66" customHeight="1">
      <c r="A9" s="22"/>
      <c r="B9" s="31" t="s">
        <v>10</v>
      </c>
      <c r="C9" s="34">
        <f t="shared" ca="1" si="6"/>
        <v>6</v>
      </c>
      <c r="D9" s="33" t="s">
        <v>2</v>
      </c>
      <c r="E9" s="34">
        <f t="shared" ca="1" si="2"/>
        <v>1</v>
      </c>
      <c r="F9" s="33" t="s">
        <v>3</v>
      </c>
      <c r="G9" s="35">
        <f t="shared" ca="1" si="7"/>
        <v>6</v>
      </c>
      <c r="H9" s="22"/>
      <c r="I9" s="22"/>
      <c r="J9" s="31" t="s">
        <v>5</v>
      </c>
      <c r="K9" s="34">
        <f t="shared" ca="1" si="8"/>
        <v>5</v>
      </c>
      <c r="L9" s="33" t="s">
        <v>2</v>
      </c>
      <c r="M9" s="34">
        <f t="shared" ca="1" si="3"/>
        <v>4</v>
      </c>
      <c r="N9" s="33" t="s">
        <v>3</v>
      </c>
      <c r="O9" s="35">
        <f t="shared" ca="1" si="4"/>
        <v>20</v>
      </c>
      <c r="P9" s="35"/>
      <c r="Q9" s="46" t="s">
        <v>39</v>
      </c>
      <c r="R9" s="36">
        <v>4</v>
      </c>
      <c r="S9" s="51">
        <f t="shared" ca="1" si="9"/>
        <v>0</v>
      </c>
      <c r="T9" s="52">
        <f t="shared" ca="1" si="10"/>
        <v>0</v>
      </c>
      <c r="U9" s="52">
        <f t="shared" ca="1" si="10"/>
        <v>0</v>
      </c>
      <c r="V9" s="52">
        <f t="shared" ca="1" si="10"/>
        <v>0</v>
      </c>
      <c r="W9" s="52">
        <f t="shared" ca="1" si="10"/>
        <v>0</v>
      </c>
      <c r="X9" s="52">
        <f t="shared" ca="1" si="10"/>
        <v>1</v>
      </c>
      <c r="Y9" s="52">
        <f t="shared" ca="1" si="10"/>
        <v>0</v>
      </c>
      <c r="Z9" s="52">
        <f t="shared" ca="1" si="10"/>
        <v>1</v>
      </c>
      <c r="AA9" s="52">
        <f t="shared" ca="1" si="10"/>
        <v>1</v>
      </c>
      <c r="AB9" s="53">
        <f t="shared" ca="1" si="10"/>
        <v>1</v>
      </c>
      <c r="AE9" s="20">
        <f t="shared" ca="1" si="0"/>
        <v>2.9809146029494471E-2</v>
      </c>
      <c r="AF9" s="14">
        <f t="shared" ca="1" si="1"/>
        <v>80</v>
      </c>
      <c r="AH9" s="8">
        <v>9</v>
      </c>
      <c r="AI9" s="8">
        <v>1</v>
      </c>
      <c r="AJ9" s="8">
        <v>9</v>
      </c>
    </row>
    <row r="10" spans="1:36" ht="66" customHeight="1">
      <c r="A10" s="22"/>
      <c r="B10" s="31" t="s">
        <v>12</v>
      </c>
      <c r="C10" s="34">
        <f t="shared" ca="1" si="6"/>
        <v>4</v>
      </c>
      <c r="D10" s="33" t="s">
        <v>2</v>
      </c>
      <c r="E10" s="34">
        <f t="shared" ca="1" si="2"/>
        <v>8</v>
      </c>
      <c r="F10" s="33" t="s">
        <v>3</v>
      </c>
      <c r="G10" s="35">
        <f t="shared" ca="1" si="7"/>
        <v>32</v>
      </c>
      <c r="H10" s="22"/>
      <c r="I10" s="22"/>
      <c r="J10" s="31" t="s">
        <v>7</v>
      </c>
      <c r="K10" s="34">
        <f t="shared" ca="1" si="8"/>
        <v>7</v>
      </c>
      <c r="L10" s="33" t="s">
        <v>2</v>
      </c>
      <c r="M10" s="34">
        <f t="shared" ca="1" si="3"/>
        <v>6</v>
      </c>
      <c r="N10" s="33" t="s">
        <v>3</v>
      </c>
      <c r="O10" s="35">
        <f t="shared" ca="1" si="4"/>
        <v>42</v>
      </c>
      <c r="P10" s="35"/>
      <c r="Q10" s="46" t="s">
        <v>23</v>
      </c>
      <c r="R10" s="36">
        <v>5</v>
      </c>
      <c r="S10" s="51">
        <f t="shared" ca="1" si="9"/>
        <v>0</v>
      </c>
      <c r="T10" s="52">
        <f t="shared" ca="1" si="10"/>
        <v>0</v>
      </c>
      <c r="U10" s="52">
        <f t="shared" ca="1" si="10"/>
        <v>1</v>
      </c>
      <c r="V10" s="52">
        <f t="shared" ca="1" si="10"/>
        <v>0</v>
      </c>
      <c r="W10" s="52">
        <f t="shared" ca="1" si="10"/>
        <v>1</v>
      </c>
      <c r="X10" s="52">
        <f t="shared" ca="1" si="10"/>
        <v>0</v>
      </c>
      <c r="Y10" s="52">
        <f t="shared" ca="1" si="10"/>
        <v>0</v>
      </c>
      <c r="Z10" s="52">
        <f t="shared" ca="1" si="10"/>
        <v>1</v>
      </c>
      <c r="AA10" s="52">
        <f t="shared" ca="1" si="10"/>
        <v>0</v>
      </c>
      <c r="AB10" s="53">
        <f t="shared" ca="1" si="10"/>
        <v>0</v>
      </c>
      <c r="AE10" s="20">
        <f t="shared" ca="1" si="0"/>
        <v>0.39874517267843645</v>
      </c>
      <c r="AF10" s="14">
        <f t="shared" ca="1" si="1"/>
        <v>47</v>
      </c>
      <c r="AH10" s="8">
        <v>10</v>
      </c>
      <c r="AI10" s="8">
        <v>2</v>
      </c>
      <c r="AJ10" s="8">
        <v>1</v>
      </c>
    </row>
    <row r="11" spans="1:36" ht="66" customHeight="1">
      <c r="A11" s="22"/>
      <c r="B11" s="31" t="s">
        <v>14</v>
      </c>
      <c r="C11" s="34">
        <f t="shared" ca="1" si="6"/>
        <v>5</v>
      </c>
      <c r="D11" s="33" t="s">
        <v>2</v>
      </c>
      <c r="E11" s="34">
        <f t="shared" ca="1" si="2"/>
        <v>2</v>
      </c>
      <c r="F11" s="33" t="s">
        <v>3</v>
      </c>
      <c r="G11" s="35">
        <f t="shared" ca="1" si="7"/>
        <v>10</v>
      </c>
      <c r="H11" s="22"/>
      <c r="I11" s="22"/>
      <c r="J11" s="31" t="s">
        <v>9</v>
      </c>
      <c r="K11" s="34">
        <f t="shared" ca="1" si="8"/>
        <v>2</v>
      </c>
      <c r="L11" s="33" t="s">
        <v>2</v>
      </c>
      <c r="M11" s="34">
        <f t="shared" ca="1" si="3"/>
        <v>9</v>
      </c>
      <c r="N11" s="33" t="s">
        <v>3</v>
      </c>
      <c r="O11" s="35">
        <f t="shared" ca="1" si="4"/>
        <v>18</v>
      </c>
      <c r="P11" s="35"/>
      <c r="Q11" s="22"/>
      <c r="R11" s="36">
        <v>6</v>
      </c>
      <c r="S11" s="51">
        <f t="shared" ca="1" si="9"/>
        <v>0</v>
      </c>
      <c r="T11" s="52">
        <f t="shared" ca="1" si="10"/>
        <v>1</v>
      </c>
      <c r="U11" s="52">
        <f t="shared" ca="1" si="10"/>
        <v>1</v>
      </c>
      <c r="V11" s="52">
        <f t="shared" ca="1" si="10"/>
        <v>0</v>
      </c>
      <c r="W11" s="52">
        <f t="shared" ca="1" si="10"/>
        <v>0</v>
      </c>
      <c r="X11" s="52">
        <f t="shared" ca="1" si="10"/>
        <v>0</v>
      </c>
      <c r="Y11" s="52">
        <f t="shared" ca="1" si="10"/>
        <v>0</v>
      </c>
      <c r="Z11" s="52">
        <f t="shared" ca="1" si="10"/>
        <v>0</v>
      </c>
      <c r="AA11" s="52">
        <f t="shared" ca="1" si="10"/>
        <v>0</v>
      </c>
      <c r="AB11" s="53">
        <f t="shared" ca="1" si="10"/>
        <v>0</v>
      </c>
      <c r="AE11" s="20">
        <f t="shared" ca="1" si="0"/>
        <v>0.11059273640447775</v>
      </c>
      <c r="AF11" s="14">
        <f t="shared" ca="1" si="1"/>
        <v>74</v>
      </c>
      <c r="AH11" s="8">
        <v>11</v>
      </c>
      <c r="AI11" s="8">
        <v>2</v>
      </c>
      <c r="AJ11" s="8">
        <v>2</v>
      </c>
    </row>
    <row r="12" spans="1:36" ht="66" customHeight="1">
      <c r="A12" s="22"/>
      <c r="B12" s="31" t="s">
        <v>15</v>
      </c>
      <c r="C12" s="34">
        <f t="shared" ca="1" si="6"/>
        <v>4</v>
      </c>
      <c r="D12" s="33" t="s">
        <v>2</v>
      </c>
      <c r="E12" s="34">
        <f t="shared" ca="1" si="2"/>
        <v>9</v>
      </c>
      <c r="F12" s="33" t="s">
        <v>3</v>
      </c>
      <c r="G12" s="35">
        <f t="shared" ca="1" si="7"/>
        <v>36</v>
      </c>
      <c r="H12" s="22"/>
      <c r="I12" s="22"/>
      <c r="J12" s="31" t="s">
        <v>11</v>
      </c>
      <c r="K12" s="34">
        <f t="shared" ca="1" si="8"/>
        <v>3</v>
      </c>
      <c r="L12" s="33" t="s">
        <v>2</v>
      </c>
      <c r="M12" s="34">
        <f t="shared" ca="1" si="3"/>
        <v>2</v>
      </c>
      <c r="N12" s="33" t="s">
        <v>3</v>
      </c>
      <c r="O12" s="35">
        <f t="shared" ca="1" si="4"/>
        <v>6</v>
      </c>
      <c r="P12" s="35"/>
      <c r="Q12" s="22"/>
      <c r="R12" s="36">
        <v>7</v>
      </c>
      <c r="S12" s="51">
        <f t="shared" ca="1" si="9"/>
        <v>0</v>
      </c>
      <c r="T12" s="52">
        <f t="shared" ca="1" si="10"/>
        <v>0</v>
      </c>
      <c r="U12" s="52">
        <f t="shared" ca="1" si="10"/>
        <v>0</v>
      </c>
      <c r="V12" s="52">
        <f t="shared" ca="1" si="10"/>
        <v>0</v>
      </c>
      <c r="W12" s="52">
        <f t="shared" ca="1" si="10"/>
        <v>0</v>
      </c>
      <c r="X12" s="52">
        <f t="shared" ca="1" si="10"/>
        <v>0</v>
      </c>
      <c r="Y12" s="52">
        <f t="shared" ca="1" si="10"/>
        <v>1</v>
      </c>
      <c r="Z12" s="52">
        <f t="shared" ca="1" si="10"/>
        <v>0</v>
      </c>
      <c r="AA12" s="52">
        <f t="shared" ca="1" si="10"/>
        <v>0</v>
      </c>
      <c r="AB12" s="53">
        <f t="shared" ca="1" si="10"/>
        <v>0</v>
      </c>
      <c r="AE12" s="20">
        <f t="shared" ca="1" si="0"/>
        <v>7.6051547269079922E-2</v>
      </c>
      <c r="AF12" s="14">
        <f t="shared" ca="1" si="1"/>
        <v>76</v>
      </c>
      <c r="AH12" s="8">
        <v>12</v>
      </c>
      <c r="AI12" s="8">
        <v>2</v>
      </c>
      <c r="AJ12" s="8">
        <v>3</v>
      </c>
    </row>
    <row r="13" spans="1:36" ht="66" customHeight="1">
      <c r="A13" s="22"/>
      <c r="B13" s="31" t="s">
        <v>16</v>
      </c>
      <c r="C13" s="34">
        <f t="shared" ca="1" si="6"/>
        <v>9</v>
      </c>
      <c r="D13" s="33" t="s">
        <v>2</v>
      </c>
      <c r="E13" s="34">
        <f t="shared" ca="1" si="2"/>
        <v>8</v>
      </c>
      <c r="F13" s="33" t="s">
        <v>3</v>
      </c>
      <c r="G13" s="35">
        <f t="shared" ca="1" si="7"/>
        <v>72</v>
      </c>
      <c r="H13" s="22"/>
      <c r="I13" s="22"/>
      <c r="J13" s="31" t="s">
        <v>13</v>
      </c>
      <c r="K13" s="34">
        <f t="shared" ca="1" si="8"/>
        <v>5</v>
      </c>
      <c r="L13" s="33" t="s">
        <v>2</v>
      </c>
      <c r="M13" s="34">
        <f t="shared" ca="1" si="3"/>
        <v>7</v>
      </c>
      <c r="N13" s="33" t="s">
        <v>3</v>
      </c>
      <c r="O13" s="35">
        <f t="shared" ca="1" si="4"/>
        <v>35</v>
      </c>
      <c r="P13" s="35"/>
      <c r="Q13" s="22"/>
      <c r="R13" s="36">
        <v>8</v>
      </c>
      <c r="S13" s="51">
        <f t="shared" ca="1" si="9"/>
        <v>0</v>
      </c>
      <c r="T13" s="52">
        <f t="shared" ca="1" si="10"/>
        <v>0</v>
      </c>
      <c r="U13" s="52">
        <f t="shared" ca="1" si="10"/>
        <v>1</v>
      </c>
      <c r="V13" s="52">
        <f t="shared" ca="1" si="10"/>
        <v>0</v>
      </c>
      <c r="W13" s="52">
        <f t="shared" ca="1" si="10"/>
        <v>0</v>
      </c>
      <c r="X13" s="52">
        <f t="shared" ca="1" si="10"/>
        <v>0</v>
      </c>
      <c r="Y13" s="52">
        <f t="shared" ca="1" si="10"/>
        <v>1</v>
      </c>
      <c r="Z13" s="52">
        <f t="shared" ca="1" si="10"/>
        <v>0</v>
      </c>
      <c r="AA13" s="52">
        <f t="shared" ca="1" si="10"/>
        <v>0</v>
      </c>
      <c r="AB13" s="53">
        <f t="shared" ca="1" si="10"/>
        <v>0</v>
      </c>
      <c r="AE13" s="20">
        <f t="shared" ca="1" si="0"/>
        <v>0.83423418354410128</v>
      </c>
      <c r="AF13" s="14">
        <f t="shared" ca="1" si="1"/>
        <v>15</v>
      </c>
      <c r="AH13" s="8">
        <v>13</v>
      </c>
      <c r="AI13" s="8">
        <v>2</v>
      </c>
      <c r="AJ13" s="8">
        <v>4</v>
      </c>
    </row>
    <row r="14" spans="1:36" ht="66" customHeight="1" thickBot="1">
      <c r="A14" s="22"/>
      <c r="B14" s="31" t="s">
        <v>17</v>
      </c>
      <c r="C14" s="34">
        <f t="shared" ca="1" si="6"/>
        <v>6</v>
      </c>
      <c r="D14" s="33" t="s">
        <v>2</v>
      </c>
      <c r="E14" s="34">
        <f t="shared" ca="1" si="2"/>
        <v>2</v>
      </c>
      <c r="F14" s="33" t="s">
        <v>3</v>
      </c>
      <c r="G14" s="35">
        <f t="shared" ca="1" si="7"/>
        <v>12</v>
      </c>
      <c r="H14" s="22"/>
      <c r="I14" s="22"/>
      <c r="J14" s="31" t="s">
        <v>22</v>
      </c>
      <c r="K14" s="34">
        <f t="shared" ca="1" si="8"/>
        <v>4</v>
      </c>
      <c r="L14" s="33" t="s">
        <v>2</v>
      </c>
      <c r="M14" s="34">
        <f t="shared" ca="1" si="3"/>
        <v>5</v>
      </c>
      <c r="N14" s="33" t="s">
        <v>3</v>
      </c>
      <c r="O14" s="35">
        <f t="shared" ca="1" si="4"/>
        <v>20</v>
      </c>
      <c r="P14" s="35"/>
      <c r="Q14" s="22"/>
      <c r="R14" s="36">
        <v>9</v>
      </c>
      <c r="S14" s="54">
        <f t="shared" ca="1" si="9"/>
        <v>0</v>
      </c>
      <c r="T14" s="55">
        <f t="shared" ca="1" si="10"/>
        <v>0</v>
      </c>
      <c r="U14" s="55">
        <f t="shared" ca="1" si="10"/>
        <v>1</v>
      </c>
      <c r="V14" s="55">
        <f t="shared" ca="1" si="10"/>
        <v>0</v>
      </c>
      <c r="W14" s="55">
        <f t="shared" ca="1" si="10"/>
        <v>1</v>
      </c>
      <c r="X14" s="55">
        <f t="shared" ca="1" si="10"/>
        <v>0</v>
      </c>
      <c r="Y14" s="55">
        <f t="shared" ca="1" si="10"/>
        <v>0</v>
      </c>
      <c r="Z14" s="55">
        <f t="shared" ca="1" si="10"/>
        <v>0</v>
      </c>
      <c r="AA14" s="55">
        <f t="shared" ca="1" si="10"/>
        <v>1</v>
      </c>
      <c r="AB14" s="56">
        <f t="shared" ca="1" si="10"/>
        <v>0</v>
      </c>
      <c r="AE14" s="20">
        <f t="shared" ca="1" si="0"/>
        <v>0.19456041842214844</v>
      </c>
      <c r="AF14" s="14">
        <f t="shared" ca="1" si="1"/>
        <v>65</v>
      </c>
      <c r="AH14" s="8">
        <v>14</v>
      </c>
      <c r="AI14" s="8">
        <v>2</v>
      </c>
      <c r="AJ14" s="8">
        <v>5</v>
      </c>
    </row>
    <row r="15" spans="1:36" ht="36">
      <c r="A15" s="139" t="str">
        <f>A1</f>
        <v>かけ算九九 １～９のだん ミックス</v>
      </c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4">
        <f>N1</f>
        <v>1</v>
      </c>
      <c r="O15" s="134"/>
      <c r="P15" s="23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E15" s="20">
        <f t="shared" ca="1" si="0"/>
        <v>0.5533979607403321</v>
      </c>
      <c r="AF15" s="14">
        <f t="shared" ca="1" si="1"/>
        <v>40</v>
      </c>
      <c r="AH15" s="8">
        <v>15</v>
      </c>
      <c r="AI15" s="8">
        <v>2</v>
      </c>
      <c r="AJ15" s="8">
        <v>6</v>
      </c>
    </row>
    <row r="16" spans="1:36" ht="24.75" customHeight="1">
      <c r="A16" s="26"/>
      <c r="B16" s="38">
        <f t="shared" ref="B16:H16" si="11">B2</f>
        <v>0</v>
      </c>
      <c r="C16" s="39">
        <f t="shared" si="11"/>
        <v>0</v>
      </c>
      <c r="D16" s="38">
        <f t="shared" si="11"/>
        <v>0</v>
      </c>
      <c r="E16" s="39">
        <f t="shared" si="11"/>
        <v>0</v>
      </c>
      <c r="F16" s="38">
        <f t="shared" si="11"/>
        <v>0</v>
      </c>
      <c r="G16" s="39">
        <f t="shared" si="11"/>
        <v>0</v>
      </c>
      <c r="H16" s="38">
        <f t="shared" si="11"/>
        <v>0</v>
      </c>
      <c r="I16" s="38"/>
      <c r="J16" s="38">
        <f>J2</f>
        <v>0</v>
      </c>
      <c r="K16" s="38">
        <f>K2</f>
        <v>0</v>
      </c>
      <c r="L16" s="38">
        <f>L2</f>
        <v>0</v>
      </c>
      <c r="M16" s="38">
        <f>M2</f>
        <v>0</v>
      </c>
      <c r="N16" s="38">
        <f>N2</f>
        <v>0</v>
      </c>
      <c r="O16" s="38">
        <f>O2</f>
        <v>0</v>
      </c>
      <c r="P16" s="38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E16" s="20">
        <f t="shared" ca="1" si="0"/>
        <v>0.26839814819091445</v>
      </c>
      <c r="AF16" s="14">
        <f t="shared" ca="1" si="1"/>
        <v>60</v>
      </c>
      <c r="AH16" s="8">
        <v>16</v>
      </c>
      <c r="AI16" s="8">
        <v>2</v>
      </c>
      <c r="AJ16" s="8">
        <v>7</v>
      </c>
    </row>
    <row r="17" spans="1:36" ht="24.75" customHeight="1">
      <c r="A17" s="30"/>
      <c r="B17" s="45" t="str">
        <f t="shared" ref="B17:B28" si="12">B3</f>
        <v>月</v>
      </c>
      <c r="C17" s="43"/>
      <c r="D17" s="44" t="str">
        <f t="shared" ref="D17:D28" si="13">D3</f>
        <v>日</v>
      </c>
      <c r="F17" s="136" t="str">
        <f t="shared" ref="F17:F28" si="14">F3</f>
        <v>名前</v>
      </c>
      <c r="G17" s="137"/>
      <c r="H17" s="30"/>
      <c r="I17" s="30"/>
      <c r="J17" s="29"/>
      <c r="K17" s="29"/>
      <c r="L17" s="29"/>
      <c r="M17" s="30"/>
      <c r="N17" s="30"/>
      <c r="O17" s="29"/>
      <c r="P17" s="36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E17" s="20">
        <f t="shared" ca="1" si="0"/>
        <v>0.78462511574728799</v>
      </c>
      <c r="AF17" s="14">
        <f t="shared" ca="1" si="1"/>
        <v>18</v>
      </c>
      <c r="AH17" s="8">
        <v>17</v>
      </c>
      <c r="AI17" s="8">
        <v>2</v>
      </c>
      <c r="AJ17" s="8">
        <v>8</v>
      </c>
    </row>
    <row r="18" spans="1:36" ht="24.75" customHeight="1">
      <c r="A18" s="26"/>
      <c r="B18" s="38">
        <f t="shared" si="12"/>
        <v>0</v>
      </c>
      <c r="C18" s="39">
        <f t="shared" ref="C18:C28" si="15">C4</f>
        <v>0</v>
      </c>
      <c r="D18" s="38">
        <f t="shared" si="13"/>
        <v>0</v>
      </c>
      <c r="E18" s="39">
        <f t="shared" ref="E18:E28" si="16">E4</f>
        <v>0</v>
      </c>
      <c r="F18" s="38">
        <f t="shared" si="14"/>
        <v>0</v>
      </c>
      <c r="G18" s="39">
        <f t="shared" ref="G18:H28" si="17">G4</f>
        <v>0</v>
      </c>
      <c r="H18" s="38">
        <f t="shared" si="17"/>
        <v>0</v>
      </c>
      <c r="I18" s="38"/>
      <c r="J18" s="38">
        <f t="shared" ref="J18:O28" si="18">J4</f>
        <v>0</v>
      </c>
      <c r="K18" s="38">
        <f t="shared" si="18"/>
        <v>0</v>
      </c>
      <c r="L18" s="38">
        <f t="shared" si="18"/>
        <v>0</v>
      </c>
      <c r="M18" s="38">
        <f t="shared" si="18"/>
        <v>0</v>
      </c>
      <c r="N18" s="38">
        <f t="shared" si="18"/>
        <v>0</v>
      </c>
      <c r="O18" s="38">
        <f t="shared" si="18"/>
        <v>0</v>
      </c>
      <c r="P18" s="38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E18" s="20">
        <f t="shared" ca="1" si="0"/>
        <v>0.77275118793136888</v>
      </c>
      <c r="AF18" s="14">
        <f t="shared" ca="1" si="1"/>
        <v>20</v>
      </c>
      <c r="AH18" s="8">
        <v>18</v>
      </c>
      <c r="AI18" s="8">
        <v>2</v>
      </c>
      <c r="AJ18" s="8">
        <v>9</v>
      </c>
    </row>
    <row r="19" spans="1:36" ht="66" customHeight="1">
      <c r="A19" s="22"/>
      <c r="B19" s="31" t="str">
        <f t="shared" si="12"/>
        <v>(1)</v>
      </c>
      <c r="C19" s="32">
        <f t="shared" ca="1" si="15"/>
        <v>8</v>
      </c>
      <c r="D19" s="33" t="str">
        <f t="shared" si="13"/>
        <v>×</v>
      </c>
      <c r="E19" s="32">
        <f t="shared" ca="1" si="16"/>
        <v>6</v>
      </c>
      <c r="F19" s="33" t="str">
        <f t="shared" si="14"/>
        <v>＝</v>
      </c>
      <c r="G19" s="40">
        <f t="shared" ca="1" si="17"/>
        <v>48</v>
      </c>
      <c r="H19" s="41">
        <f t="shared" si="17"/>
        <v>0</v>
      </c>
      <c r="I19" s="41"/>
      <c r="J19" s="31" t="str">
        <f t="shared" si="18"/>
        <v>(11)</v>
      </c>
      <c r="K19" s="32">
        <f t="shared" ca="1" si="18"/>
        <v>9</v>
      </c>
      <c r="L19" s="33" t="str">
        <f t="shared" si="18"/>
        <v>×</v>
      </c>
      <c r="M19" s="32">
        <f t="shared" ca="1" si="18"/>
        <v>2</v>
      </c>
      <c r="N19" s="33" t="str">
        <f t="shared" si="18"/>
        <v>＝</v>
      </c>
      <c r="O19" s="40">
        <f t="shared" ca="1" si="18"/>
        <v>18</v>
      </c>
      <c r="P19" s="40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E19" s="20">
        <f t="shared" ca="1" si="0"/>
        <v>0.4830242293383652</v>
      </c>
      <c r="AF19" s="14">
        <f t="shared" ca="1" si="1"/>
        <v>43</v>
      </c>
      <c r="AH19" s="8">
        <v>19</v>
      </c>
      <c r="AI19" s="8">
        <v>3</v>
      </c>
      <c r="AJ19" s="8">
        <v>1</v>
      </c>
    </row>
    <row r="20" spans="1:36" ht="66" customHeight="1">
      <c r="A20" s="22"/>
      <c r="B20" s="31" t="str">
        <f t="shared" si="12"/>
        <v>(2)</v>
      </c>
      <c r="C20" s="32">
        <f t="shared" ca="1" si="15"/>
        <v>2</v>
      </c>
      <c r="D20" s="33" t="str">
        <f t="shared" si="13"/>
        <v>×</v>
      </c>
      <c r="E20" s="32">
        <f t="shared" ca="1" si="16"/>
        <v>3</v>
      </c>
      <c r="F20" s="33" t="str">
        <f t="shared" si="14"/>
        <v>＝</v>
      </c>
      <c r="G20" s="40">
        <f t="shared" ca="1" si="17"/>
        <v>6</v>
      </c>
      <c r="H20" s="41">
        <f t="shared" si="17"/>
        <v>0</v>
      </c>
      <c r="I20" s="41"/>
      <c r="J20" s="31" t="str">
        <f t="shared" si="18"/>
        <v>(12)</v>
      </c>
      <c r="K20" s="32">
        <f t="shared" ca="1" si="18"/>
        <v>9</v>
      </c>
      <c r="L20" s="33" t="str">
        <f t="shared" si="18"/>
        <v>×</v>
      </c>
      <c r="M20" s="32">
        <f t="shared" ca="1" si="18"/>
        <v>4</v>
      </c>
      <c r="N20" s="33" t="str">
        <f t="shared" si="18"/>
        <v>＝</v>
      </c>
      <c r="O20" s="40">
        <f t="shared" ca="1" si="18"/>
        <v>36</v>
      </c>
      <c r="P20" s="40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E20" s="20">
        <f t="shared" ca="1" si="0"/>
        <v>0.63125417705630993</v>
      </c>
      <c r="AF20" s="14">
        <f t="shared" ca="1" si="1"/>
        <v>32</v>
      </c>
      <c r="AH20" s="8">
        <v>20</v>
      </c>
      <c r="AI20" s="8">
        <v>3</v>
      </c>
      <c r="AJ20" s="8">
        <v>2</v>
      </c>
    </row>
    <row r="21" spans="1:36" ht="66" customHeight="1">
      <c r="A21" s="22"/>
      <c r="B21" s="31" t="str">
        <f t="shared" si="12"/>
        <v>(3)</v>
      </c>
      <c r="C21" s="32">
        <f t="shared" ca="1" si="15"/>
        <v>4</v>
      </c>
      <c r="D21" s="33" t="str">
        <f t="shared" si="13"/>
        <v>×</v>
      </c>
      <c r="E21" s="32">
        <f t="shared" ca="1" si="16"/>
        <v>7</v>
      </c>
      <c r="F21" s="33" t="str">
        <f t="shared" si="14"/>
        <v>＝</v>
      </c>
      <c r="G21" s="40">
        <f t="shared" ca="1" si="17"/>
        <v>28</v>
      </c>
      <c r="H21" s="41">
        <f t="shared" si="17"/>
        <v>0</v>
      </c>
      <c r="I21" s="41"/>
      <c r="J21" s="31" t="str">
        <f t="shared" si="18"/>
        <v>(13)</v>
      </c>
      <c r="K21" s="32">
        <f t="shared" ca="1" si="18"/>
        <v>2</v>
      </c>
      <c r="L21" s="33" t="str">
        <f t="shared" si="18"/>
        <v>×</v>
      </c>
      <c r="M21" s="32">
        <f t="shared" ca="1" si="18"/>
        <v>6</v>
      </c>
      <c r="N21" s="33" t="str">
        <f t="shared" si="18"/>
        <v>＝</v>
      </c>
      <c r="O21" s="40">
        <f t="shared" ca="1" si="18"/>
        <v>12</v>
      </c>
      <c r="P21" s="40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E21" s="20">
        <f t="shared" ca="1" si="0"/>
        <v>0.85768673737521739</v>
      </c>
      <c r="AF21" s="14">
        <f t="shared" ca="1" si="1"/>
        <v>10</v>
      </c>
      <c r="AH21" s="8">
        <v>21</v>
      </c>
      <c r="AI21" s="8">
        <v>3</v>
      </c>
      <c r="AJ21" s="8">
        <v>3</v>
      </c>
    </row>
    <row r="22" spans="1:36" ht="66" customHeight="1">
      <c r="A22" s="22"/>
      <c r="B22" s="31" t="str">
        <f t="shared" si="12"/>
        <v>(4)</v>
      </c>
      <c r="C22" s="32">
        <f t="shared" ca="1" si="15"/>
        <v>2</v>
      </c>
      <c r="D22" s="33" t="str">
        <f t="shared" si="13"/>
        <v>×</v>
      </c>
      <c r="E22" s="32">
        <f t="shared" ca="1" si="16"/>
        <v>2</v>
      </c>
      <c r="F22" s="33" t="str">
        <f t="shared" si="14"/>
        <v>＝</v>
      </c>
      <c r="G22" s="40">
        <f t="shared" ca="1" si="17"/>
        <v>4</v>
      </c>
      <c r="H22" s="41">
        <f t="shared" si="17"/>
        <v>0</v>
      </c>
      <c r="I22" s="41"/>
      <c r="J22" s="31" t="str">
        <f t="shared" si="18"/>
        <v>(14)</v>
      </c>
      <c r="K22" s="32">
        <f t="shared" ca="1" si="18"/>
        <v>8</v>
      </c>
      <c r="L22" s="33" t="str">
        <f t="shared" si="18"/>
        <v>×</v>
      </c>
      <c r="M22" s="32">
        <f t="shared" ca="1" si="18"/>
        <v>2</v>
      </c>
      <c r="N22" s="33" t="str">
        <f t="shared" si="18"/>
        <v>＝</v>
      </c>
      <c r="O22" s="40">
        <f t="shared" ca="1" si="18"/>
        <v>16</v>
      </c>
      <c r="P22" s="40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E22" s="20">
        <f t="shared" ca="1" si="0"/>
        <v>0.24979389092478299</v>
      </c>
      <c r="AF22" s="14">
        <f t="shared" ca="1" si="1"/>
        <v>61</v>
      </c>
      <c r="AH22" s="8">
        <v>22</v>
      </c>
      <c r="AI22" s="8">
        <v>3</v>
      </c>
      <c r="AJ22" s="8">
        <v>4</v>
      </c>
    </row>
    <row r="23" spans="1:36" ht="66" customHeight="1">
      <c r="A23" s="22"/>
      <c r="B23" s="31" t="str">
        <f t="shared" si="12"/>
        <v>(5)</v>
      </c>
      <c r="C23" s="32">
        <f t="shared" ca="1" si="15"/>
        <v>6</v>
      </c>
      <c r="D23" s="33" t="str">
        <f t="shared" si="13"/>
        <v>×</v>
      </c>
      <c r="E23" s="32">
        <f t="shared" ca="1" si="16"/>
        <v>1</v>
      </c>
      <c r="F23" s="33" t="str">
        <f t="shared" si="14"/>
        <v>＝</v>
      </c>
      <c r="G23" s="40">
        <f t="shared" ca="1" si="17"/>
        <v>6</v>
      </c>
      <c r="H23" s="41">
        <f t="shared" si="17"/>
        <v>0</v>
      </c>
      <c r="I23" s="41"/>
      <c r="J23" s="31" t="str">
        <f t="shared" si="18"/>
        <v>(15)</v>
      </c>
      <c r="K23" s="32">
        <f t="shared" ca="1" si="18"/>
        <v>5</v>
      </c>
      <c r="L23" s="33" t="str">
        <f t="shared" si="18"/>
        <v>×</v>
      </c>
      <c r="M23" s="32">
        <f t="shared" ca="1" si="18"/>
        <v>4</v>
      </c>
      <c r="N23" s="33" t="str">
        <f t="shared" si="18"/>
        <v>＝</v>
      </c>
      <c r="O23" s="40">
        <f t="shared" ca="1" si="18"/>
        <v>20</v>
      </c>
      <c r="P23" s="40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E23" s="20">
        <f t="shared" ca="1" si="0"/>
        <v>6.1556944235105826E-2</v>
      </c>
      <c r="AF23" s="14">
        <f t="shared" ca="1" si="1"/>
        <v>78</v>
      </c>
      <c r="AH23" s="8">
        <v>23</v>
      </c>
      <c r="AI23" s="8">
        <v>3</v>
      </c>
      <c r="AJ23" s="8">
        <v>5</v>
      </c>
    </row>
    <row r="24" spans="1:36" ht="66" customHeight="1">
      <c r="A24" s="22"/>
      <c r="B24" s="31" t="str">
        <f t="shared" si="12"/>
        <v>(6)</v>
      </c>
      <c r="C24" s="32">
        <f t="shared" ca="1" si="15"/>
        <v>4</v>
      </c>
      <c r="D24" s="33" t="str">
        <f t="shared" si="13"/>
        <v>×</v>
      </c>
      <c r="E24" s="32">
        <f t="shared" ca="1" si="16"/>
        <v>8</v>
      </c>
      <c r="F24" s="33" t="str">
        <f t="shared" si="14"/>
        <v>＝</v>
      </c>
      <c r="G24" s="40">
        <f t="shared" ca="1" si="17"/>
        <v>32</v>
      </c>
      <c r="H24" s="41">
        <f t="shared" si="17"/>
        <v>0</v>
      </c>
      <c r="I24" s="41"/>
      <c r="J24" s="31" t="str">
        <f t="shared" si="18"/>
        <v>(16)</v>
      </c>
      <c r="K24" s="32">
        <f t="shared" ca="1" si="18"/>
        <v>7</v>
      </c>
      <c r="L24" s="33" t="str">
        <f t="shared" si="18"/>
        <v>×</v>
      </c>
      <c r="M24" s="32">
        <f t="shared" ca="1" si="18"/>
        <v>6</v>
      </c>
      <c r="N24" s="33" t="str">
        <f t="shared" si="18"/>
        <v>＝</v>
      </c>
      <c r="O24" s="40">
        <f t="shared" ca="1" si="18"/>
        <v>42</v>
      </c>
      <c r="P24" s="40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E24" s="20">
        <f t="shared" ca="1" si="0"/>
        <v>0.35736681100600187</v>
      </c>
      <c r="AF24" s="14">
        <f t="shared" ca="1" si="1"/>
        <v>51</v>
      </c>
      <c r="AH24" s="8">
        <v>24</v>
      </c>
      <c r="AI24" s="8">
        <v>3</v>
      </c>
      <c r="AJ24" s="8">
        <v>6</v>
      </c>
    </row>
    <row r="25" spans="1:36" ht="66" customHeight="1">
      <c r="A25" s="22"/>
      <c r="B25" s="31" t="str">
        <f t="shared" si="12"/>
        <v>(7)</v>
      </c>
      <c r="C25" s="32">
        <f t="shared" ca="1" si="15"/>
        <v>5</v>
      </c>
      <c r="D25" s="33" t="str">
        <f t="shared" si="13"/>
        <v>×</v>
      </c>
      <c r="E25" s="32">
        <f t="shared" ca="1" si="16"/>
        <v>2</v>
      </c>
      <c r="F25" s="33" t="str">
        <f t="shared" si="14"/>
        <v>＝</v>
      </c>
      <c r="G25" s="40">
        <f t="shared" ca="1" si="17"/>
        <v>10</v>
      </c>
      <c r="H25" s="41">
        <f t="shared" si="17"/>
        <v>0</v>
      </c>
      <c r="I25" s="41"/>
      <c r="J25" s="31" t="str">
        <f t="shared" si="18"/>
        <v>(17)</v>
      </c>
      <c r="K25" s="32">
        <f t="shared" ca="1" si="18"/>
        <v>2</v>
      </c>
      <c r="L25" s="33" t="str">
        <f t="shared" si="18"/>
        <v>×</v>
      </c>
      <c r="M25" s="32">
        <f t="shared" ca="1" si="18"/>
        <v>9</v>
      </c>
      <c r="N25" s="33" t="str">
        <f t="shared" si="18"/>
        <v>＝</v>
      </c>
      <c r="O25" s="40">
        <f t="shared" ca="1" si="18"/>
        <v>18</v>
      </c>
      <c r="P25" s="40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E25" s="20">
        <f t="shared" ca="1" si="0"/>
        <v>0.63648049633939019</v>
      </c>
      <c r="AF25" s="14">
        <f t="shared" ca="1" si="1"/>
        <v>30</v>
      </c>
      <c r="AH25" s="8">
        <v>25</v>
      </c>
      <c r="AI25" s="8">
        <v>3</v>
      </c>
      <c r="AJ25" s="8">
        <v>7</v>
      </c>
    </row>
    <row r="26" spans="1:36" ht="66" customHeight="1">
      <c r="A26" s="22"/>
      <c r="B26" s="31" t="str">
        <f t="shared" si="12"/>
        <v>(8)</v>
      </c>
      <c r="C26" s="32">
        <f t="shared" ca="1" si="15"/>
        <v>4</v>
      </c>
      <c r="D26" s="33" t="str">
        <f t="shared" si="13"/>
        <v>×</v>
      </c>
      <c r="E26" s="32">
        <f t="shared" ca="1" si="16"/>
        <v>9</v>
      </c>
      <c r="F26" s="33" t="str">
        <f t="shared" si="14"/>
        <v>＝</v>
      </c>
      <c r="G26" s="40">
        <f t="shared" ca="1" si="17"/>
        <v>36</v>
      </c>
      <c r="H26" s="41">
        <f t="shared" si="17"/>
        <v>0</v>
      </c>
      <c r="I26" s="41"/>
      <c r="J26" s="31" t="str">
        <f t="shared" si="18"/>
        <v>(18)</v>
      </c>
      <c r="K26" s="32">
        <f t="shared" ca="1" si="18"/>
        <v>3</v>
      </c>
      <c r="L26" s="33" t="str">
        <f t="shared" si="18"/>
        <v>×</v>
      </c>
      <c r="M26" s="32">
        <f t="shared" ca="1" si="18"/>
        <v>2</v>
      </c>
      <c r="N26" s="33" t="str">
        <f t="shared" si="18"/>
        <v>＝</v>
      </c>
      <c r="O26" s="40">
        <f t="shared" ca="1" si="18"/>
        <v>6</v>
      </c>
      <c r="P26" s="40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E26" s="20">
        <f t="shared" ca="1" si="0"/>
        <v>0.98544964174024319</v>
      </c>
      <c r="AF26" s="14">
        <f t="shared" ca="1" si="1"/>
        <v>2</v>
      </c>
      <c r="AH26" s="8">
        <v>26</v>
      </c>
      <c r="AI26" s="8">
        <v>3</v>
      </c>
      <c r="AJ26" s="8">
        <v>8</v>
      </c>
    </row>
    <row r="27" spans="1:36" ht="66" customHeight="1">
      <c r="A27" s="22"/>
      <c r="B27" s="31" t="str">
        <f t="shared" si="12"/>
        <v>(9)</v>
      </c>
      <c r="C27" s="32">
        <f t="shared" ca="1" si="15"/>
        <v>9</v>
      </c>
      <c r="D27" s="33" t="str">
        <f t="shared" si="13"/>
        <v>×</v>
      </c>
      <c r="E27" s="32">
        <f t="shared" ca="1" si="16"/>
        <v>8</v>
      </c>
      <c r="F27" s="33" t="str">
        <f t="shared" si="14"/>
        <v>＝</v>
      </c>
      <c r="G27" s="40">
        <f t="shared" ca="1" si="17"/>
        <v>72</v>
      </c>
      <c r="H27" s="41">
        <f t="shared" si="17"/>
        <v>0</v>
      </c>
      <c r="I27" s="41"/>
      <c r="J27" s="31" t="str">
        <f t="shared" si="18"/>
        <v>(19)</v>
      </c>
      <c r="K27" s="32">
        <f t="shared" ca="1" si="18"/>
        <v>5</v>
      </c>
      <c r="L27" s="33" t="str">
        <f t="shared" si="18"/>
        <v>×</v>
      </c>
      <c r="M27" s="32">
        <f t="shared" ca="1" si="18"/>
        <v>7</v>
      </c>
      <c r="N27" s="33" t="str">
        <f t="shared" si="18"/>
        <v>＝</v>
      </c>
      <c r="O27" s="40">
        <f t="shared" ca="1" si="18"/>
        <v>35</v>
      </c>
      <c r="P27" s="40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E27" s="20">
        <f t="shared" ca="1" si="0"/>
        <v>0.76880768518087328</v>
      </c>
      <c r="AF27" s="14">
        <f t="shared" ca="1" si="1"/>
        <v>21</v>
      </c>
      <c r="AH27" s="8">
        <v>27</v>
      </c>
      <c r="AI27" s="8">
        <v>3</v>
      </c>
      <c r="AJ27" s="8">
        <v>9</v>
      </c>
    </row>
    <row r="28" spans="1:36" ht="66" customHeight="1">
      <c r="A28" s="22"/>
      <c r="B28" s="31" t="str">
        <f t="shared" si="12"/>
        <v>(10)</v>
      </c>
      <c r="C28" s="32">
        <f t="shared" ca="1" si="15"/>
        <v>6</v>
      </c>
      <c r="D28" s="33" t="str">
        <f t="shared" si="13"/>
        <v>×</v>
      </c>
      <c r="E28" s="32">
        <f t="shared" ca="1" si="16"/>
        <v>2</v>
      </c>
      <c r="F28" s="33" t="str">
        <f t="shared" si="14"/>
        <v>＝</v>
      </c>
      <c r="G28" s="40">
        <f t="shared" ca="1" si="17"/>
        <v>12</v>
      </c>
      <c r="H28" s="41">
        <f t="shared" si="17"/>
        <v>0</v>
      </c>
      <c r="I28" s="41"/>
      <c r="J28" s="31" t="str">
        <f t="shared" si="18"/>
        <v>(20)</v>
      </c>
      <c r="K28" s="32">
        <f t="shared" ca="1" si="18"/>
        <v>4</v>
      </c>
      <c r="L28" s="33" t="str">
        <f t="shared" si="18"/>
        <v>×</v>
      </c>
      <c r="M28" s="32">
        <f t="shared" ca="1" si="18"/>
        <v>5</v>
      </c>
      <c r="N28" s="33" t="str">
        <f t="shared" si="18"/>
        <v>＝</v>
      </c>
      <c r="O28" s="40">
        <f t="shared" ca="1" si="18"/>
        <v>20</v>
      </c>
      <c r="P28" s="40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E28" s="20">
        <f t="shared" ca="1" si="0"/>
        <v>0.55507136147634217</v>
      </c>
      <c r="AF28" s="14">
        <f t="shared" ca="1" si="1"/>
        <v>39</v>
      </c>
      <c r="AH28" s="8">
        <v>28</v>
      </c>
      <c r="AI28" s="8">
        <v>4</v>
      </c>
      <c r="AJ28" s="8">
        <v>1</v>
      </c>
    </row>
    <row r="29" spans="1:36" ht="28.5">
      <c r="AE29" s="20">
        <f t="shared" ca="1" si="0"/>
        <v>0.19427613724099546</v>
      </c>
      <c r="AF29" s="14">
        <f t="shared" ca="1" si="1"/>
        <v>66</v>
      </c>
      <c r="AH29" s="8">
        <v>29</v>
      </c>
      <c r="AI29" s="8">
        <v>4</v>
      </c>
      <c r="AJ29" s="8">
        <v>2</v>
      </c>
    </row>
    <row r="30" spans="1:36" ht="28.5">
      <c r="AE30" s="20">
        <f t="shared" ca="1" si="0"/>
        <v>0.18473797358404953</v>
      </c>
      <c r="AF30" s="14">
        <f t="shared" ca="1" si="1"/>
        <v>68</v>
      </c>
      <c r="AH30" s="8">
        <v>30</v>
      </c>
      <c r="AI30" s="8">
        <v>4</v>
      </c>
      <c r="AJ30" s="8">
        <v>3</v>
      </c>
    </row>
    <row r="31" spans="1:36" ht="28.5">
      <c r="AE31" s="20">
        <f t="shared" ca="1" si="0"/>
        <v>0.32100272591443735</v>
      </c>
      <c r="AF31" s="14">
        <f t="shared" ca="1" si="1"/>
        <v>55</v>
      </c>
      <c r="AH31" s="8">
        <v>31</v>
      </c>
      <c r="AI31" s="8">
        <v>4</v>
      </c>
      <c r="AJ31" s="8">
        <v>4</v>
      </c>
    </row>
    <row r="32" spans="1:36" ht="28.5">
      <c r="AE32" s="20">
        <f t="shared" ca="1" si="0"/>
        <v>0.59230823287852263</v>
      </c>
      <c r="AF32" s="14">
        <f t="shared" ca="1" si="1"/>
        <v>37</v>
      </c>
      <c r="AH32" s="8">
        <v>32</v>
      </c>
      <c r="AI32" s="8">
        <v>4</v>
      </c>
      <c r="AJ32" s="8">
        <v>5</v>
      </c>
    </row>
    <row r="33" spans="31:36" ht="28.5">
      <c r="AE33" s="20">
        <f t="shared" ca="1" si="0"/>
        <v>0.34116492527850006</v>
      </c>
      <c r="AF33" s="14">
        <f t="shared" ca="1" si="1"/>
        <v>53</v>
      </c>
      <c r="AH33" s="8">
        <v>33</v>
      </c>
      <c r="AI33" s="8">
        <v>4</v>
      </c>
      <c r="AJ33" s="8">
        <v>6</v>
      </c>
    </row>
    <row r="34" spans="31:36" ht="28.5">
      <c r="AE34" s="20">
        <f t="shared" ca="1" si="0"/>
        <v>0.45056202632117182</v>
      </c>
      <c r="AF34" s="14">
        <f t="shared" ca="1" si="1"/>
        <v>45</v>
      </c>
      <c r="AH34" s="8">
        <v>34</v>
      </c>
      <c r="AI34" s="8">
        <v>4</v>
      </c>
      <c r="AJ34" s="8">
        <v>7</v>
      </c>
    </row>
    <row r="35" spans="31:36" ht="28.5">
      <c r="AE35" s="20">
        <f t="shared" ca="1" si="0"/>
        <v>7.9296592881695216E-2</v>
      </c>
      <c r="AF35" s="14">
        <f t="shared" ca="1" si="1"/>
        <v>75</v>
      </c>
      <c r="AH35" s="8">
        <v>35</v>
      </c>
      <c r="AI35" s="8">
        <v>4</v>
      </c>
      <c r="AJ35" s="8">
        <v>8</v>
      </c>
    </row>
    <row r="36" spans="31:36" ht="28.5">
      <c r="AE36" s="20">
        <f t="shared" ca="1" si="0"/>
        <v>0.76797959227570056</v>
      </c>
      <c r="AF36" s="14">
        <f t="shared" ca="1" si="1"/>
        <v>22</v>
      </c>
      <c r="AH36" s="8">
        <v>36</v>
      </c>
      <c r="AI36" s="8">
        <v>4</v>
      </c>
      <c r="AJ36" s="8">
        <v>9</v>
      </c>
    </row>
    <row r="37" spans="31:36" ht="28.5">
      <c r="AE37" s="20">
        <f t="shared" ca="1" si="0"/>
        <v>0.99991187861379849</v>
      </c>
      <c r="AF37" s="14">
        <f t="shared" ca="1" si="1"/>
        <v>1</v>
      </c>
      <c r="AH37" s="8">
        <v>37</v>
      </c>
      <c r="AI37" s="8">
        <v>5</v>
      </c>
      <c r="AJ37" s="8">
        <v>1</v>
      </c>
    </row>
    <row r="38" spans="31:36" ht="28.5">
      <c r="AE38" s="20">
        <f t="shared" ca="1" si="0"/>
        <v>6.0680356519362211E-2</v>
      </c>
      <c r="AF38" s="14">
        <f t="shared" ca="1" si="1"/>
        <v>79</v>
      </c>
      <c r="AH38" s="8">
        <v>38</v>
      </c>
      <c r="AI38" s="8">
        <v>5</v>
      </c>
      <c r="AJ38" s="8">
        <v>2</v>
      </c>
    </row>
    <row r="39" spans="31:36" ht="28.5">
      <c r="AE39" s="20">
        <f t="shared" ca="1" si="0"/>
        <v>0.82121428542766983</v>
      </c>
      <c r="AF39" s="14">
        <f t="shared" ca="1" si="1"/>
        <v>16</v>
      </c>
      <c r="AH39" s="8">
        <v>39</v>
      </c>
      <c r="AI39" s="8">
        <v>5</v>
      </c>
      <c r="AJ39" s="8">
        <v>3</v>
      </c>
    </row>
    <row r="40" spans="31:36" ht="28.5">
      <c r="AE40" s="20">
        <f t="shared" ca="1" si="0"/>
        <v>0.21169670102542393</v>
      </c>
      <c r="AF40" s="14">
        <f t="shared" ca="1" si="1"/>
        <v>64</v>
      </c>
      <c r="AH40" s="8">
        <v>40</v>
      </c>
      <c r="AI40" s="8">
        <v>5</v>
      </c>
      <c r="AJ40" s="8">
        <v>4</v>
      </c>
    </row>
    <row r="41" spans="31:36" ht="28.5">
      <c r="AE41" s="20">
        <f t="shared" ca="1" si="0"/>
        <v>7.8744511259569716E-3</v>
      </c>
      <c r="AF41" s="14">
        <f t="shared" ca="1" si="1"/>
        <v>81</v>
      </c>
      <c r="AH41" s="8">
        <v>41</v>
      </c>
      <c r="AI41" s="8">
        <v>5</v>
      </c>
      <c r="AJ41" s="8">
        <v>5</v>
      </c>
    </row>
    <row r="42" spans="31:36" ht="28.5">
      <c r="AE42" s="20">
        <f t="shared" ca="1" si="0"/>
        <v>0.63331625450877294</v>
      </c>
      <c r="AF42" s="14">
        <f t="shared" ca="1" si="1"/>
        <v>31</v>
      </c>
      <c r="AH42" s="8">
        <v>42</v>
      </c>
      <c r="AI42" s="8">
        <v>5</v>
      </c>
      <c r="AJ42" s="8">
        <v>6</v>
      </c>
    </row>
    <row r="43" spans="31:36" ht="28.5">
      <c r="AE43" s="20">
        <f t="shared" ca="1" si="0"/>
        <v>0.37558554209483486</v>
      </c>
      <c r="AF43" s="14">
        <f t="shared" ca="1" si="1"/>
        <v>49</v>
      </c>
      <c r="AH43" s="8">
        <v>43</v>
      </c>
      <c r="AI43" s="8">
        <v>5</v>
      </c>
      <c r="AJ43" s="8">
        <v>7</v>
      </c>
    </row>
    <row r="44" spans="31:36" ht="28.5">
      <c r="AE44" s="20">
        <f t="shared" ca="1" si="0"/>
        <v>0.68826147105646929</v>
      </c>
      <c r="AF44" s="14">
        <f t="shared" ca="1" si="1"/>
        <v>27</v>
      </c>
      <c r="AH44" s="8">
        <v>44</v>
      </c>
      <c r="AI44" s="8">
        <v>5</v>
      </c>
      <c r="AJ44" s="8">
        <v>8</v>
      </c>
    </row>
    <row r="45" spans="31:36" ht="28.5">
      <c r="AE45" s="20">
        <f t="shared" ca="1" si="0"/>
        <v>0.66694598979225683</v>
      </c>
      <c r="AF45" s="14">
        <f t="shared" ca="1" si="1"/>
        <v>28</v>
      </c>
      <c r="AH45" s="8">
        <v>45</v>
      </c>
      <c r="AI45" s="8">
        <v>5</v>
      </c>
      <c r="AJ45" s="8">
        <v>9</v>
      </c>
    </row>
    <row r="46" spans="31:36" ht="28.5">
      <c r="AE46" s="20">
        <f t="shared" ca="1" si="0"/>
        <v>0.78956673336474859</v>
      </c>
      <c r="AF46" s="14">
        <f t="shared" ca="1" si="1"/>
        <v>17</v>
      </c>
      <c r="AH46" s="8">
        <v>46</v>
      </c>
      <c r="AI46" s="8">
        <v>6</v>
      </c>
      <c r="AJ46" s="8">
        <v>1</v>
      </c>
    </row>
    <row r="47" spans="31:36" ht="28.5">
      <c r="AE47" s="20">
        <f t="shared" ca="1" si="0"/>
        <v>0.19288215607830994</v>
      </c>
      <c r="AF47" s="14">
        <f t="shared" ca="1" si="1"/>
        <v>67</v>
      </c>
      <c r="AH47" s="8">
        <v>47</v>
      </c>
      <c r="AI47" s="8">
        <v>6</v>
      </c>
      <c r="AJ47" s="8">
        <v>2</v>
      </c>
    </row>
    <row r="48" spans="31:36" ht="28.5">
      <c r="AE48" s="20">
        <f t="shared" ca="1" si="0"/>
        <v>0.94953437383166683</v>
      </c>
      <c r="AF48" s="14">
        <f t="shared" ca="1" si="1"/>
        <v>5</v>
      </c>
      <c r="AH48" s="8">
        <v>48</v>
      </c>
      <c r="AI48" s="8">
        <v>6</v>
      </c>
      <c r="AJ48" s="8">
        <v>3</v>
      </c>
    </row>
    <row r="49" spans="31:36" ht="28.5">
      <c r="AE49" s="20">
        <f t="shared" ca="1" si="0"/>
        <v>0.29243350151468339</v>
      </c>
      <c r="AF49" s="14">
        <f t="shared" ca="1" si="1"/>
        <v>57</v>
      </c>
      <c r="AH49" s="8">
        <v>49</v>
      </c>
      <c r="AI49" s="8">
        <v>6</v>
      </c>
      <c r="AJ49" s="8">
        <v>4</v>
      </c>
    </row>
    <row r="50" spans="31:36" ht="28.5">
      <c r="AE50" s="20">
        <f t="shared" ca="1" si="0"/>
        <v>0.29130432011020801</v>
      </c>
      <c r="AF50" s="14">
        <f t="shared" ca="1" si="1"/>
        <v>58</v>
      </c>
      <c r="AH50" s="8">
        <v>50</v>
      </c>
      <c r="AI50" s="8">
        <v>6</v>
      </c>
      <c r="AJ50" s="8">
        <v>5</v>
      </c>
    </row>
    <row r="51" spans="31:36" ht="28.5">
      <c r="AE51" s="20">
        <f t="shared" ca="1" si="0"/>
        <v>0.70991967248462773</v>
      </c>
      <c r="AF51" s="14">
        <f t="shared" ca="1" si="1"/>
        <v>25</v>
      </c>
      <c r="AH51" s="8">
        <v>51</v>
      </c>
      <c r="AI51" s="8">
        <v>6</v>
      </c>
      <c r="AJ51" s="8">
        <v>6</v>
      </c>
    </row>
    <row r="52" spans="31:36" ht="28.5">
      <c r="AE52" s="20">
        <f t="shared" ca="1" si="0"/>
        <v>0.95446343057818539</v>
      </c>
      <c r="AF52" s="14">
        <f t="shared" ca="1" si="1"/>
        <v>4</v>
      </c>
      <c r="AH52" s="8">
        <v>52</v>
      </c>
      <c r="AI52" s="8">
        <v>6</v>
      </c>
      <c r="AJ52" s="8">
        <v>7</v>
      </c>
    </row>
    <row r="53" spans="31:36" ht="28.5">
      <c r="AE53" s="20">
        <f t="shared" ca="1" si="0"/>
        <v>0.11901625604659183</v>
      </c>
      <c r="AF53" s="14">
        <f t="shared" ca="1" si="1"/>
        <v>73</v>
      </c>
      <c r="AH53" s="8">
        <v>53</v>
      </c>
      <c r="AI53" s="8">
        <v>6</v>
      </c>
      <c r="AJ53" s="8">
        <v>8</v>
      </c>
    </row>
    <row r="54" spans="31:36" ht="28.5">
      <c r="AE54" s="20">
        <f t="shared" ca="1" si="0"/>
        <v>0.28555695321924202</v>
      </c>
      <c r="AF54" s="14">
        <f t="shared" ca="1" si="1"/>
        <v>59</v>
      </c>
      <c r="AH54" s="8">
        <v>54</v>
      </c>
      <c r="AI54" s="8">
        <v>6</v>
      </c>
      <c r="AJ54" s="8">
        <v>9</v>
      </c>
    </row>
    <row r="55" spans="31:36" ht="28.5">
      <c r="AE55" s="20">
        <f t="shared" ca="1" si="0"/>
        <v>0.490589855904904</v>
      </c>
      <c r="AF55" s="14">
        <f t="shared" ca="1" si="1"/>
        <v>42</v>
      </c>
      <c r="AH55" s="8">
        <v>55</v>
      </c>
      <c r="AI55" s="8">
        <v>7</v>
      </c>
      <c r="AJ55" s="8">
        <v>1</v>
      </c>
    </row>
    <row r="56" spans="31:36" ht="28.5">
      <c r="AE56" s="20">
        <f t="shared" ca="1" si="0"/>
        <v>0.84961583781538685</v>
      </c>
      <c r="AF56" s="14">
        <f t="shared" ca="1" si="1"/>
        <v>13</v>
      </c>
      <c r="AH56" s="8">
        <v>56</v>
      </c>
      <c r="AI56" s="8">
        <v>7</v>
      </c>
      <c r="AJ56" s="8">
        <v>2</v>
      </c>
    </row>
    <row r="57" spans="31:36" ht="28.5">
      <c r="AE57" s="20">
        <f t="shared" ca="1" si="0"/>
        <v>0.89845857204260826</v>
      </c>
      <c r="AF57" s="14">
        <f t="shared" ca="1" si="1"/>
        <v>8</v>
      </c>
      <c r="AH57" s="8">
        <v>57</v>
      </c>
      <c r="AI57" s="8">
        <v>7</v>
      </c>
      <c r="AJ57" s="8">
        <v>3</v>
      </c>
    </row>
    <row r="58" spans="31:36" ht="28.5">
      <c r="AE58" s="20">
        <f t="shared" ca="1" si="0"/>
        <v>0.30199810864898768</v>
      </c>
      <c r="AF58" s="14">
        <f t="shared" ca="1" si="1"/>
        <v>56</v>
      </c>
      <c r="AH58" s="8">
        <v>58</v>
      </c>
      <c r="AI58" s="8">
        <v>7</v>
      </c>
      <c r="AJ58" s="8">
        <v>4</v>
      </c>
    </row>
    <row r="59" spans="31:36" ht="28.5">
      <c r="AE59" s="20">
        <f t="shared" ca="1" si="0"/>
        <v>0.14662441221254818</v>
      </c>
      <c r="AF59" s="14">
        <f t="shared" ca="1" si="1"/>
        <v>71</v>
      </c>
      <c r="AH59" s="8">
        <v>59</v>
      </c>
      <c r="AI59" s="8">
        <v>7</v>
      </c>
      <c r="AJ59" s="8">
        <v>5</v>
      </c>
    </row>
    <row r="60" spans="31:36" ht="28.5">
      <c r="AE60" s="20">
        <f t="shared" ca="1" si="0"/>
        <v>0.92283301038478294</v>
      </c>
      <c r="AF60" s="14">
        <f t="shared" ca="1" si="1"/>
        <v>6</v>
      </c>
      <c r="AH60" s="8">
        <v>60</v>
      </c>
      <c r="AI60" s="8">
        <v>7</v>
      </c>
      <c r="AJ60" s="8">
        <v>6</v>
      </c>
    </row>
    <row r="61" spans="31:36" ht="28.5">
      <c r="AE61" s="20">
        <f t="shared" ca="1" si="0"/>
        <v>0.87577072104132925</v>
      </c>
      <c r="AF61" s="14">
        <f t="shared" ca="1" si="1"/>
        <v>9</v>
      </c>
      <c r="AH61" s="8">
        <v>61</v>
      </c>
      <c r="AI61" s="8">
        <v>7</v>
      </c>
      <c r="AJ61" s="8">
        <v>7</v>
      </c>
    </row>
    <row r="62" spans="31:36" ht="28.5">
      <c r="AE62" s="20">
        <f t="shared" ca="1" si="0"/>
        <v>0.52855172422206653</v>
      </c>
      <c r="AF62" s="14">
        <f t="shared" ca="1" si="1"/>
        <v>41</v>
      </c>
      <c r="AH62" s="8">
        <v>62</v>
      </c>
      <c r="AI62" s="8">
        <v>7</v>
      </c>
      <c r="AJ62" s="8">
        <v>8</v>
      </c>
    </row>
    <row r="63" spans="31:36" ht="28.5">
      <c r="AE63" s="20">
        <f t="shared" ca="1" si="0"/>
        <v>0.96545425894219838</v>
      </c>
      <c r="AF63" s="14">
        <f t="shared" ca="1" si="1"/>
        <v>3</v>
      </c>
      <c r="AH63" s="8">
        <v>63</v>
      </c>
      <c r="AI63" s="8">
        <v>7</v>
      </c>
      <c r="AJ63" s="8">
        <v>9</v>
      </c>
    </row>
    <row r="64" spans="31:36" ht="28.5">
      <c r="AE64" s="20">
        <f t="shared" ca="1" si="0"/>
        <v>0.70001579799624247</v>
      </c>
      <c r="AF64" s="14">
        <f t="shared" ca="1" si="1"/>
        <v>26</v>
      </c>
      <c r="AH64" s="8">
        <v>64</v>
      </c>
      <c r="AI64" s="8">
        <v>8</v>
      </c>
      <c r="AJ64" s="8">
        <v>1</v>
      </c>
    </row>
    <row r="65" spans="31:36" ht="28.5">
      <c r="AE65" s="20">
        <f t="shared" ca="1" si="0"/>
        <v>0.62138963746581166</v>
      </c>
      <c r="AF65" s="14">
        <f t="shared" ca="1" si="1"/>
        <v>33</v>
      </c>
      <c r="AH65" s="8">
        <v>65</v>
      </c>
      <c r="AI65" s="8">
        <v>8</v>
      </c>
      <c r="AJ65" s="8">
        <v>2</v>
      </c>
    </row>
    <row r="66" spans="31:36" ht="28.5">
      <c r="AE66" s="20">
        <f t="shared" ref="AE66:AE81" ca="1" si="19">RAND()</f>
        <v>6.2412510110473773E-2</v>
      </c>
      <c r="AF66" s="14">
        <f t="shared" ref="AF66:AF81" ca="1" si="20">RANK(AE66,$AE$1:$AE$100,)</f>
        <v>77</v>
      </c>
      <c r="AH66" s="8">
        <v>66</v>
      </c>
      <c r="AI66" s="8">
        <v>8</v>
      </c>
      <c r="AJ66" s="8">
        <v>3</v>
      </c>
    </row>
    <row r="67" spans="31:36" ht="28.5">
      <c r="AE67" s="20">
        <f t="shared" ca="1" si="19"/>
        <v>0.77721139300058362</v>
      </c>
      <c r="AF67" s="14">
        <f t="shared" ca="1" si="20"/>
        <v>19</v>
      </c>
      <c r="AH67" s="8">
        <v>67</v>
      </c>
      <c r="AI67" s="8">
        <v>8</v>
      </c>
      <c r="AJ67" s="8">
        <v>4</v>
      </c>
    </row>
    <row r="68" spans="31:36" ht="28.5">
      <c r="AE68" s="20">
        <f t="shared" ca="1" si="19"/>
        <v>0.65284248177143656</v>
      </c>
      <c r="AF68" s="14">
        <f t="shared" ca="1" si="20"/>
        <v>29</v>
      </c>
      <c r="AH68" s="8">
        <v>68</v>
      </c>
      <c r="AI68" s="8">
        <v>8</v>
      </c>
      <c r="AJ68" s="8">
        <v>5</v>
      </c>
    </row>
    <row r="69" spans="31:36" ht="28.5">
      <c r="AE69" s="20">
        <f t="shared" ca="1" si="19"/>
        <v>0.33907187651005688</v>
      </c>
      <c r="AF69" s="14">
        <f t="shared" ca="1" si="20"/>
        <v>54</v>
      </c>
      <c r="AH69" s="8">
        <v>69</v>
      </c>
      <c r="AI69" s="8">
        <v>8</v>
      </c>
      <c r="AJ69" s="8">
        <v>6</v>
      </c>
    </row>
    <row r="70" spans="31:36" ht="28.5">
      <c r="AE70" s="20">
        <f t="shared" ca="1" si="19"/>
        <v>0.84152071533592443</v>
      </c>
      <c r="AF70" s="14">
        <f t="shared" ca="1" si="20"/>
        <v>14</v>
      </c>
      <c r="AH70" s="8">
        <v>70</v>
      </c>
      <c r="AI70" s="8">
        <v>8</v>
      </c>
      <c r="AJ70" s="8">
        <v>7</v>
      </c>
    </row>
    <row r="71" spans="31:36" ht="28.5">
      <c r="AE71" s="20">
        <f t="shared" ca="1" si="19"/>
        <v>0.72332833392604234</v>
      </c>
      <c r="AF71" s="14">
        <f t="shared" ca="1" si="20"/>
        <v>24</v>
      </c>
      <c r="AH71" s="8">
        <v>71</v>
      </c>
      <c r="AI71" s="8">
        <v>8</v>
      </c>
      <c r="AJ71" s="8">
        <v>8</v>
      </c>
    </row>
    <row r="72" spans="31:36" ht="28.5">
      <c r="AE72" s="20">
        <f t="shared" ca="1" si="19"/>
        <v>0.90439300514644783</v>
      </c>
      <c r="AF72" s="14">
        <f t="shared" ca="1" si="20"/>
        <v>7</v>
      </c>
      <c r="AH72" s="8">
        <v>72</v>
      </c>
      <c r="AI72" s="8">
        <v>8</v>
      </c>
      <c r="AJ72" s="8">
        <v>9</v>
      </c>
    </row>
    <row r="73" spans="31:36" ht="28.5">
      <c r="AE73" s="20">
        <f t="shared" ca="1" si="19"/>
        <v>0.3450919126023867</v>
      </c>
      <c r="AF73" s="14">
        <f t="shared" ca="1" si="20"/>
        <v>52</v>
      </c>
      <c r="AH73" s="8">
        <v>73</v>
      </c>
      <c r="AI73" s="8">
        <v>9</v>
      </c>
      <c r="AJ73" s="8">
        <v>1</v>
      </c>
    </row>
    <row r="74" spans="31:36" ht="28.5">
      <c r="AE74" s="20">
        <f t="shared" ca="1" si="19"/>
        <v>0.14045635820583391</v>
      </c>
      <c r="AF74" s="14">
        <f t="shared" ca="1" si="20"/>
        <v>72</v>
      </c>
      <c r="AH74" s="8">
        <v>74</v>
      </c>
      <c r="AI74" s="8">
        <v>9</v>
      </c>
      <c r="AJ74" s="8">
        <v>2</v>
      </c>
    </row>
    <row r="75" spans="31:36" ht="28.5">
      <c r="AE75" s="20">
        <f t="shared" ca="1" si="19"/>
        <v>0.3583957497325484</v>
      </c>
      <c r="AF75" s="14">
        <f t="shared" ca="1" si="20"/>
        <v>50</v>
      </c>
      <c r="AH75" s="8">
        <v>75</v>
      </c>
      <c r="AI75" s="8">
        <v>9</v>
      </c>
      <c r="AJ75" s="8">
        <v>3</v>
      </c>
    </row>
    <row r="76" spans="31:36" ht="28.5">
      <c r="AE76" s="20">
        <f t="shared" ca="1" si="19"/>
        <v>0.37929954679518418</v>
      </c>
      <c r="AF76" s="14">
        <f t="shared" ca="1" si="20"/>
        <v>48</v>
      </c>
      <c r="AH76" s="8">
        <v>76</v>
      </c>
      <c r="AI76" s="8">
        <v>9</v>
      </c>
      <c r="AJ76" s="8">
        <v>4</v>
      </c>
    </row>
    <row r="77" spans="31:36" ht="28.5">
      <c r="AE77" s="20">
        <f t="shared" ca="1" si="19"/>
        <v>0.22427656146125419</v>
      </c>
      <c r="AF77" s="14">
        <f t="shared" ca="1" si="20"/>
        <v>62</v>
      </c>
      <c r="AH77" s="8">
        <v>77</v>
      </c>
      <c r="AI77" s="8">
        <v>9</v>
      </c>
      <c r="AJ77" s="8">
        <v>5</v>
      </c>
    </row>
    <row r="78" spans="31:36" ht="28.5">
      <c r="AE78" s="20">
        <f t="shared" ca="1" si="19"/>
        <v>0.21914756972529581</v>
      </c>
      <c r="AF78" s="14">
        <f t="shared" ca="1" si="20"/>
        <v>63</v>
      </c>
      <c r="AH78" s="8">
        <v>78</v>
      </c>
      <c r="AI78" s="8">
        <v>9</v>
      </c>
      <c r="AJ78" s="8">
        <v>6</v>
      </c>
    </row>
    <row r="79" spans="31:36" ht="28.5">
      <c r="AE79" s="20">
        <f t="shared" ca="1" si="19"/>
        <v>0.7556841309620661</v>
      </c>
      <c r="AF79" s="14">
        <f t="shared" ca="1" si="20"/>
        <v>23</v>
      </c>
      <c r="AH79" s="8">
        <v>79</v>
      </c>
      <c r="AI79" s="8">
        <v>9</v>
      </c>
      <c r="AJ79" s="8">
        <v>7</v>
      </c>
    </row>
    <row r="80" spans="31:36" ht="28.5">
      <c r="AE80" s="20">
        <f t="shared" ca="1" si="19"/>
        <v>0.14888940200507539</v>
      </c>
      <c r="AF80" s="14">
        <f t="shared" ca="1" si="20"/>
        <v>70</v>
      </c>
      <c r="AH80" s="8">
        <v>80</v>
      </c>
      <c r="AI80" s="8">
        <v>9</v>
      </c>
      <c r="AJ80" s="8">
        <v>8</v>
      </c>
    </row>
    <row r="81" spans="31:36" ht="28.5">
      <c r="AE81" s="20">
        <f t="shared" ca="1" si="19"/>
        <v>0.46331677223054168</v>
      </c>
      <c r="AF81" s="14">
        <f t="shared" ca="1" si="20"/>
        <v>44</v>
      </c>
      <c r="AH81" s="8">
        <v>81</v>
      </c>
      <c r="AI81" s="8">
        <v>9</v>
      </c>
      <c r="AJ81" s="8">
        <v>9</v>
      </c>
    </row>
  </sheetData>
  <sheetProtection algorithmName="SHA-512" hashValue="OTUs1COa/IDv8gBE29709T9AB3GfNC5TJmdRbqMzk5fHi5CXqe3DtMYFWHaLHa5OVOvYVTJC+fxA9UUGxRO2Mg==" saltValue="t/+zI1rmvmmnPCB/15Hz9g==" spinCount="100000" sheet="1" objects="1" scenarios="1" selectLockedCells="1"/>
  <mergeCells count="6">
    <mergeCell ref="F17:G17"/>
    <mergeCell ref="N1:O1"/>
    <mergeCell ref="N15:O15"/>
    <mergeCell ref="A1:M1"/>
    <mergeCell ref="A15:M15"/>
    <mergeCell ref="F3:G3"/>
  </mergeCells>
  <phoneticPr fontId="1"/>
  <conditionalFormatting sqref="S5:AB14">
    <cfRule type="cellIs" dxfId="18" priority="1" stopIfTrue="1" operator="greaterThanOrEqual">
      <formula>5</formula>
    </cfRule>
    <cfRule type="cellIs" dxfId="17" priority="2" stopIfTrue="1" operator="equal">
      <formula>4</formula>
    </cfRule>
    <cfRule type="cellIs" dxfId="16" priority="3" stopIfTrue="1" operator="equal">
      <formula>3</formula>
    </cfRule>
    <cfRule type="cellIs" dxfId="15" priority="4" stopIfTrue="1" operator="equal">
      <formula>2</formula>
    </cfRule>
    <cfRule type="cellIs" dxfId="14" priority="5" stopIfTrue="1" operator="equal">
      <formula>1</formula>
    </cfRule>
    <cfRule type="cellIs" dxfId="13" priority="6" stopIfTrue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00"/>
  <sheetViews>
    <sheetView showGridLines="0" zoomScale="70" zoomScaleNormal="70" zoomScalePageLayoutView="90" workbookViewId="0">
      <selection activeCell="N1" sqref="N1:O1"/>
    </sheetView>
  </sheetViews>
  <sheetFormatPr defaultRowHeight="13.5"/>
  <cols>
    <col min="1" max="1" width="7.625" style="1" customWidth="1"/>
    <col min="2" max="2" width="6.25" style="1" bestFit="1" customWidth="1"/>
    <col min="3" max="3" width="4.625" style="7" customWidth="1"/>
    <col min="4" max="4" width="5.625" style="1" customWidth="1"/>
    <col min="5" max="5" width="4.625" style="7" customWidth="1"/>
    <col min="6" max="6" width="5.625" style="1" customWidth="1"/>
    <col min="7" max="7" width="8.625" style="7" customWidth="1"/>
    <col min="8" max="8" width="3.625" style="1" customWidth="1"/>
    <col min="9" max="9" width="7.625" style="1" customWidth="1"/>
    <col min="10" max="10" width="6.25" style="1" bestFit="1" customWidth="1"/>
    <col min="11" max="11" width="4.625" style="1" customWidth="1"/>
    <col min="12" max="12" width="5.625" style="1" customWidth="1"/>
    <col min="13" max="13" width="4.625" style="1" customWidth="1"/>
    <col min="14" max="14" width="4.5" style="1" customWidth="1"/>
    <col min="15" max="15" width="8.625" style="1" customWidth="1"/>
    <col min="16" max="17" width="7.75" style="1" customWidth="1"/>
    <col min="18" max="18" width="4.25" style="1" bestFit="1" customWidth="1"/>
    <col min="19" max="28" width="8.625" style="1" customWidth="1"/>
    <col min="29" max="29" width="8.25" style="1" customWidth="1"/>
    <col min="30" max="30" width="9.125" style="1" customWidth="1"/>
    <col min="31" max="31" width="9" style="1" hidden="1" customWidth="1"/>
    <col min="32" max="32" width="8.75" style="1" hidden="1" customWidth="1"/>
    <col min="33" max="36" width="0" style="1" hidden="1" customWidth="1"/>
    <col min="37" max="16384" width="9" style="1"/>
  </cols>
  <sheetData>
    <row r="1" spans="1:36" ht="36">
      <c r="A1" s="139" t="s">
        <v>42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3">
        <v>1</v>
      </c>
      <c r="O1" s="133"/>
      <c r="P1" s="57"/>
      <c r="Q1" s="57"/>
      <c r="R1" s="57"/>
      <c r="S1" s="22"/>
      <c r="T1" s="22"/>
      <c r="U1" s="22"/>
      <c r="V1" s="22"/>
      <c r="W1" s="22"/>
      <c r="X1" s="22"/>
      <c r="Y1" s="22"/>
      <c r="Z1" s="22"/>
      <c r="AA1" s="22"/>
      <c r="AB1" s="22"/>
      <c r="AE1" s="20">
        <f ca="1">RAND()</f>
        <v>0.84044991828224092</v>
      </c>
      <c r="AF1" s="14">
        <f ca="1">RANK(AE1,$AE$1:$AE$100,)</f>
        <v>17</v>
      </c>
      <c r="AH1" s="8">
        <v>1</v>
      </c>
      <c r="AI1" s="8">
        <v>0</v>
      </c>
      <c r="AJ1" s="8">
        <v>0</v>
      </c>
    </row>
    <row r="2" spans="1:36" ht="24.75" customHeight="1">
      <c r="A2" s="22"/>
      <c r="B2" s="24"/>
      <c r="C2" s="25"/>
      <c r="D2" s="22"/>
      <c r="E2" s="25"/>
      <c r="F2" s="22"/>
      <c r="G2" s="25"/>
      <c r="H2" s="26"/>
      <c r="I2" s="26"/>
      <c r="J2" s="22"/>
      <c r="K2" s="22"/>
      <c r="L2" s="27"/>
      <c r="M2" s="22"/>
      <c r="N2" s="28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E2" s="20">
        <f t="shared" ref="AE2:AE65" ca="1" si="0">RAND()</f>
        <v>0.71596145911664322</v>
      </c>
      <c r="AF2" s="14">
        <f t="shared" ref="AF2:AF65" ca="1" si="1">RANK(AE2,$AE$1:$AE$100,)</f>
        <v>29</v>
      </c>
      <c r="AH2" s="8">
        <v>2</v>
      </c>
      <c r="AI2" s="8">
        <v>0</v>
      </c>
      <c r="AJ2" s="8">
        <v>1</v>
      </c>
    </row>
    <row r="3" spans="1:36" ht="24.75" customHeight="1">
      <c r="A3" s="30"/>
      <c r="B3" s="29" t="s">
        <v>37</v>
      </c>
      <c r="C3" s="43"/>
      <c r="D3" s="44" t="s">
        <v>26</v>
      </c>
      <c r="F3" s="136" t="s">
        <v>0</v>
      </c>
      <c r="G3" s="137"/>
      <c r="H3" s="30"/>
      <c r="I3" s="30"/>
      <c r="J3" s="29"/>
      <c r="K3" s="29"/>
      <c r="L3" s="29"/>
      <c r="M3" s="30"/>
      <c r="N3" s="30"/>
      <c r="O3" s="29"/>
      <c r="P3" s="22"/>
      <c r="Q3" s="22"/>
      <c r="R3" s="22"/>
      <c r="S3" s="26" t="s">
        <v>38</v>
      </c>
      <c r="T3" s="26" t="s">
        <v>25</v>
      </c>
      <c r="U3" s="26" t="s">
        <v>39</v>
      </c>
      <c r="V3" s="26" t="s">
        <v>23</v>
      </c>
      <c r="W3" s="22"/>
      <c r="X3" s="22"/>
      <c r="Y3" s="22"/>
      <c r="Z3" s="22"/>
      <c r="AA3" s="22"/>
      <c r="AB3" s="22"/>
      <c r="AE3" s="20">
        <f t="shared" ca="1" si="0"/>
        <v>0.98751513346243824</v>
      </c>
      <c r="AF3" s="14">
        <f t="shared" ca="1" si="1"/>
        <v>2</v>
      </c>
      <c r="AH3" s="8">
        <v>3</v>
      </c>
      <c r="AI3" s="8">
        <v>0</v>
      </c>
      <c r="AJ3" s="8">
        <v>2</v>
      </c>
    </row>
    <row r="4" spans="1:36" ht="24.75" customHeight="1" thickBot="1">
      <c r="A4" s="22"/>
      <c r="B4" s="22"/>
      <c r="C4" s="25"/>
      <c r="D4" s="22"/>
      <c r="E4" s="25"/>
      <c r="F4" s="22"/>
      <c r="G4" s="25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42">
        <v>0</v>
      </c>
      <c r="T4" s="42">
        <v>1</v>
      </c>
      <c r="U4" s="42">
        <v>2</v>
      </c>
      <c r="V4" s="42">
        <v>3</v>
      </c>
      <c r="W4" s="42">
        <v>4</v>
      </c>
      <c r="X4" s="42">
        <v>5</v>
      </c>
      <c r="Y4" s="42">
        <v>6</v>
      </c>
      <c r="Z4" s="42">
        <v>7</v>
      </c>
      <c r="AA4" s="42">
        <v>8</v>
      </c>
      <c r="AB4" s="42">
        <v>9</v>
      </c>
      <c r="AE4" s="20">
        <f t="shared" ca="1" si="0"/>
        <v>0.23103395895152334</v>
      </c>
      <c r="AF4" s="14">
        <f t="shared" ca="1" si="1"/>
        <v>75</v>
      </c>
      <c r="AH4" s="8">
        <v>4</v>
      </c>
      <c r="AI4" s="8">
        <v>0</v>
      </c>
      <c r="AJ4" s="8">
        <v>3</v>
      </c>
    </row>
    <row r="5" spans="1:36" ht="66" customHeight="1">
      <c r="A5" s="22"/>
      <c r="B5" s="31" t="s">
        <v>1</v>
      </c>
      <c r="C5" s="34">
        <f ca="1">VLOOKUP($AF1,$AH$1:$AJ$100,2,FALSE)</f>
        <v>1</v>
      </c>
      <c r="D5" s="33" t="s">
        <v>2</v>
      </c>
      <c r="E5" s="34">
        <f ca="1">VLOOKUP($AF1,$AH$1:$AJ$100,3,FALSE)</f>
        <v>6</v>
      </c>
      <c r="F5" s="33" t="s">
        <v>3</v>
      </c>
      <c r="G5" s="35">
        <f ca="1">C5*E5</f>
        <v>6</v>
      </c>
      <c r="H5" s="22"/>
      <c r="I5" s="22"/>
      <c r="J5" s="31" t="s">
        <v>18</v>
      </c>
      <c r="K5" s="34">
        <f ca="1">VLOOKUP($AF11,$AH$1:$AJ$100,2,FALSE)</f>
        <v>9</v>
      </c>
      <c r="L5" s="33" t="s">
        <v>2</v>
      </c>
      <c r="M5" s="34">
        <f ca="1">VLOOKUP($AF11,$AH$1:$AJ$100,3,FALSE)</f>
        <v>8</v>
      </c>
      <c r="N5" s="33" t="s">
        <v>3</v>
      </c>
      <c r="O5" s="35">
        <f t="shared" ref="O5:O14" ca="1" si="2">K5*M5</f>
        <v>72</v>
      </c>
      <c r="P5" s="22"/>
      <c r="Q5" s="46" t="s">
        <v>38</v>
      </c>
      <c r="R5" s="36">
        <v>0</v>
      </c>
      <c r="S5" s="48">
        <f t="shared" ref="S5:AB5" ca="1" si="3">COUNTIFS($C$5:$C$14,$R5,$E$5:$E$14,S$4)+COUNTIFS($K$5:$K$14,$R5,$M$5:$M$14,S$4)</f>
        <v>0</v>
      </c>
      <c r="T5" s="49">
        <f t="shared" ca="1" si="3"/>
        <v>1</v>
      </c>
      <c r="U5" s="49">
        <f t="shared" ca="1" si="3"/>
        <v>0</v>
      </c>
      <c r="V5" s="49">
        <f t="shared" ca="1" si="3"/>
        <v>0</v>
      </c>
      <c r="W5" s="49">
        <f t="shared" ca="1" si="3"/>
        <v>0</v>
      </c>
      <c r="X5" s="49">
        <f t="shared" ca="1" si="3"/>
        <v>0</v>
      </c>
      <c r="Y5" s="49">
        <f t="shared" ca="1" si="3"/>
        <v>1</v>
      </c>
      <c r="Z5" s="49">
        <f t="shared" ca="1" si="3"/>
        <v>0</v>
      </c>
      <c r="AA5" s="49">
        <f t="shared" ca="1" si="3"/>
        <v>0</v>
      </c>
      <c r="AB5" s="50">
        <f t="shared" ca="1" si="3"/>
        <v>0</v>
      </c>
      <c r="AE5" s="20">
        <f t="shared" ca="1" si="0"/>
        <v>0.6135600548106831</v>
      </c>
      <c r="AF5" s="14">
        <f t="shared" ca="1" si="1"/>
        <v>37</v>
      </c>
      <c r="AH5" s="8">
        <v>5</v>
      </c>
      <c r="AI5" s="8">
        <v>0</v>
      </c>
      <c r="AJ5" s="8">
        <v>4</v>
      </c>
    </row>
    <row r="6" spans="1:36" ht="66" customHeight="1">
      <c r="A6" s="22"/>
      <c r="B6" s="31" t="s">
        <v>4</v>
      </c>
      <c r="C6" s="34">
        <f t="shared" ref="C6:C14" ca="1" si="4">VLOOKUP($AF2,$AH$1:$AJ$100,2,FALSE)</f>
        <v>2</v>
      </c>
      <c r="D6" s="33" t="s">
        <v>2</v>
      </c>
      <c r="E6" s="34">
        <f t="shared" ref="E6:E14" ca="1" si="5">VLOOKUP($AF2,$AH$1:$AJ$100,3,FALSE)</f>
        <v>8</v>
      </c>
      <c r="F6" s="33" t="s">
        <v>3</v>
      </c>
      <c r="G6" s="35">
        <f t="shared" ref="G6:G14" ca="1" si="6">C6*E6</f>
        <v>16</v>
      </c>
      <c r="H6" s="22"/>
      <c r="I6" s="22"/>
      <c r="J6" s="31" t="s">
        <v>19</v>
      </c>
      <c r="K6" s="34">
        <f t="shared" ref="K6:K14" ca="1" si="7">VLOOKUP($AF12,$AH$1:$AJ$100,2,FALSE)</f>
        <v>7</v>
      </c>
      <c r="L6" s="33" t="s">
        <v>2</v>
      </c>
      <c r="M6" s="34">
        <f t="shared" ref="M6:M14" ca="1" si="8">VLOOKUP($AF12,$AH$1:$AJ$100,3,FALSE)</f>
        <v>3</v>
      </c>
      <c r="N6" s="33" t="s">
        <v>3</v>
      </c>
      <c r="O6" s="35">
        <f t="shared" ca="1" si="2"/>
        <v>21</v>
      </c>
      <c r="P6" s="22"/>
      <c r="Q6" s="46" t="s">
        <v>25</v>
      </c>
      <c r="R6" s="36">
        <v>1</v>
      </c>
      <c r="S6" s="51">
        <f t="shared" ref="S6:S14" ca="1" si="9">COUNTIFS($C$5:$C$14,$R6,$E$5:$E$14,S$4)+COUNTIFS($K$5:$K$14,$R6,$M$5:$M$14,S$4)</f>
        <v>0</v>
      </c>
      <c r="T6" s="52">
        <f t="shared" ref="T6:AB14" ca="1" si="10">COUNTIFS($C$5:$C$14,$R6,$E$5:$E$14,T$4)+COUNTIFS($K$5:$K$14,$R6,$M$5:$M$14,T$4)</f>
        <v>0</v>
      </c>
      <c r="U6" s="52">
        <f t="shared" ca="1" si="10"/>
        <v>0</v>
      </c>
      <c r="V6" s="52">
        <f t="shared" ca="1" si="10"/>
        <v>0</v>
      </c>
      <c r="W6" s="52">
        <f t="shared" ca="1" si="10"/>
        <v>0</v>
      </c>
      <c r="X6" s="52">
        <f t="shared" ca="1" si="10"/>
        <v>0</v>
      </c>
      <c r="Y6" s="52">
        <f t="shared" ca="1" si="10"/>
        <v>1</v>
      </c>
      <c r="Z6" s="52">
        <f t="shared" ca="1" si="10"/>
        <v>0</v>
      </c>
      <c r="AA6" s="52">
        <f t="shared" ca="1" si="10"/>
        <v>0</v>
      </c>
      <c r="AB6" s="53">
        <f t="shared" ca="1" si="10"/>
        <v>1</v>
      </c>
      <c r="AE6" s="20">
        <f t="shared" ca="1" si="0"/>
        <v>0.45032062033778464</v>
      </c>
      <c r="AF6" s="14">
        <f t="shared" ca="1" si="1"/>
        <v>55</v>
      </c>
      <c r="AH6" s="8">
        <v>6</v>
      </c>
      <c r="AI6" s="8">
        <v>0</v>
      </c>
      <c r="AJ6" s="8">
        <v>5</v>
      </c>
    </row>
    <row r="7" spans="1:36" ht="66" customHeight="1">
      <c r="A7" s="22"/>
      <c r="B7" s="31" t="s">
        <v>6</v>
      </c>
      <c r="C7" s="34">
        <f t="shared" ca="1" si="4"/>
        <v>0</v>
      </c>
      <c r="D7" s="33" t="s">
        <v>2</v>
      </c>
      <c r="E7" s="34">
        <f t="shared" ca="1" si="5"/>
        <v>1</v>
      </c>
      <c r="F7" s="33" t="s">
        <v>3</v>
      </c>
      <c r="G7" s="35">
        <f t="shared" ca="1" si="6"/>
        <v>0</v>
      </c>
      <c r="H7" s="22"/>
      <c r="I7" s="22"/>
      <c r="J7" s="31" t="s">
        <v>20</v>
      </c>
      <c r="K7" s="34">
        <f t="shared" ca="1" si="7"/>
        <v>5</v>
      </c>
      <c r="L7" s="33" t="s">
        <v>2</v>
      </c>
      <c r="M7" s="34">
        <f t="shared" ca="1" si="8"/>
        <v>2</v>
      </c>
      <c r="N7" s="33" t="s">
        <v>3</v>
      </c>
      <c r="O7" s="35">
        <f t="shared" ca="1" si="2"/>
        <v>10</v>
      </c>
      <c r="P7" s="22"/>
      <c r="Q7" s="46" t="s">
        <v>40</v>
      </c>
      <c r="R7" s="36">
        <v>2</v>
      </c>
      <c r="S7" s="51">
        <f t="shared" ca="1" si="9"/>
        <v>0</v>
      </c>
      <c r="T7" s="52">
        <f t="shared" ca="1" si="10"/>
        <v>0</v>
      </c>
      <c r="U7" s="52">
        <f t="shared" ca="1" si="10"/>
        <v>0</v>
      </c>
      <c r="V7" s="52">
        <f t="shared" ca="1" si="10"/>
        <v>1</v>
      </c>
      <c r="W7" s="52">
        <f t="shared" ca="1" si="10"/>
        <v>0</v>
      </c>
      <c r="X7" s="52">
        <f t="shared" ca="1" si="10"/>
        <v>0</v>
      </c>
      <c r="Y7" s="52">
        <f t="shared" ca="1" si="10"/>
        <v>0</v>
      </c>
      <c r="Z7" s="52">
        <f t="shared" ca="1" si="10"/>
        <v>0</v>
      </c>
      <c r="AA7" s="52">
        <f t="shared" ca="1" si="10"/>
        <v>1</v>
      </c>
      <c r="AB7" s="53">
        <f t="shared" ca="1" si="10"/>
        <v>0</v>
      </c>
      <c r="AE7" s="20">
        <f t="shared" ca="1" si="0"/>
        <v>0.40309546404805441</v>
      </c>
      <c r="AF7" s="14">
        <f t="shared" ca="1" si="1"/>
        <v>58</v>
      </c>
      <c r="AH7" s="8">
        <v>7</v>
      </c>
      <c r="AI7" s="8">
        <v>0</v>
      </c>
      <c r="AJ7" s="8">
        <v>6</v>
      </c>
    </row>
    <row r="8" spans="1:36" ht="66" customHeight="1">
      <c r="A8" s="22"/>
      <c r="B8" s="31" t="s">
        <v>8</v>
      </c>
      <c r="C8" s="34">
        <f t="shared" ca="1" si="4"/>
        <v>7</v>
      </c>
      <c r="D8" s="33" t="s">
        <v>2</v>
      </c>
      <c r="E8" s="34">
        <f t="shared" ca="1" si="5"/>
        <v>4</v>
      </c>
      <c r="F8" s="33" t="s">
        <v>3</v>
      </c>
      <c r="G8" s="35">
        <f t="shared" ca="1" si="6"/>
        <v>28</v>
      </c>
      <c r="H8" s="22"/>
      <c r="I8" s="22"/>
      <c r="J8" s="31" t="s">
        <v>21</v>
      </c>
      <c r="K8" s="34">
        <f t="shared" ca="1" si="7"/>
        <v>1</v>
      </c>
      <c r="L8" s="33" t="s">
        <v>2</v>
      </c>
      <c r="M8" s="34">
        <f t="shared" ca="1" si="8"/>
        <v>9</v>
      </c>
      <c r="N8" s="33" t="s">
        <v>3</v>
      </c>
      <c r="O8" s="35">
        <f t="shared" ca="1" si="2"/>
        <v>9</v>
      </c>
      <c r="P8" s="22"/>
      <c r="Q8" s="46" t="s">
        <v>24</v>
      </c>
      <c r="R8" s="36">
        <v>3</v>
      </c>
      <c r="S8" s="51">
        <f t="shared" ca="1" si="9"/>
        <v>0</v>
      </c>
      <c r="T8" s="52">
        <f t="shared" ca="1" si="10"/>
        <v>0</v>
      </c>
      <c r="U8" s="52">
        <f t="shared" ca="1" si="10"/>
        <v>1</v>
      </c>
      <c r="V8" s="52">
        <f t="shared" ca="1" si="10"/>
        <v>1</v>
      </c>
      <c r="W8" s="52">
        <f t="shared" ca="1" si="10"/>
        <v>0</v>
      </c>
      <c r="X8" s="52">
        <f t="shared" ca="1" si="10"/>
        <v>0</v>
      </c>
      <c r="Y8" s="52">
        <f t="shared" ca="1" si="10"/>
        <v>1</v>
      </c>
      <c r="Z8" s="52">
        <f t="shared" ca="1" si="10"/>
        <v>1</v>
      </c>
      <c r="AA8" s="52">
        <f t="shared" ca="1" si="10"/>
        <v>0</v>
      </c>
      <c r="AB8" s="53">
        <f t="shared" ca="1" si="10"/>
        <v>0</v>
      </c>
      <c r="AE8" s="20">
        <f t="shared" ca="1" si="0"/>
        <v>0.16609035612791301</v>
      </c>
      <c r="AF8" s="14">
        <f t="shared" ca="1" si="1"/>
        <v>81</v>
      </c>
      <c r="AH8" s="8">
        <v>8</v>
      </c>
      <c r="AI8" s="8">
        <v>0</v>
      </c>
      <c r="AJ8" s="8">
        <v>7</v>
      </c>
    </row>
    <row r="9" spans="1:36" ht="66" customHeight="1">
      <c r="A9" s="22"/>
      <c r="B9" s="31" t="s">
        <v>10</v>
      </c>
      <c r="C9" s="34">
        <f t="shared" ca="1" si="4"/>
        <v>3</v>
      </c>
      <c r="D9" s="33" t="s">
        <v>2</v>
      </c>
      <c r="E9" s="34">
        <f t="shared" ca="1" si="5"/>
        <v>6</v>
      </c>
      <c r="F9" s="33" t="s">
        <v>3</v>
      </c>
      <c r="G9" s="35">
        <f t="shared" ca="1" si="6"/>
        <v>18</v>
      </c>
      <c r="H9" s="22"/>
      <c r="I9" s="22"/>
      <c r="J9" s="31" t="s">
        <v>5</v>
      </c>
      <c r="K9" s="34">
        <f t="shared" ca="1" si="7"/>
        <v>4</v>
      </c>
      <c r="L9" s="33" t="s">
        <v>2</v>
      </c>
      <c r="M9" s="34">
        <f t="shared" ca="1" si="8"/>
        <v>9</v>
      </c>
      <c r="N9" s="33" t="s">
        <v>3</v>
      </c>
      <c r="O9" s="35">
        <f t="shared" ca="1" si="2"/>
        <v>36</v>
      </c>
      <c r="P9" s="22"/>
      <c r="Q9" s="46" t="s">
        <v>39</v>
      </c>
      <c r="R9" s="36">
        <v>4</v>
      </c>
      <c r="S9" s="51">
        <f t="shared" ca="1" si="9"/>
        <v>0</v>
      </c>
      <c r="T9" s="52">
        <f t="shared" ca="1" si="10"/>
        <v>0</v>
      </c>
      <c r="U9" s="52">
        <f t="shared" ca="1" si="10"/>
        <v>0</v>
      </c>
      <c r="V9" s="52">
        <f t="shared" ca="1" si="10"/>
        <v>0</v>
      </c>
      <c r="W9" s="52">
        <f t="shared" ca="1" si="10"/>
        <v>0</v>
      </c>
      <c r="X9" s="52">
        <f t="shared" ca="1" si="10"/>
        <v>0</v>
      </c>
      <c r="Y9" s="52">
        <f t="shared" ca="1" si="10"/>
        <v>0</v>
      </c>
      <c r="Z9" s="52">
        <f t="shared" ca="1" si="10"/>
        <v>0</v>
      </c>
      <c r="AA9" s="52">
        <f t="shared" ca="1" si="10"/>
        <v>0</v>
      </c>
      <c r="AB9" s="53">
        <f t="shared" ca="1" si="10"/>
        <v>1</v>
      </c>
      <c r="AE9" s="20">
        <f t="shared" ca="1" si="0"/>
        <v>0.9425257584479122</v>
      </c>
      <c r="AF9" s="14">
        <f t="shared" ca="1" si="1"/>
        <v>7</v>
      </c>
      <c r="AH9" s="8">
        <v>9</v>
      </c>
      <c r="AI9" s="8">
        <v>0</v>
      </c>
      <c r="AJ9" s="8">
        <v>8</v>
      </c>
    </row>
    <row r="10" spans="1:36" ht="66" customHeight="1">
      <c r="A10" s="22"/>
      <c r="B10" s="31" t="s">
        <v>12</v>
      </c>
      <c r="C10" s="34">
        <f t="shared" ca="1" si="4"/>
        <v>5</v>
      </c>
      <c r="D10" s="33" t="s">
        <v>2</v>
      </c>
      <c r="E10" s="34">
        <f t="shared" ca="1" si="5"/>
        <v>4</v>
      </c>
      <c r="F10" s="33" t="s">
        <v>3</v>
      </c>
      <c r="G10" s="35">
        <f t="shared" ca="1" si="6"/>
        <v>20</v>
      </c>
      <c r="H10" s="22"/>
      <c r="I10" s="22"/>
      <c r="J10" s="31" t="s">
        <v>7</v>
      </c>
      <c r="K10" s="34">
        <f t="shared" ca="1" si="7"/>
        <v>6</v>
      </c>
      <c r="L10" s="33" t="s">
        <v>2</v>
      </c>
      <c r="M10" s="34">
        <f t="shared" ca="1" si="8"/>
        <v>6</v>
      </c>
      <c r="N10" s="33" t="s">
        <v>3</v>
      </c>
      <c r="O10" s="35">
        <f t="shared" ca="1" si="2"/>
        <v>36</v>
      </c>
      <c r="P10" s="22"/>
      <c r="Q10" s="46" t="s">
        <v>23</v>
      </c>
      <c r="R10" s="36">
        <v>5</v>
      </c>
      <c r="S10" s="51">
        <f t="shared" ca="1" si="9"/>
        <v>0</v>
      </c>
      <c r="T10" s="52">
        <f t="shared" ca="1" si="10"/>
        <v>0</v>
      </c>
      <c r="U10" s="52">
        <f t="shared" ca="1" si="10"/>
        <v>1</v>
      </c>
      <c r="V10" s="52">
        <f t="shared" ca="1" si="10"/>
        <v>0</v>
      </c>
      <c r="W10" s="52">
        <f t="shared" ca="1" si="10"/>
        <v>1</v>
      </c>
      <c r="X10" s="52">
        <f t="shared" ca="1" si="10"/>
        <v>0</v>
      </c>
      <c r="Y10" s="52">
        <f t="shared" ca="1" si="10"/>
        <v>0</v>
      </c>
      <c r="Z10" s="52">
        <f t="shared" ca="1" si="10"/>
        <v>1</v>
      </c>
      <c r="AA10" s="52">
        <f t="shared" ca="1" si="10"/>
        <v>0</v>
      </c>
      <c r="AB10" s="53">
        <f t="shared" ca="1" si="10"/>
        <v>0</v>
      </c>
      <c r="AE10" s="20">
        <f t="shared" ca="1" si="0"/>
        <v>0.65778197871825472</v>
      </c>
      <c r="AF10" s="14">
        <f t="shared" ca="1" si="1"/>
        <v>34</v>
      </c>
      <c r="AH10" s="8">
        <v>10</v>
      </c>
      <c r="AI10" s="8">
        <v>0</v>
      </c>
      <c r="AJ10" s="8">
        <v>9</v>
      </c>
    </row>
    <row r="11" spans="1:36" ht="66" customHeight="1">
      <c r="A11" s="22"/>
      <c r="B11" s="31" t="s">
        <v>14</v>
      </c>
      <c r="C11" s="34">
        <f t="shared" ca="1" si="4"/>
        <v>5</v>
      </c>
      <c r="D11" s="33" t="s">
        <v>2</v>
      </c>
      <c r="E11" s="34">
        <f t="shared" ca="1" si="5"/>
        <v>7</v>
      </c>
      <c r="F11" s="33" t="s">
        <v>3</v>
      </c>
      <c r="G11" s="35">
        <f t="shared" ca="1" si="6"/>
        <v>35</v>
      </c>
      <c r="H11" s="22"/>
      <c r="I11" s="22"/>
      <c r="J11" s="31" t="s">
        <v>9</v>
      </c>
      <c r="K11" s="34">
        <f t="shared" ca="1" si="7"/>
        <v>3</v>
      </c>
      <c r="L11" s="33" t="s">
        <v>2</v>
      </c>
      <c r="M11" s="34">
        <f t="shared" ca="1" si="8"/>
        <v>7</v>
      </c>
      <c r="N11" s="33" t="s">
        <v>3</v>
      </c>
      <c r="O11" s="35">
        <f t="shared" ca="1" si="2"/>
        <v>21</v>
      </c>
      <c r="P11" s="22"/>
      <c r="Q11" s="22"/>
      <c r="R11" s="36">
        <v>6</v>
      </c>
      <c r="S11" s="51">
        <f t="shared" ca="1" si="9"/>
        <v>0</v>
      </c>
      <c r="T11" s="52">
        <f t="shared" ca="1" si="10"/>
        <v>0</v>
      </c>
      <c r="U11" s="52">
        <f t="shared" ca="1" si="10"/>
        <v>0</v>
      </c>
      <c r="V11" s="52">
        <f t="shared" ca="1" si="10"/>
        <v>0</v>
      </c>
      <c r="W11" s="52">
        <f t="shared" ca="1" si="10"/>
        <v>0</v>
      </c>
      <c r="X11" s="52">
        <f t="shared" ca="1" si="10"/>
        <v>0</v>
      </c>
      <c r="Y11" s="52">
        <f t="shared" ca="1" si="10"/>
        <v>1</v>
      </c>
      <c r="Z11" s="52">
        <f t="shared" ca="1" si="10"/>
        <v>0</v>
      </c>
      <c r="AA11" s="52">
        <f t="shared" ca="1" si="10"/>
        <v>0</v>
      </c>
      <c r="AB11" s="53">
        <f t="shared" ca="1" si="10"/>
        <v>0</v>
      </c>
      <c r="AE11" s="20">
        <f t="shared" ca="1" si="0"/>
        <v>4.0998074315465316E-2</v>
      </c>
      <c r="AF11" s="14">
        <f t="shared" ca="1" si="1"/>
        <v>99</v>
      </c>
      <c r="AH11" s="8">
        <v>11</v>
      </c>
      <c r="AI11" s="8">
        <v>1</v>
      </c>
      <c r="AJ11" s="8">
        <v>0</v>
      </c>
    </row>
    <row r="12" spans="1:36" ht="66" customHeight="1">
      <c r="A12" s="22"/>
      <c r="B12" s="31" t="s">
        <v>15</v>
      </c>
      <c r="C12" s="34">
        <f t="shared" ca="1" si="4"/>
        <v>8</v>
      </c>
      <c r="D12" s="33" t="s">
        <v>2</v>
      </c>
      <c r="E12" s="34">
        <f t="shared" ca="1" si="5"/>
        <v>0</v>
      </c>
      <c r="F12" s="33" t="s">
        <v>3</v>
      </c>
      <c r="G12" s="35">
        <f t="shared" ca="1" si="6"/>
        <v>0</v>
      </c>
      <c r="H12" s="22"/>
      <c r="I12" s="22"/>
      <c r="J12" s="31" t="s">
        <v>11</v>
      </c>
      <c r="K12" s="34">
        <f t="shared" ca="1" si="7"/>
        <v>3</v>
      </c>
      <c r="L12" s="33" t="s">
        <v>2</v>
      </c>
      <c r="M12" s="34">
        <f t="shared" ca="1" si="8"/>
        <v>2</v>
      </c>
      <c r="N12" s="33" t="s">
        <v>3</v>
      </c>
      <c r="O12" s="35">
        <f t="shared" ca="1" si="2"/>
        <v>6</v>
      </c>
      <c r="P12" s="22"/>
      <c r="Q12" s="22"/>
      <c r="R12" s="36">
        <v>7</v>
      </c>
      <c r="S12" s="51">
        <f t="shared" ca="1" si="9"/>
        <v>0</v>
      </c>
      <c r="T12" s="52">
        <f t="shared" ca="1" si="10"/>
        <v>0</v>
      </c>
      <c r="U12" s="52">
        <f t="shared" ca="1" si="10"/>
        <v>0</v>
      </c>
      <c r="V12" s="52">
        <f t="shared" ca="1" si="10"/>
        <v>1</v>
      </c>
      <c r="W12" s="52">
        <f t="shared" ca="1" si="10"/>
        <v>1</v>
      </c>
      <c r="X12" s="52">
        <f t="shared" ca="1" si="10"/>
        <v>0</v>
      </c>
      <c r="Y12" s="52">
        <f t="shared" ca="1" si="10"/>
        <v>0</v>
      </c>
      <c r="Z12" s="52">
        <f t="shared" ca="1" si="10"/>
        <v>0</v>
      </c>
      <c r="AA12" s="52">
        <f t="shared" ca="1" si="10"/>
        <v>0</v>
      </c>
      <c r="AB12" s="53">
        <f t="shared" ca="1" si="10"/>
        <v>0</v>
      </c>
      <c r="AE12" s="20">
        <f t="shared" ca="1" si="0"/>
        <v>0.2349717861797822</v>
      </c>
      <c r="AF12" s="14">
        <f t="shared" ca="1" si="1"/>
        <v>74</v>
      </c>
      <c r="AH12" s="8">
        <v>12</v>
      </c>
      <c r="AI12" s="8">
        <v>1</v>
      </c>
      <c r="AJ12" s="8">
        <v>1</v>
      </c>
    </row>
    <row r="13" spans="1:36" ht="66" customHeight="1">
      <c r="A13" s="22"/>
      <c r="B13" s="31" t="s">
        <v>16</v>
      </c>
      <c r="C13" s="34">
        <f t="shared" ca="1" si="4"/>
        <v>0</v>
      </c>
      <c r="D13" s="33" t="s">
        <v>2</v>
      </c>
      <c r="E13" s="34">
        <f t="shared" ca="1" si="5"/>
        <v>6</v>
      </c>
      <c r="F13" s="33" t="s">
        <v>3</v>
      </c>
      <c r="G13" s="35">
        <f t="shared" ca="1" si="6"/>
        <v>0</v>
      </c>
      <c r="H13" s="22"/>
      <c r="I13" s="22"/>
      <c r="J13" s="31" t="s">
        <v>13</v>
      </c>
      <c r="K13" s="34">
        <f t="shared" ca="1" si="7"/>
        <v>2</v>
      </c>
      <c r="L13" s="33" t="s">
        <v>2</v>
      </c>
      <c r="M13" s="34">
        <f t="shared" ca="1" si="8"/>
        <v>3</v>
      </c>
      <c r="N13" s="33" t="s">
        <v>3</v>
      </c>
      <c r="O13" s="35">
        <f t="shared" ca="1" si="2"/>
        <v>6</v>
      </c>
      <c r="P13" s="22"/>
      <c r="Q13" s="22"/>
      <c r="R13" s="36">
        <v>8</v>
      </c>
      <c r="S13" s="51">
        <f t="shared" ca="1" si="9"/>
        <v>1</v>
      </c>
      <c r="T13" s="52">
        <f t="shared" ca="1" si="10"/>
        <v>0</v>
      </c>
      <c r="U13" s="52">
        <f t="shared" ca="1" si="10"/>
        <v>0</v>
      </c>
      <c r="V13" s="52">
        <f t="shared" ca="1" si="10"/>
        <v>0</v>
      </c>
      <c r="W13" s="52">
        <f t="shared" ca="1" si="10"/>
        <v>1</v>
      </c>
      <c r="X13" s="52">
        <f t="shared" ca="1" si="10"/>
        <v>0</v>
      </c>
      <c r="Y13" s="52">
        <f t="shared" ca="1" si="10"/>
        <v>0</v>
      </c>
      <c r="Z13" s="52">
        <f t="shared" ca="1" si="10"/>
        <v>0</v>
      </c>
      <c r="AA13" s="52">
        <f t="shared" ca="1" si="10"/>
        <v>0</v>
      </c>
      <c r="AB13" s="53">
        <f t="shared" ca="1" si="10"/>
        <v>0</v>
      </c>
      <c r="AE13" s="20">
        <f t="shared" ca="1" si="0"/>
        <v>0.45248376476721508</v>
      </c>
      <c r="AF13" s="14">
        <f t="shared" ca="1" si="1"/>
        <v>53</v>
      </c>
      <c r="AH13" s="8">
        <v>13</v>
      </c>
      <c r="AI13" s="8">
        <v>1</v>
      </c>
      <c r="AJ13" s="8">
        <v>2</v>
      </c>
    </row>
    <row r="14" spans="1:36" ht="66" customHeight="1" thickBot="1">
      <c r="A14" s="22"/>
      <c r="B14" s="31" t="s">
        <v>17</v>
      </c>
      <c r="C14" s="34">
        <f t="shared" ca="1" si="4"/>
        <v>3</v>
      </c>
      <c r="D14" s="33" t="s">
        <v>2</v>
      </c>
      <c r="E14" s="34">
        <f t="shared" ca="1" si="5"/>
        <v>3</v>
      </c>
      <c r="F14" s="33" t="s">
        <v>3</v>
      </c>
      <c r="G14" s="35">
        <f t="shared" ca="1" si="6"/>
        <v>9</v>
      </c>
      <c r="H14" s="22"/>
      <c r="I14" s="22"/>
      <c r="J14" s="31" t="s">
        <v>22</v>
      </c>
      <c r="K14" s="34">
        <f t="shared" ca="1" si="7"/>
        <v>8</v>
      </c>
      <c r="L14" s="33" t="s">
        <v>2</v>
      </c>
      <c r="M14" s="34">
        <f t="shared" ca="1" si="8"/>
        <v>4</v>
      </c>
      <c r="N14" s="33" t="s">
        <v>3</v>
      </c>
      <c r="O14" s="35">
        <f t="shared" ca="1" si="2"/>
        <v>32</v>
      </c>
      <c r="P14" s="22"/>
      <c r="Q14" s="22"/>
      <c r="R14" s="36">
        <v>9</v>
      </c>
      <c r="S14" s="54">
        <f t="shared" ca="1" si="9"/>
        <v>0</v>
      </c>
      <c r="T14" s="55">
        <f t="shared" ca="1" si="10"/>
        <v>0</v>
      </c>
      <c r="U14" s="55">
        <f t="shared" ca="1" si="10"/>
        <v>0</v>
      </c>
      <c r="V14" s="55">
        <f t="shared" ca="1" si="10"/>
        <v>0</v>
      </c>
      <c r="W14" s="55">
        <f t="shared" ca="1" si="10"/>
        <v>0</v>
      </c>
      <c r="X14" s="55">
        <f t="shared" ca="1" si="10"/>
        <v>0</v>
      </c>
      <c r="Y14" s="55">
        <f t="shared" ca="1" si="10"/>
        <v>0</v>
      </c>
      <c r="Z14" s="55">
        <f t="shared" ca="1" si="10"/>
        <v>0</v>
      </c>
      <c r="AA14" s="55">
        <f t="shared" ca="1" si="10"/>
        <v>1</v>
      </c>
      <c r="AB14" s="56">
        <f t="shared" ca="1" si="10"/>
        <v>0</v>
      </c>
      <c r="AE14" s="20">
        <f t="shared" ca="1" si="0"/>
        <v>0.78975773849389652</v>
      </c>
      <c r="AF14" s="14">
        <f t="shared" ca="1" si="1"/>
        <v>20</v>
      </c>
      <c r="AH14" s="8">
        <v>14</v>
      </c>
      <c r="AI14" s="8">
        <v>1</v>
      </c>
      <c r="AJ14" s="8">
        <v>3</v>
      </c>
    </row>
    <row r="15" spans="1:36" ht="36">
      <c r="A15" s="139" t="str">
        <f>A1</f>
        <v>かけ算九九 ０～９のだん ミックス</v>
      </c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4">
        <f>N1</f>
        <v>1</v>
      </c>
      <c r="O15" s="134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E15" s="20">
        <f t="shared" ca="1" si="0"/>
        <v>0.47995335064447486</v>
      </c>
      <c r="AF15" s="14">
        <f t="shared" ca="1" si="1"/>
        <v>50</v>
      </c>
      <c r="AH15" s="8">
        <v>15</v>
      </c>
      <c r="AI15" s="8">
        <v>1</v>
      </c>
      <c r="AJ15" s="8">
        <v>4</v>
      </c>
    </row>
    <row r="16" spans="1:36" ht="24.75" customHeight="1">
      <c r="A16" s="26"/>
      <c r="B16" s="38">
        <f t="shared" ref="B16:H16" si="11">B2</f>
        <v>0</v>
      </c>
      <c r="C16" s="39">
        <f t="shared" si="11"/>
        <v>0</v>
      </c>
      <c r="D16" s="38">
        <f t="shared" si="11"/>
        <v>0</v>
      </c>
      <c r="E16" s="39">
        <f t="shared" si="11"/>
        <v>0</v>
      </c>
      <c r="F16" s="38">
        <f t="shared" si="11"/>
        <v>0</v>
      </c>
      <c r="G16" s="39">
        <f t="shared" si="11"/>
        <v>0</v>
      </c>
      <c r="H16" s="38">
        <f t="shared" si="11"/>
        <v>0</v>
      </c>
      <c r="I16" s="38"/>
      <c r="J16" s="38">
        <f>J2</f>
        <v>0</v>
      </c>
      <c r="K16" s="38">
        <f>K2</f>
        <v>0</v>
      </c>
      <c r="L16" s="38">
        <f>L2</f>
        <v>0</v>
      </c>
      <c r="M16" s="38">
        <f>M2</f>
        <v>0</v>
      </c>
      <c r="N16" s="38">
        <f>N2</f>
        <v>0</v>
      </c>
      <c r="O16" s="38">
        <f>O2</f>
        <v>0</v>
      </c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E16" s="20">
        <f t="shared" ca="1" si="0"/>
        <v>0.32280259565340153</v>
      </c>
      <c r="AF16" s="14">
        <f t="shared" ca="1" si="1"/>
        <v>67</v>
      </c>
      <c r="AH16" s="8">
        <v>16</v>
      </c>
      <c r="AI16" s="8">
        <v>1</v>
      </c>
      <c r="AJ16" s="8">
        <v>5</v>
      </c>
    </row>
    <row r="17" spans="1:36" ht="24.75" customHeight="1">
      <c r="A17" s="30"/>
      <c r="B17" s="45" t="str">
        <f t="shared" ref="B17:B28" si="12">B3</f>
        <v>月</v>
      </c>
      <c r="C17" s="43"/>
      <c r="D17" s="44" t="str">
        <f t="shared" ref="D17:D28" si="13">D3</f>
        <v>日</v>
      </c>
      <c r="F17" s="136" t="str">
        <f t="shared" ref="F17:F28" si="14">F3</f>
        <v>名前</v>
      </c>
      <c r="G17" s="137"/>
      <c r="H17" s="30"/>
      <c r="I17" s="30"/>
      <c r="J17" s="29"/>
      <c r="K17" s="29"/>
      <c r="L17" s="29"/>
      <c r="M17" s="30"/>
      <c r="N17" s="30"/>
      <c r="O17" s="29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E17" s="20">
        <f t="shared" ca="1" si="0"/>
        <v>0.59499972481653951</v>
      </c>
      <c r="AF17" s="14">
        <f t="shared" ca="1" si="1"/>
        <v>38</v>
      </c>
      <c r="AH17" s="8">
        <v>17</v>
      </c>
      <c r="AI17" s="8">
        <v>1</v>
      </c>
      <c r="AJ17" s="8">
        <v>6</v>
      </c>
    </row>
    <row r="18" spans="1:36" ht="24.75" customHeight="1">
      <c r="A18" s="26"/>
      <c r="B18" s="38">
        <f t="shared" si="12"/>
        <v>0</v>
      </c>
      <c r="C18" s="39">
        <f t="shared" ref="C18:C28" si="15">C4</f>
        <v>0</v>
      </c>
      <c r="D18" s="38">
        <f t="shared" si="13"/>
        <v>0</v>
      </c>
      <c r="E18" s="39">
        <f t="shared" ref="E18:E28" si="16">E4</f>
        <v>0</v>
      </c>
      <c r="F18" s="38">
        <f t="shared" si="14"/>
        <v>0</v>
      </c>
      <c r="G18" s="39">
        <f t="shared" ref="G18:H28" si="17">G4</f>
        <v>0</v>
      </c>
      <c r="H18" s="38">
        <f t="shared" si="17"/>
        <v>0</v>
      </c>
      <c r="I18" s="38"/>
      <c r="J18" s="38">
        <f t="shared" ref="J18:O28" si="18">J4</f>
        <v>0</v>
      </c>
      <c r="K18" s="38">
        <f t="shared" si="18"/>
        <v>0</v>
      </c>
      <c r="L18" s="38">
        <f t="shared" si="18"/>
        <v>0</v>
      </c>
      <c r="M18" s="38">
        <f t="shared" si="18"/>
        <v>0</v>
      </c>
      <c r="N18" s="38">
        <f t="shared" si="18"/>
        <v>0</v>
      </c>
      <c r="O18" s="38">
        <f t="shared" si="18"/>
        <v>0</v>
      </c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E18" s="20">
        <f t="shared" ca="1" si="0"/>
        <v>0.6628283748292928</v>
      </c>
      <c r="AF18" s="14">
        <f t="shared" ca="1" si="1"/>
        <v>33</v>
      </c>
      <c r="AH18" s="8">
        <v>18</v>
      </c>
      <c r="AI18" s="8">
        <v>1</v>
      </c>
      <c r="AJ18" s="8">
        <v>7</v>
      </c>
    </row>
    <row r="19" spans="1:36" ht="66" customHeight="1">
      <c r="A19" s="22"/>
      <c r="B19" s="31" t="str">
        <f t="shared" si="12"/>
        <v>(1)</v>
      </c>
      <c r="C19" s="32">
        <f t="shared" ca="1" si="15"/>
        <v>1</v>
      </c>
      <c r="D19" s="33" t="str">
        <f t="shared" si="13"/>
        <v>×</v>
      </c>
      <c r="E19" s="32">
        <f t="shared" ca="1" si="16"/>
        <v>6</v>
      </c>
      <c r="F19" s="33" t="str">
        <f t="shared" si="14"/>
        <v>＝</v>
      </c>
      <c r="G19" s="40">
        <f t="shared" ca="1" si="17"/>
        <v>6</v>
      </c>
      <c r="H19" s="41">
        <f t="shared" si="17"/>
        <v>0</v>
      </c>
      <c r="I19" s="41"/>
      <c r="J19" s="31" t="str">
        <f t="shared" si="18"/>
        <v>(11)</v>
      </c>
      <c r="K19" s="32">
        <f t="shared" ca="1" si="18"/>
        <v>9</v>
      </c>
      <c r="L19" s="33" t="str">
        <f t="shared" si="18"/>
        <v>×</v>
      </c>
      <c r="M19" s="32">
        <f t="shared" ca="1" si="18"/>
        <v>8</v>
      </c>
      <c r="N19" s="33" t="str">
        <f t="shared" si="18"/>
        <v>＝</v>
      </c>
      <c r="O19" s="40">
        <f t="shared" ca="1" si="18"/>
        <v>72</v>
      </c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E19" s="20">
        <f t="shared" ca="1" si="0"/>
        <v>0.75476397298045639</v>
      </c>
      <c r="AF19" s="14">
        <f t="shared" ca="1" si="1"/>
        <v>24</v>
      </c>
      <c r="AH19" s="8">
        <v>19</v>
      </c>
      <c r="AI19" s="8">
        <v>1</v>
      </c>
      <c r="AJ19" s="8">
        <v>8</v>
      </c>
    </row>
    <row r="20" spans="1:36" ht="66" customHeight="1">
      <c r="A20" s="22"/>
      <c r="B20" s="31" t="str">
        <f t="shared" si="12"/>
        <v>(2)</v>
      </c>
      <c r="C20" s="32">
        <f t="shared" ca="1" si="15"/>
        <v>2</v>
      </c>
      <c r="D20" s="33" t="str">
        <f t="shared" si="13"/>
        <v>×</v>
      </c>
      <c r="E20" s="32">
        <f t="shared" ca="1" si="16"/>
        <v>8</v>
      </c>
      <c r="F20" s="33" t="str">
        <f t="shared" si="14"/>
        <v>＝</v>
      </c>
      <c r="G20" s="40">
        <f t="shared" ca="1" si="17"/>
        <v>16</v>
      </c>
      <c r="H20" s="41">
        <f t="shared" si="17"/>
        <v>0</v>
      </c>
      <c r="I20" s="41"/>
      <c r="J20" s="31" t="str">
        <f t="shared" si="18"/>
        <v>(12)</v>
      </c>
      <c r="K20" s="32">
        <f t="shared" ca="1" si="18"/>
        <v>7</v>
      </c>
      <c r="L20" s="33" t="str">
        <f t="shared" si="18"/>
        <v>×</v>
      </c>
      <c r="M20" s="32">
        <f t="shared" ca="1" si="18"/>
        <v>3</v>
      </c>
      <c r="N20" s="33" t="str">
        <f t="shared" si="18"/>
        <v>＝</v>
      </c>
      <c r="O20" s="40">
        <f t="shared" ca="1" si="18"/>
        <v>21</v>
      </c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E20" s="20">
        <f t="shared" ca="1" si="0"/>
        <v>0.13627652243442445</v>
      </c>
      <c r="AF20" s="14">
        <f t="shared" ca="1" si="1"/>
        <v>85</v>
      </c>
      <c r="AH20" s="8">
        <v>20</v>
      </c>
      <c r="AI20" s="8">
        <v>1</v>
      </c>
      <c r="AJ20" s="8">
        <v>9</v>
      </c>
    </row>
    <row r="21" spans="1:36" ht="66" customHeight="1">
      <c r="A21" s="22"/>
      <c r="B21" s="31" t="str">
        <f t="shared" si="12"/>
        <v>(3)</v>
      </c>
      <c r="C21" s="32">
        <f t="shared" ca="1" si="15"/>
        <v>0</v>
      </c>
      <c r="D21" s="33" t="str">
        <f t="shared" si="13"/>
        <v>×</v>
      </c>
      <c r="E21" s="32">
        <f t="shared" ca="1" si="16"/>
        <v>1</v>
      </c>
      <c r="F21" s="33" t="str">
        <f t="shared" si="14"/>
        <v>＝</v>
      </c>
      <c r="G21" s="40">
        <f t="shared" ca="1" si="17"/>
        <v>0</v>
      </c>
      <c r="H21" s="41">
        <f t="shared" si="17"/>
        <v>0</v>
      </c>
      <c r="I21" s="41"/>
      <c r="J21" s="31" t="str">
        <f t="shared" si="18"/>
        <v>(13)</v>
      </c>
      <c r="K21" s="32">
        <f t="shared" ca="1" si="18"/>
        <v>5</v>
      </c>
      <c r="L21" s="33" t="str">
        <f t="shared" si="18"/>
        <v>×</v>
      </c>
      <c r="M21" s="32">
        <f t="shared" ca="1" si="18"/>
        <v>2</v>
      </c>
      <c r="N21" s="33" t="str">
        <f t="shared" si="18"/>
        <v>＝</v>
      </c>
      <c r="O21" s="40">
        <f t="shared" ca="1" si="18"/>
        <v>10</v>
      </c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E21" s="20">
        <f t="shared" ca="1" si="0"/>
        <v>0.13795454614145886</v>
      </c>
      <c r="AF21" s="14">
        <f t="shared" ca="1" si="1"/>
        <v>84</v>
      </c>
      <c r="AH21" s="8">
        <v>21</v>
      </c>
      <c r="AI21" s="8">
        <v>2</v>
      </c>
      <c r="AJ21" s="8">
        <v>0</v>
      </c>
    </row>
    <row r="22" spans="1:36" ht="66" customHeight="1">
      <c r="A22" s="22"/>
      <c r="B22" s="31" t="str">
        <f t="shared" si="12"/>
        <v>(4)</v>
      </c>
      <c r="C22" s="32">
        <f t="shared" ca="1" si="15"/>
        <v>7</v>
      </c>
      <c r="D22" s="33" t="str">
        <f t="shared" si="13"/>
        <v>×</v>
      </c>
      <c r="E22" s="32">
        <f t="shared" ca="1" si="16"/>
        <v>4</v>
      </c>
      <c r="F22" s="33" t="str">
        <f t="shared" si="14"/>
        <v>＝</v>
      </c>
      <c r="G22" s="40">
        <f t="shared" ca="1" si="17"/>
        <v>28</v>
      </c>
      <c r="H22" s="41">
        <f t="shared" si="17"/>
        <v>0</v>
      </c>
      <c r="I22" s="41"/>
      <c r="J22" s="31" t="str">
        <f t="shared" si="18"/>
        <v>(14)</v>
      </c>
      <c r="K22" s="32">
        <f t="shared" ca="1" si="18"/>
        <v>1</v>
      </c>
      <c r="L22" s="33" t="str">
        <f t="shared" si="18"/>
        <v>×</v>
      </c>
      <c r="M22" s="32">
        <f t="shared" ca="1" si="18"/>
        <v>9</v>
      </c>
      <c r="N22" s="33" t="str">
        <f t="shared" si="18"/>
        <v>＝</v>
      </c>
      <c r="O22" s="40">
        <f t="shared" ca="1" si="18"/>
        <v>9</v>
      </c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E22" s="20">
        <f t="shared" ca="1" si="0"/>
        <v>8.7272375240338151E-2</v>
      </c>
      <c r="AF22" s="14">
        <f t="shared" ca="1" si="1"/>
        <v>93</v>
      </c>
      <c r="AH22" s="8">
        <v>22</v>
      </c>
      <c r="AI22" s="8">
        <v>2</v>
      </c>
      <c r="AJ22" s="8">
        <v>1</v>
      </c>
    </row>
    <row r="23" spans="1:36" ht="66" customHeight="1">
      <c r="A23" s="22"/>
      <c r="B23" s="31" t="str">
        <f t="shared" si="12"/>
        <v>(5)</v>
      </c>
      <c r="C23" s="32">
        <f t="shared" ca="1" si="15"/>
        <v>3</v>
      </c>
      <c r="D23" s="33" t="str">
        <f t="shared" si="13"/>
        <v>×</v>
      </c>
      <c r="E23" s="32">
        <f t="shared" ca="1" si="16"/>
        <v>6</v>
      </c>
      <c r="F23" s="33" t="str">
        <f t="shared" si="14"/>
        <v>＝</v>
      </c>
      <c r="G23" s="40">
        <f t="shared" ca="1" si="17"/>
        <v>18</v>
      </c>
      <c r="H23" s="41">
        <f t="shared" si="17"/>
        <v>0</v>
      </c>
      <c r="I23" s="41"/>
      <c r="J23" s="31" t="str">
        <f t="shared" si="18"/>
        <v>(15)</v>
      </c>
      <c r="K23" s="32">
        <f t="shared" ca="1" si="18"/>
        <v>4</v>
      </c>
      <c r="L23" s="33" t="str">
        <f t="shared" si="18"/>
        <v>×</v>
      </c>
      <c r="M23" s="32">
        <f t="shared" ca="1" si="18"/>
        <v>9</v>
      </c>
      <c r="N23" s="33" t="str">
        <f t="shared" si="18"/>
        <v>＝</v>
      </c>
      <c r="O23" s="40">
        <f t="shared" ca="1" si="18"/>
        <v>36</v>
      </c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E23" s="20">
        <f t="shared" ca="1" si="0"/>
        <v>0.54603007735299158</v>
      </c>
      <c r="AF23" s="14">
        <f t="shared" ca="1" si="1"/>
        <v>43</v>
      </c>
      <c r="AH23" s="8">
        <v>23</v>
      </c>
      <c r="AI23" s="8">
        <v>2</v>
      </c>
      <c r="AJ23" s="8">
        <v>2</v>
      </c>
    </row>
    <row r="24" spans="1:36" ht="66" customHeight="1">
      <c r="A24" s="22"/>
      <c r="B24" s="31" t="str">
        <f t="shared" si="12"/>
        <v>(6)</v>
      </c>
      <c r="C24" s="32">
        <f t="shared" ca="1" si="15"/>
        <v>5</v>
      </c>
      <c r="D24" s="33" t="str">
        <f t="shared" si="13"/>
        <v>×</v>
      </c>
      <c r="E24" s="32">
        <f t="shared" ca="1" si="16"/>
        <v>4</v>
      </c>
      <c r="F24" s="33" t="str">
        <f t="shared" si="14"/>
        <v>＝</v>
      </c>
      <c r="G24" s="40">
        <f t="shared" ca="1" si="17"/>
        <v>20</v>
      </c>
      <c r="H24" s="41">
        <f t="shared" si="17"/>
        <v>0</v>
      </c>
      <c r="I24" s="41"/>
      <c r="J24" s="31" t="str">
        <f t="shared" si="18"/>
        <v>(16)</v>
      </c>
      <c r="K24" s="32">
        <f t="shared" ca="1" si="18"/>
        <v>6</v>
      </c>
      <c r="L24" s="33" t="str">
        <f t="shared" si="18"/>
        <v>×</v>
      </c>
      <c r="M24" s="32">
        <f t="shared" ca="1" si="18"/>
        <v>6</v>
      </c>
      <c r="N24" s="33" t="str">
        <f t="shared" si="18"/>
        <v>＝</v>
      </c>
      <c r="O24" s="40">
        <f t="shared" ca="1" si="18"/>
        <v>36</v>
      </c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E24" s="20">
        <f t="shared" ca="1" si="0"/>
        <v>0.35839438218022301</v>
      </c>
      <c r="AF24" s="14">
        <f t="shared" ca="1" si="1"/>
        <v>62</v>
      </c>
      <c r="AH24" s="8">
        <v>24</v>
      </c>
      <c r="AI24" s="8">
        <v>2</v>
      </c>
      <c r="AJ24" s="8">
        <v>3</v>
      </c>
    </row>
    <row r="25" spans="1:36" ht="66" customHeight="1">
      <c r="A25" s="22"/>
      <c r="B25" s="31" t="str">
        <f t="shared" si="12"/>
        <v>(7)</v>
      </c>
      <c r="C25" s="32">
        <f t="shared" ca="1" si="15"/>
        <v>5</v>
      </c>
      <c r="D25" s="33" t="str">
        <f t="shared" si="13"/>
        <v>×</v>
      </c>
      <c r="E25" s="32">
        <f t="shared" ca="1" si="16"/>
        <v>7</v>
      </c>
      <c r="F25" s="33" t="str">
        <f t="shared" si="14"/>
        <v>＝</v>
      </c>
      <c r="G25" s="40">
        <f t="shared" ca="1" si="17"/>
        <v>35</v>
      </c>
      <c r="H25" s="41">
        <f t="shared" si="17"/>
        <v>0</v>
      </c>
      <c r="I25" s="41"/>
      <c r="J25" s="31" t="str">
        <f t="shared" si="18"/>
        <v>(17)</v>
      </c>
      <c r="K25" s="32">
        <f t="shared" ca="1" si="18"/>
        <v>3</v>
      </c>
      <c r="L25" s="33" t="str">
        <f t="shared" si="18"/>
        <v>×</v>
      </c>
      <c r="M25" s="32">
        <f t="shared" ca="1" si="18"/>
        <v>7</v>
      </c>
      <c r="N25" s="33" t="str">
        <f t="shared" si="18"/>
        <v>＝</v>
      </c>
      <c r="O25" s="40">
        <f t="shared" ca="1" si="18"/>
        <v>21</v>
      </c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E25" s="20">
        <f t="shared" ca="1" si="0"/>
        <v>0.56214967039827368</v>
      </c>
      <c r="AF25" s="14">
        <f t="shared" ca="1" si="1"/>
        <v>40</v>
      </c>
      <c r="AH25" s="8">
        <v>25</v>
      </c>
      <c r="AI25" s="8">
        <v>2</v>
      </c>
      <c r="AJ25" s="8">
        <v>4</v>
      </c>
    </row>
    <row r="26" spans="1:36" ht="66" customHeight="1">
      <c r="A26" s="22"/>
      <c r="B26" s="31" t="str">
        <f t="shared" si="12"/>
        <v>(8)</v>
      </c>
      <c r="C26" s="32">
        <f t="shared" ca="1" si="15"/>
        <v>8</v>
      </c>
      <c r="D26" s="33" t="str">
        <f t="shared" si="13"/>
        <v>×</v>
      </c>
      <c r="E26" s="32">
        <f t="shared" ca="1" si="16"/>
        <v>0</v>
      </c>
      <c r="F26" s="33" t="str">
        <f t="shared" si="14"/>
        <v>＝</v>
      </c>
      <c r="G26" s="40">
        <f t="shared" ca="1" si="17"/>
        <v>0</v>
      </c>
      <c r="H26" s="41">
        <f t="shared" si="17"/>
        <v>0</v>
      </c>
      <c r="I26" s="41"/>
      <c r="J26" s="31" t="str">
        <f t="shared" si="18"/>
        <v>(18)</v>
      </c>
      <c r="K26" s="32">
        <f t="shared" ca="1" si="18"/>
        <v>3</v>
      </c>
      <c r="L26" s="33" t="str">
        <f t="shared" si="18"/>
        <v>×</v>
      </c>
      <c r="M26" s="32">
        <f t="shared" ca="1" si="18"/>
        <v>2</v>
      </c>
      <c r="N26" s="33" t="str">
        <f t="shared" si="18"/>
        <v>＝</v>
      </c>
      <c r="O26" s="40">
        <f t="shared" ca="1" si="18"/>
        <v>6</v>
      </c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E26" s="20">
        <f t="shared" ca="1" si="0"/>
        <v>0.64638744562006534</v>
      </c>
      <c r="AF26" s="14">
        <f t="shared" ca="1" si="1"/>
        <v>35</v>
      </c>
      <c r="AH26" s="8">
        <v>26</v>
      </c>
      <c r="AI26" s="8">
        <v>2</v>
      </c>
      <c r="AJ26" s="8">
        <v>5</v>
      </c>
    </row>
    <row r="27" spans="1:36" ht="66" customHeight="1">
      <c r="A27" s="22"/>
      <c r="B27" s="31" t="str">
        <f t="shared" si="12"/>
        <v>(9)</v>
      </c>
      <c r="C27" s="32">
        <f t="shared" ca="1" si="15"/>
        <v>0</v>
      </c>
      <c r="D27" s="33" t="str">
        <f t="shared" si="13"/>
        <v>×</v>
      </c>
      <c r="E27" s="32">
        <f t="shared" ca="1" si="16"/>
        <v>6</v>
      </c>
      <c r="F27" s="33" t="str">
        <f t="shared" si="14"/>
        <v>＝</v>
      </c>
      <c r="G27" s="40">
        <f t="shared" ca="1" si="17"/>
        <v>0</v>
      </c>
      <c r="H27" s="41">
        <f t="shared" si="17"/>
        <v>0</v>
      </c>
      <c r="I27" s="41"/>
      <c r="J27" s="31" t="str">
        <f t="shared" si="18"/>
        <v>(19)</v>
      </c>
      <c r="K27" s="32">
        <f t="shared" ca="1" si="18"/>
        <v>2</v>
      </c>
      <c r="L27" s="33" t="str">
        <f t="shared" si="18"/>
        <v>×</v>
      </c>
      <c r="M27" s="32">
        <f t="shared" ca="1" si="18"/>
        <v>3</v>
      </c>
      <c r="N27" s="33" t="str">
        <f t="shared" si="18"/>
        <v>＝</v>
      </c>
      <c r="O27" s="40">
        <f t="shared" ca="1" si="18"/>
        <v>6</v>
      </c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E27" s="20">
        <f t="shared" ca="1" si="0"/>
        <v>0.43312865829826463</v>
      </c>
      <c r="AF27" s="14">
        <f t="shared" ca="1" si="1"/>
        <v>57</v>
      </c>
      <c r="AH27" s="8">
        <v>27</v>
      </c>
      <c r="AI27" s="8">
        <v>2</v>
      </c>
      <c r="AJ27" s="8">
        <v>6</v>
      </c>
    </row>
    <row r="28" spans="1:36" ht="66" customHeight="1">
      <c r="A28" s="22"/>
      <c r="B28" s="31" t="str">
        <f t="shared" si="12"/>
        <v>(10)</v>
      </c>
      <c r="C28" s="32">
        <f t="shared" ca="1" si="15"/>
        <v>3</v>
      </c>
      <c r="D28" s="33" t="str">
        <f t="shared" si="13"/>
        <v>×</v>
      </c>
      <c r="E28" s="32">
        <f t="shared" ca="1" si="16"/>
        <v>3</v>
      </c>
      <c r="F28" s="33" t="str">
        <f t="shared" si="14"/>
        <v>＝</v>
      </c>
      <c r="G28" s="40">
        <f t="shared" ca="1" si="17"/>
        <v>9</v>
      </c>
      <c r="H28" s="41">
        <f t="shared" si="17"/>
        <v>0</v>
      </c>
      <c r="I28" s="41"/>
      <c r="J28" s="31" t="str">
        <f t="shared" si="18"/>
        <v>(20)</v>
      </c>
      <c r="K28" s="32">
        <f t="shared" ca="1" si="18"/>
        <v>8</v>
      </c>
      <c r="L28" s="33" t="str">
        <f t="shared" si="18"/>
        <v>×</v>
      </c>
      <c r="M28" s="32">
        <f t="shared" ca="1" si="18"/>
        <v>4</v>
      </c>
      <c r="N28" s="33" t="str">
        <f t="shared" si="18"/>
        <v>＝</v>
      </c>
      <c r="O28" s="40">
        <f t="shared" ca="1" si="18"/>
        <v>32</v>
      </c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E28" s="20">
        <f t="shared" ca="1" si="0"/>
        <v>0.70288534782378631</v>
      </c>
      <c r="AF28" s="14">
        <f t="shared" ca="1" si="1"/>
        <v>30</v>
      </c>
      <c r="AH28" s="8">
        <v>28</v>
      </c>
      <c r="AI28" s="8">
        <v>2</v>
      </c>
      <c r="AJ28" s="8">
        <v>7</v>
      </c>
    </row>
    <row r="29" spans="1:36" ht="28.5">
      <c r="AE29" s="20">
        <f t="shared" ca="1" si="0"/>
        <v>0.75262914136370951</v>
      </c>
      <c r="AF29" s="14">
        <f t="shared" ca="1" si="1"/>
        <v>25</v>
      </c>
      <c r="AH29" s="8">
        <v>29</v>
      </c>
      <c r="AI29" s="8">
        <v>2</v>
      </c>
      <c r="AJ29" s="8">
        <v>8</v>
      </c>
    </row>
    <row r="30" spans="1:36" ht="28.5">
      <c r="AE30" s="20">
        <f t="shared" ca="1" si="0"/>
        <v>0.12475189185431601</v>
      </c>
      <c r="AF30" s="14">
        <f t="shared" ca="1" si="1"/>
        <v>88</v>
      </c>
      <c r="AH30" s="8">
        <v>30</v>
      </c>
      <c r="AI30" s="8">
        <v>2</v>
      </c>
      <c r="AJ30" s="8">
        <v>9</v>
      </c>
    </row>
    <row r="31" spans="1:36" ht="28.5">
      <c r="AE31" s="20">
        <f t="shared" ca="1" si="0"/>
        <v>6.1978838158878169E-2</v>
      </c>
      <c r="AF31" s="14">
        <f t="shared" ca="1" si="1"/>
        <v>97</v>
      </c>
      <c r="AH31" s="8">
        <v>31</v>
      </c>
      <c r="AI31" s="8">
        <v>3</v>
      </c>
      <c r="AJ31" s="8">
        <v>0</v>
      </c>
    </row>
    <row r="32" spans="1:36" ht="28.5">
      <c r="AE32" s="20">
        <f t="shared" ca="1" si="0"/>
        <v>0.54621628141678102</v>
      </c>
      <c r="AF32" s="14">
        <f t="shared" ca="1" si="1"/>
        <v>42</v>
      </c>
      <c r="AH32" s="8">
        <v>32</v>
      </c>
      <c r="AI32" s="8">
        <v>3</v>
      </c>
      <c r="AJ32" s="8">
        <v>1</v>
      </c>
    </row>
    <row r="33" spans="31:36" ht="28.5">
      <c r="AE33" s="20">
        <f t="shared" ca="1" si="0"/>
        <v>0.20449619439680455</v>
      </c>
      <c r="AF33" s="14">
        <f t="shared" ca="1" si="1"/>
        <v>79</v>
      </c>
      <c r="AH33" s="8">
        <v>33</v>
      </c>
      <c r="AI33" s="8">
        <v>3</v>
      </c>
      <c r="AJ33" s="8">
        <v>2</v>
      </c>
    </row>
    <row r="34" spans="31:36" ht="28.5">
      <c r="AE34" s="20">
        <f t="shared" ca="1" si="0"/>
        <v>0.88144319067537791</v>
      </c>
      <c r="AF34" s="14">
        <f t="shared" ca="1" si="1"/>
        <v>14</v>
      </c>
      <c r="AH34" s="8">
        <v>34</v>
      </c>
      <c r="AI34" s="8">
        <v>3</v>
      </c>
      <c r="AJ34" s="8">
        <v>3</v>
      </c>
    </row>
    <row r="35" spans="31:36" ht="28.5">
      <c r="AE35" s="20">
        <f t="shared" ca="1" si="0"/>
        <v>0.5928135756655617</v>
      </c>
      <c r="AF35" s="14">
        <f t="shared" ca="1" si="1"/>
        <v>39</v>
      </c>
      <c r="AH35" s="8">
        <v>35</v>
      </c>
      <c r="AI35" s="8">
        <v>3</v>
      </c>
      <c r="AJ35" s="8">
        <v>4</v>
      </c>
    </row>
    <row r="36" spans="31:36" ht="28.5">
      <c r="AE36" s="20">
        <f t="shared" ca="1" si="0"/>
        <v>0.73528795898419907</v>
      </c>
      <c r="AF36" s="14">
        <f t="shared" ca="1" si="1"/>
        <v>26</v>
      </c>
      <c r="AH36" s="8">
        <v>36</v>
      </c>
      <c r="AI36" s="8">
        <v>3</v>
      </c>
      <c r="AJ36" s="8">
        <v>5</v>
      </c>
    </row>
    <row r="37" spans="31:36" ht="28.5">
      <c r="AE37" s="20">
        <f t="shared" ca="1" si="0"/>
        <v>0.75929518877897717</v>
      </c>
      <c r="AF37" s="14">
        <f t="shared" ca="1" si="1"/>
        <v>23</v>
      </c>
      <c r="AH37" s="8">
        <v>37</v>
      </c>
      <c r="AI37" s="8">
        <v>3</v>
      </c>
      <c r="AJ37" s="8">
        <v>6</v>
      </c>
    </row>
    <row r="38" spans="31:36" ht="28.5">
      <c r="AE38" s="20">
        <f t="shared" ca="1" si="0"/>
        <v>0.27573797726076443</v>
      </c>
      <c r="AF38" s="14">
        <f t="shared" ca="1" si="1"/>
        <v>73</v>
      </c>
      <c r="AH38" s="8">
        <v>38</v>
      </c>
      <c r="AI38" s="8">
        <v>3</v>
      </c>
      <c r="AJ38" s="8">
        <v>7</v>
      </c>
    </row>
    <row r="39" spans="31:36" ht="28.5">
      <c r="AE39" s="20">
        <f t="shared" ca="1" si="0"/>
        <v>0.35761838201498808</v>
      </c>
      <c r="AF39" s="14">
        <f t="shared" ca="1" si="1"/>
        <v>63</v>
      </c>
      <c r="AH39" s="8">
        <v>39</v>
      </c>
      <c r="AI39" s="8">
        <v>3</v>
      </c>
      <c r="AJ39" s="8">
        <v>8</v>
      </c>
    </row>
    <row r="40" spans="31:36" ht="28.5">
      <c r="AE40" s="20">
        <f t="shared" ca="1" si="0"/>
        <v>0.38078161380313247</v>
      </c>
      <c r="AF40" s="14">
        <f t="shared" ca="1" si="1"/>
        <v>60</v>
      </c>
      <c r="AH40" s="8">
        <v>40</v>
      </c>
      <c r="AI40" s="8">
        <v>3</v>
      </c>
      <c r="AJ40" s="8">
        <v>9</v>
      </c>
    </row>
    <row r="41" spans="31:36" ht="28.5">
      <c r="AE41" s="20">
        <f t="shared" ca="1" si="0"/>
        <v>0.81179925314490387</v>
      </c>
      <c r="AF41" s="14">
        <f t="shared" ca="1" si="1"/>
        <v>19</v>
      </c>
      <c r="AH41" s="8">
        <v>41</v>
      </c>
      <c r="AI41" s="8">
        <v>4</v>
      </c>
      <c r="AJ41" s="8">
        <v>0</v>
      </c>
    </row>
    <row r="42" spans="31:36" ht="28.5">
      <c r="AE42" s="20">
        <f t="shared" ca="1" si="0"/>
        <v>0.53912587134556234</v>
      </c>
      <c r="AF42" s="14">
        <f t="shared" ca="1" si="1"/>
        <v>45</v>
      </c>
      <c r="AH42" s="8">
        <v>42</v>
      </c>
      <c r="AI42" s="8">
        <v>4</v>
      </c>
      <c r="AJ42" s="8">
        <v>1</v>
      </c>
    </row>
    <row r="43" spans="31:36" ht="28.5">
      <c r="AE43" s="20">
        <f t="shared" ca="1" si="0"/>
        <v>0.76944022786634192</v>
      </c>
      <c r="AF43" s="14">
        <f t="shared" ca="1" si="1"/>
        <v>22</v>
      </c>
      <c r="AH43" s="8">
        <v>43</v>
      </c>
      <c r="AI43" s="8">
        <v>4</v>
      </c>
      <c r="AJ43" s="8">
        <v>2</v>
      </c>
    </row>
    <row r="44" spans="31:36" ht="28.5">
      <c r="AE44" s="20">
        <f t="shared" ca="1" si="0"/>
        <v>0.10258970461465677</v>
      </c>
      <c r="AF44" s="14">
        <f t="shared" ca="1" si="1"/>
        <v>90</v>
      </c>
      <c r="AH44" s="8">
        <v>44</v>
      </c>
      <c r="AI44" s="8">
        <v>4</v>
      </c>
      <c r="AJ44" s="8">
        <v>3</v>
      </c>
    </row>
    <row r="45" spans="31:36" ht="28.5">
      <c r="AE45" s="20">
        <f t="shared" ca="1" si="0"/>
        <v>0.9699360298821188</v>
      </c>
      <c r="AF45" s="14">
        <f t="shared" ca="1" si="1"/>
        <v>5</v>
      </c>
      <c r="AH45" s="8">
        <v>45</v>
      </c>
      <c r="AI45" s="8">
        <v>4</v>
      </c>
      <c r="AJ45" s="8">
        <v>4</v>
      </c>
    </row>
    <row r="46" spans="31:36" ht="28.5">
      <c r="AE46" s="20">
        <f t="shared" ca="1" si="0"/>
        <v>0.13074391932406448</v>
      </c>
      <c r="AF46" s="14">
        <f t="shared" ca="1" si="1"/>
        <v>86</v>
      </c>
      <c r="AH46" s="8">
        <v>46</v>
      </c>
      <c r="AI46" s="8">
        <v>4</v>
      </c>
      <c r="AJ46" s="8">
        <v>5</v>
      </c>
    </row>
    <row r="47" spans="31:36" ht="28.5">
      <c r="AE47" s="20">
        <f t="shared" ca="1" si="0"/>
        <v>9.2524493616362835E-2</v>
      </c>
      <c r="AF47" s="14">
        <f t="shared" ca="1" si="1"/>
        <v>92</v>
      </c>
      <c r="AH47" s="8">
        <v>47</v>
      </c>
      <c r="AI47" s="8">
        <v>4</v>
      </c>
      <c r="AJ47" s="8">
        <v>6</v>
      </c>
    </row>
    <row r="48" spans="31:36" ht="28.5">
      <c r="AE48" s="20">
        <f t="shared" ca="1" si="0"/>
        <v>0.21534075578156231</v>
      </c>
      <c r="AF48" s="14">
        <f t="shared" ca="1" si="1"/>
        <v>78</v>
      </c>
      <c r="AH48" s="8">
        <v>48</v>
      </c>
      <c r="AI48" s="8">
        <v>4</v>
      </c>
      <c r="AJ48" s="8">
        <v>7</v>
      </c>
    </row>
    <row r="49" spans="31:36" ht="28.5">
      <c r="AE49" s="20">
        <f t="shared" ca="1" si="0"/>
        <v>0.62442877429234067</v>
      </c>
      <c r="AF49" s="14">
        <f t="shared" ca="1" si="1"/>
        <v>36</v>
      </c>
      <c r="AH49" s="8">
        <v>49</v>
      </c>
      <c r="AI49" s="8">
        <v>4</v>
      </c>
      <c r="AJ49" s="8">
        <v>8</v>
      </c>
    </row>
    <row r="50" spans="31:36" ht="28.5">
      <c r="AE50" s="20">
        <f t="shared" ca="1" si="0"/>
        <v>0.73129099693181421</v>
      </c>
      <c r="AF50" s="14">
        <f t="shared" ca="1" si="1"/>
        <v>28</v>
      </c>
      <c r="AH50" s="8">
        <v>50</v>
      </c>
      <c r="AI50" s="8">
        <v>4</v>
      </c>
      <c r="AJ50" s="8">
        <v>9</v>
      </c>
    </row>
    <row r="51" spans="31:36" ht="28.5">
      <c r="AE51" s="20">
        <f t="shared" ca="1" si="0"/>
        <v>0.67250435675784381</v>
      </c>
      <c r="AF51" s="14">
        <f t="shared" ca="1" si="1"/>
        <v>32</v>
      </c>
      <c r="AH51" s="8">
        <v>51</v>
      </c>
      <c r="AI51" s="8">
        <v>5</v>
      </c>
      <c r="AJ51" s="8">
        <v>0</v>
      </c>
    </row>
    <row r="52" spans="31:36" ht="28.5">
      <c r="AE52" s="20">
        <f t="shared" ca="1" si="0"/>
        <v>0.95512001452966522</v>
      </c>
      <c r="AF52" s="14">
        <f t="shared" ca="1" si="1"/>
        <v>6</v>
      </c>
      <c r="AH52" s="8">
        <v>52</v>
      </c>
      <c r="AI52" s="8">
        <v>5</v>
      </c>
      <c r="AJ52" s="8">
        <v>1</v>
      </c>
    </row>
    <row r="53" spans="31:36" ht="28.5">
      <c r="AE53" s="20">
        <f t="shared" ca="1" si="0"/>
        <v>0.92306237524538071</v>
      </c>
      <c r="AF53" s="14">
        <f t="shared" ca="1" si="1"/>
        <v>9</v>
      </c>
      <c r="AH53" s="8">
        <v>53</v>
      </c>
      <c r="AI53" s="8">
        <v>5</v>
      </c>
      <c r="AJ53" s="8">
        <v>2</v>
      </c>
    </row>
    <row r="54" spans="31:36" ht="28.5">
      <c r="AE54" s="20">
        <f t="shared" ca="1" si="0"/>
        <v>0.98793505698263495</v>
      </c>
      <c r="AF54" s="14">
        <f t="shared" ca="1" si="1"/>
        <v>1</v>
      </c>
      <c r="AH54" s="8">
        <v>54</v>
      </c>
      <c r="AI54" s="8">
        <v>5</v>
      </c>
      <c r="AJ54" s="8">
        <v>3</v>
      </c>
    </row>
    <row r="55" spans="31:36" ht="28.5">
      <c r="AE55" s="20">
        <f t="shared" ca="1" si="0"/>
        <v>0.18020680382926879</v>
      </c>
      <c r="AF55" s="14">
        <f t="shared" ca="1" si="1"/>
        <v>80</v>
      </c>
      <c r="AH55" s="8">
        <v>55</v>
      </c>
      <c r="AI55" s="8">
        <v>5</v>
      </c>
      <c r="AJ55" s="8">
        <v>4</v>
      </c>
    </row>
    <row r="56" spans="31:36" ht="28.5">
      <c r="AE56" s="20">
        <f t="shared" ca="1" si="0"/>
        <v>0.32120631804246891</v>
      </c>
      <c r="AF56" s="14">
        <f t="shared" ca="1" si="1"/>
        <v>68</v>
      </c>
      <c r="AH56" s="8">
        <v>56</v>
      </c>
      <c r="AI56" s="8">
        <v>5</v>
      </c>
      <c r="AJ56" s="8">
        <v>5</v>
      </c>
    </row>
    <row r="57" spans="31:36" ht="28.5">
      <c r="AE57" s="20">
        <f t="shared" ca="1" si="0"/>
        <v>0.22117146005884392</v>
      </c>
      <c r="AF57" s="14">
        <f t="shared" ca="1" si="1"/>
        <v>77</v>
      </c>
      <c r="AH57" s="8">
        <v>57</v>
      </c>
      <c r="AI57" s="8">
        <v>5</v>
      </c>
      <c r="AJ57" s="8">
        <v>6</v>
      </c>
    </row>
    <row r="58" spans="31:36" ht="28.5">
      <c r="AE58" s="20">
        <f t="shared" ca="1" si="0"/>
        <v>0.28098265625010932</v>
      </c>
      <c r="AF58" s="14">
        <f t="shared" ca="1" si="1"/>
        <v>72</v>
      </c>
      <c r="AH58" s="8">
        <v>58</v>
      </c>
      <c r="AI58" s="8">
        <v>5</v>
      </c>
      <c r="AJ58" s="8">
        <v>7</v>
      </c>
    </row>
    <row r="59" spans="31:36" ht="28.5">
      <c r="AE59" s="20">
        <f t="shared" ca="1" si="0"/>
        <v>0.54574159278382073</v>
      </c>
      <c r="AF59" s="14">
        <f t="shared" ca="1" si="1"/>
        <v>44</v>
      </c>
      <c r="AH59" s="8">
        <v>59</v>
      </c>
      <c r="AI59" s="8">
        <v>5</v>
      </c>
      <c r="AJ59" s="8">
        <v>8</v>
      </c>
    </row>
    <row r="60" spans="31:36" ht="28.5">
      <c r="AE60" s="20">
        <f t="shared" ca="1" si="0"/>
        <v>0.16094233480479281</v>
      </c>
      <c r="AF60" s="14">
        <f t="shared" ca="1" si="1"/>
        <v>83</v>
      </c>
      <c r="AH60" s="8">
        <v>60</v>
      </c>
      <c r="AI60" s="8">
        <v>5</v>
      </c>
      <c r="AJ60" s="8">
        <v>9</v>
      </c>
    </row>
    <row r="61" spans="31:36" ht="28.5">
      <c r="AE61" s="20">
        <f t="shared" ca="1" si="0"/>
        <v>0.40116873691558397</v>
      </c>
      <c r="AF61" s="14">
        <f t="shared" ca="1" si="1"/>
        <v>59</v>
      </c>
      <c r="AH61" s="8">
        <v>61</v>
      </c>
      <c r="AI61" s="8">
        <v>6</v>
      </c>
      <c r="AJ61" s="8">
        <v>0</v>
      </c>
    </row>
    <row r="62" spans="31:36" ht="28.5">
      <c r="AE62" s="20">
        <f t="shared" ca="1" si="0"/>
        <v>0.22736729477845574</v>
      </c>
      <c r="AF62" s="14">
        <f t="shared" ca="1" si="1"/>
        <v>76</v>
      </c>
      <c r="AH62" s="8">
        <v>62</v>
      </c>
      <c r="AI62" s="8">
        <v>6</v>
      </c>
      <c r="AJ62" s="8">
        <v>1</v>
      </c>
    </row>
    <row r="63" spans="31:36" ht="28.5">
      <c r="AE63" s="20">
        <f t="shared" ca="1" si="0"/>
        <v>0.47171208014115285</v>
      </c>
      <c r="AF63" s="14">
        <f t="shared" ca="1" si="1"/>
        <v>51</v>
      </c>
      <c r="AH63" s="8">
        <v>63</v>
      </c>
      <c r="AI63" s="8">
        <v>6</v>
      </c>
      <c r="AJ63" s="8">
        <v>2</v>
      </c>
    </row>
    <row r="64" spans="31:36" ht="28.5">
      <c r="AE64" s="20">
        <f t="shared" ca="1" si="0"/>
        <v>9.5571403254306575E-2</v>
      </c>
      <c r="AF64" s="14">
        <f t="shared" ca="1" si="1"/>
        <v>91</v>
      </c>
      <c r="AH64" s="8">
        <v>64</v>
      </c>
      <c r="AI64" s="8">
        <v>6</v>
      </c>
      <c r="AJ64" s="8">
        <v>3</v>
      </c>
    </row>
    <row r="65" spans="31:36" ht="28.5">
      <c r="AE65" s="20">
        <f t="shared" ca="1" si="0"/>
        <v>0.7814103087552341</v>
      </c>
      <c r="AF65" s="14">
        <f t="shared" ca="1" si="1"/>
        <v>21</v>
      </c>
      <c r="AH65" s="8">
        <v>65</v>
      </c>
      <c r="AI65" s="8">
        <v>6</v>
      </c>
      <c r="AJ65" s="8">
        <v>4</v>
      </c>
    </row>
    <row r="66" spans="31:36" ht="28.5">
      <c r="AE66" s="20">
        <f t="shared" ref="AE66:AE100" ca="1" si="19">RAND()</f>
        <v>0.91936678323156318</v>
      </c>
      <c r="AF66" s="14">
        <f t="shared" ref="AF66:AF100" ca="1" si="20">RANK(AE66,$AE$1:$AE$100,)</f>
        <v>10</v>
      </c>
      <c r="AH66" s="8">
        <v>66</v>
      </c>
      <c r="AI66" s="8">
        <v>6</v>
      </c>
      <c r="AJ66" s="8">
        <v>5</v>
      </c>
    </row>
    <row r="67" spans="31:36" ht="28.5">
      <c r="AE67" s="20">
        <f t="shared" ca="1" si="19"/>
        <v>0.49243938207930371</v>
      </c>
      <c r="AF67" s="14">
        <f t="shared" ca="1" si="20"/>
        <v>48</v>
      </c>
      <c r="AH67" s="8">
        <v>67</v>
      </c>
      <c r="AI67" s="8">
        <v>6</v>
      </c>
      <c r="AJ67" s="8">
        <v>6</v>
      </c>
    </row>
    <row r="68" spans="31:36" ht="28.5">
      <c r="AE68" s="20">
        <f t="shared" ca="1" si="19"/>
        <v>0.3124894235107547</v>
      </c>
      <c r="AF68" s="14">
        <f t="shared" ca="1" si="20"/>
        <v>69</v>
      </c>
      <c r="AH68" s="8">
        <v>68</v>
      </c>
      <c r="AI68" s="8">
        <v>6</v>
      </c>
      <c r="AJ68" s="8">
        <v>7</v>
      </c>
    </row>
    <row r="69" spans="31:36" ht="28.5">
      <c r="AE69" s="20">
        <f t="shared" ca="1" si="19"/>
        <v>0.98555399650120079</v>
      </c>
      <c r="AF69" s="14">
        <f t="shared" ca="1" si="20"/>
        <v>3</v>
      </c>
      <c r="AH69" s="8">
        <v>69</v>
      </c>
      <c r="AI69" s="8">
        <v>6</v>
      </c>
      <c r="AJ69" s="8">
        <v>8</v>
      </c>
    </row>
    <row r="70" spans="31:36" ht="28.5">
      <c r="AE70" s="20">
        <f t="shared" ca="1" si="19"/>
        <v>0.12659589404222349</v>
      </c>
      <c r="AF70" s="14">
        <f t="shared" ca="1" si="20"/>
        <v>87</v>
      </c>
      <c r="AH70" s="8">
        <v>70</v>
      </c>
      <c r="AI70" s="8">
        <v>6</v>
      </c>
      <c r="AJ70" s="8">
        <v>9</v>
      </c>
    </row>
    <row r="71" spans="31:36" ht="28.5">
      <c r="AE71" s="20">
        <f t="shared" ca="1" si="19"/>
        <v>0.35917004722255308</v>
      </c>
      <c r="AF71" s="14">
        <f t="shared" ca="1" si="20"/>
        <v>61</v>
      </c>
      <c r="AH71" s="8">
        <v>71</v>
      </c>
      <c r="AI71" s="8">
        <v>7</v>
      </c>
      <c r="AJ71" s="8">
        <v>0</v>
      </c>
    </row>
    <row r="72" spans="31:36" ht="28.5">
      <c r="AE72" s="20">
        <f t="shared" ca="1" si="19"/>
        <v>0.90277253494793797</v>
      </c>
      <c r="AF72" s="14">
        <f t="shared" ca="1" si="20"/>
        <v>12</v>
      </c>
      <c r="AH72" s="8">
        <v>72</v>
      </c>
      <c r="AI72" s="8">
        <v>7</v>
      </c>
      <c r="AJ72" s="8">
        <v>1</v>
      </c>
    </row>
    <row r="73" spans="31:36" ht="28.5">
      <c r="AE73" s="20">
        <f t="shared" ca="1" si="19"/>
        <v>0.51041965378184506</v>
      </c>
      <c r="AF73" s="14">
        <f t="shared" ca="1" si="20"/>
        <v>46</v>
      </c>
      <c r="AH73" s="8">
        <v>73</v>
      </c>
      <c r="AI73" s="8">
        <v>7</v>
      </c>
      <c r="AJ73" s="8">
        <v>2</v>
      </c>
    </row>
    <row r="74" spans="31:36" ht="28.5">
      <c r="AE74" s="20">
        <f t="shared" ca="1" si="19"/>
        <v>0.8550220124505068</v>
      </c>
      <c r="AF74" s="14">
        <f t="shared" ca="1" si="20"/>
        <v>15</v>
      </c>
      <c r="AH74" s="8">
        <v>74</v>
      </c>
      <c r="AI74" s="8">
        <v>7</v>
      </c>
      <c r="AJ74" s="8">
        <v>3</v>
      </c>
    </row>
    <row r="75" spans="31:36" ht="28.5">
      <c r="AE75" s="20">
        <f t="shared" ca="1" si="19"/>
        <v>0.90049980308746935</v>
      </c>
      <c r="AF75" s="14">
        <f t="shared" ca="1" si="20"/>
        <v>13</v>
      </c>
      <c r="AH75" s="8">
        <v>75</v>
      </c>
      <c r="AI75" s="8">
        <v>7</v>
      </c>
      <c r="AJ75" s="8">
        <v>4</v>
      </c>
    </row>
    <row r="76" spans="31:36" ht="28.5">
      <c r="AE76" s="20">
        <f t="shared" ca="1" si="19"/>
        <v>0.90675870981867368</v>
      </c>
      <c r="AF76" s="14">
        <f t="shared" ca="1" si="20"/>
        <v>11</v>
      </c>
      <c r="AH76" s="8">
        <v>76</v>
      </c>
      <c r="AI76" s="8">
        <v>7</v>
      </c>
      <c r="AJ76" s="8">
        <v>5</v>
      </c>
    </row>
    <row r="77" spans="31:36" ht="28.5">
      <c r="AE77" s="20">
        <f t="shared" ca="1" si="19"/>
        <v>0.67753545558046591</v>
      </c>
      <c r="AF77" s="14">
        <f t="shared" ca="1" si="20"/>
        <v>31</v>
      </c>
      <c r="AH77" s="8">
        <v>77</v>
      </c>
      <c r="AI77" s="8">
        <v>7</v>
      </c>
      <c r="AJ77" s="8">
        <v>6</v>
      </c>
    </row>
    <row r="78" spans="31:36" ht="28.5">
      <c r="AE78" s="20">
        <f t="shared" ca="1" si="19"/>
        <v>0.82355664964437714</v>
      </c>
      <c r="AF78" s="14">
        <f t="shared" ca="1" si="20"/>
        <v>18</v>
      </c>
      <c r="AH78" s="8">
        <v>78</v>
      </c>
      <c r="AI78" s="8">
        <v>7</v>
      </c>
      <c r="AJ78" s="8">
        <v>7</v>
      </c>
    </row>
    <row r="79" spans="31:36" ht="28.5">
      <c r="AE79" s="20">
        <f t="shared" ca="1" si="19"/>
        <v>0.16325200223502334</v>
      </c>
      <c r="AF79" s="14">
        <f t="shared" ca="1" si="20"/>
        <v>82</v>
      </c>
      <c r="AH79" s="8">
        <v>79</v>
      </c>
      <c r="AI79" s="8">
        <v>7</v>
      </c>
      <c r="AJ79" s="8">
        <v>8</v>
      </c>
    </row>
    <row r="80" spans="31:36" ht="28.5">
      <c r="AE80" s="20">
        <f t="shared" ca="1" si="19"/>
        <v>0.10489948989372821</v>
      </c>
      <c r="AF80" s="14">
        <f t="shared" ca="1" si="20"/>
        <v>89</v>
      </c>
      <c r="AH80" s="8">
        <v>80</v>
      </c>
      <c r="AI80" s="8">
        <v>7</v>
      </c>
      <c r="AJ80" s="8">
        <v>9</v>
      </c>
    </row>
    <row r="81" spans="31:36" ht="28.5">
      <c r="AE81" s="20">
        <f t="shared" ca="1" si="19"/>
        <v>8.2349363875827475E-2</v>
      </c>
      <c r="AF81" s="14">
        <f t="shared" ca="1" si="20"/>
        <v>95</v>
      </c>
      <c r="AH81" s="8">
        <v>81</v>
      </c>
      <c r="AI81" s="8">
        <v>8</v>
      </c>
      <c r="AJ81" s="8">
        <v>0</v>
      </c>
    </row>
    <row r="82" spans="31:36" ht="28.5">
      <c r="AE82" s="20">
        <f t="shared" ca="1" si="19"/>
        <v>1.7571250251254944E-2</v>
      </c>
      <c r="AF82" s="14">
        <f t="shared" ca="1" si="20"/>
        <v>100</v>
      </c>
      <c r="AH82" s="8">
        <v>82</v>
      </c>
      <c r="AI82" s="8">
        <v>8</v>
      </c>
      <c r="AJ82" s="8">
        <v>1</v>
      </c>
    </row>
    <row r="83" spans="31:36" ht="28.5">
      <c r="AE83" s="20">
        <f t="shared" ca="1" si="19"/>
        <v>7.1672931695318298E-2</v>
      </c>
      <c r="AF83" s="14">
        <f t="shared" ca="1" si="20"/>
        <v>96</v>
      </c>
      <c r="AH83" s="8">
        <v>83</v>
      </c>
      <c r="AI83" s="8">
        <v>8</v>
      </c>
      <c r="AJ83" s="8">
        <v>2</v>
      </c>
    </row>
    <row r="84" spans="31:36" ht="28.5">
      <c r="AE84" s="20">
        <f t="shared" ca="1" si="19"/>
        <v>0.29090733429484483</v>
      </c>
      <c r="AF84" s="14">
        <f t="shared" ca="1" si="20"/>
        <v>71</v>
      </c>
      <c r="AH84" s="8">
        <v>84</v>
      </c>
      <c r="AI84" s="8">
        <v>8</v>
      </c>
      <c r="AJ84" s="8">
        <v>3</v>
      </c>
    </row>
    <row r="85" spans="31:36" ht="28.5">
      <c r="AE85" s="20">
        <f t="shared" ca="1" si="19"/>
        <v>0.45930775202398511</v>
      </c>
      <c r="AF85" s="14">
        <f t="shared" ca="1" si="20"/>
        <v>52</v>
      </c>
      <c r="AH85" s="8">
        <v>85</v>
      </c>
      <c r="AI85" s="8">
        <v>8</v>
      </c>
      <c r="AJ85" s="8">
        <v>4</v>
      </c>
    </row>
    <row r="86" spans="31:36" ht="28.5">
      <c r="AE86" s="20">
        <f t="shared" ca="1" si="19"/>
        <v>0.93858415235372772</v>
      </c>
      <c r="AF86" s="14">
        <f t="shared" ca="1" si="20"/>
        <v>8</v>
      </c>
      <c r="AH86" s="8">
        <v>86</v>
      </c>
      <c r="AI86" s="8">
        <v>8</v>
      </c>
      <c r="AJ86" s="8">
        <v>5</v>
      </c>
    </row>
    <row r="87" spans="31:36" ht="28.5">
      <c r="AE87" s="20">
        <f t="shared" ca="1" si="19"/>
        <v>4.2333726506032399E-2</v>
      </c>
      <c r="AF87" s="14">
        <f t="shared" ca="1" si="20"/>
        <v>98</v>
      </c>
      <c r="AH87" s="8">
        <v>87</v>
      </c>
      <c r="AI87" s="8">
        <v>8</v>
      </c>
      <c r="AJ87" s="8">
        <v>6</v>
      </c>
    </row>
    <row r="88" spans="31:36" ht="28.5">
      <c r="AE88" s="20">
        <f t="shared" ca="1" si="19"/>
        <v>0.73349314332001891</v>
      </c>
      <c r="AF88" s="14">
        <f t="shared" ca="1" si="20"/>
        <v>27</v>
      </c>
      <c r="AH88" s="8">
        <v>88</v>
      </c>
      <c r="AI88" s="8">
        <v>8</v>
      </c>
      <c r="AJ88" s="8">
        <v>7</v>
      </c>
    </row>
    <row r="89" spans="31:36" ht="28.5">
      <c r="AE89" s="20">
        <f t="shared" ca="1" si="19"/>
        <v>0.84137724306232875</v>
      </c>
      <c r="AF89" s="14">
        <f t="shared" ca="1" si="20"/>
        <v>16</v>
      </c>
      <c r="AH89" s="8">
        <v>89</v>
      </c>
      <c r="AI89" s="8">
        <v>8</v>
      </c>
      <c r="AJ89" s="8">
        <v>8</v>
      </c>
    </row>
    <row r="90" spans="31:36" ht="28.5">
      <c r="AE90" s="20">
        <f t="shared" ca="1" si="19"/>
        <v>0.33640654369778245</v>
      </c>
      <c r="AF90" s="14">
        <f t="shared" ca="1" si="20"/>
        <v>66</v>
      </c>
      <c r="AH90" s="8">
        <v>90</v>
      </c>
      <c r="AI90" s="8">
        <v>8</v>
      </c>
      <c r="AJ90" s="8">
        <v>9</v>
      </c>
    </row>
    <row r="91" spans="31:36" ht="28.5">
      <c r="AE91" s="20">
        <f t="shared" ca="1" si="19"/>
        <v>0.29102579011670915</v>
      </c>
      <c r="AF91" s="14">
        <f t="shared" ca="1" si="20"/>
        <v>70</v>
      </c>
      <c r="AH91" s="8">
        <v>91</v>
      </c>
      <c r="AI91" s="8">
        <v>9</v>
      </c>
      <c r="AJ91" s="8">
        <v>0</v>
      </c>
    </row>
    <row r="92" spans="31:36" ht="28.5">
      <c r="AE92" s="20">
        <f t="shared" ca="1" si="19"/>
        <v>0.35081252296988097</v>
      </c>
      <c r="AF92" s="14">
        <f t="shared" ca="1" si="20"/>
        <v>64</v>
      </c>
      <c r="AH92" s="8">
        <v>92</v>
      </c>
      <c r="AI92" s="8">
        <v>9</v>
      </c>
      <c r="AJ92" s="8">
        <v>1</v>
      </c>
    </row>
    <row r="93" spans="31:36" ht="28.5">
      <c r="AE93" s="20">
        <f t="shared" ca="1" si="19"/>
        <v>8.3002192472727221E-2</v>
      </c>
      <c r="AF93" s="14">
        <f t="shared" ca="1" si="20"/>
        <v>94</v>
      </c>
      <c r="AH93" s="8">
        <v>93</v>
      </c>
      <c r="AI93" s="8">
        <v>9</v>
      </c>
      <c r="AJ93" s="8">
        <v>2</v>
      </c>
    </row>
    <row r="94" spans="31:36" ht="28.5">
      <c r="AE94" s="20">
        <f t="shared" ca="1" si="19"/>
        <v>0.34762087950131637</v>
      </c>
      <c r="AF94" s="14">
        <f t="shared" ca="1" si="20"/>
        <v>65</v>
      </c>
      <c r="AH94" s="8">
        <v>94</v>
      </c>
      <c r="AI94" s="8">
        <v>9</v>
      </c>
      <c r="AJ94" s="8">
        <v>3</v>
      </c>
    </row>
    <row r="95" spans="31:36" ht="28.5">
      <c r="AE95" s="20">
        <f t="shared" ca="1" si="19"/>
        <v>0.97208874753455166</v>
      </c>
      <c r="AF95" s="14">
        <f t="shared" ca="1" si="20"/>
        <v>4</v>
      </c>
      <c r="AH95" s="8">
        <v>95</v>
      </c>
      <c r="AI95" s="8">
        <v>9</v>
      </c>
      <c r="AJ95" s="8">
        <v>4</v>
      </c>
    </row>
    <row r="96" spans="31:36" ht="28.5">
      <c r="AE96" s="20">
        <f t="shared" ca="1" si="19"/>
        <v>0.45182614131795396</v>
      </c>
      <c r="AF96" s="14">
        <f t="shared" ca="1" si="20"/>
        <v>54</v>
      </c>
      <c r="AH96" s="8">
        <v>96</v>
      </c>
      <c r="AI96" s="8">
        <v>9</v>
      </c>
      <c r="AJ96" s="8">
        <v>5</v>
      </c>
    </row>
    <row r="97" spans="31:36" ht="28.5">
      <c r="AE97" s="20">
        <f t="shared" ca="1" si="19"/>
        <v>0.55033334505827758</v>
      </c>
      <c r="AF97" s="14">
        <f t="shared" ca="1" si="20"/>
        <v>41</v>
      </c>
      <c r="AH97" s="8">
        <v>97</v>
      </c>
      <c r="AI97" s="8">
        <v>9</v>
      </c>
      <c r="AJ97" s="8">
        <v>6</v>
      </c>
    </row>
    <row r="98" spans="31:36" ht="28.5">
      <c r="AE98" s="20">
        <f t="shared" ca="1" si="19"/>
        <v>0.4888960548192397</v>
      </c>
      <c r="AF98" s="14">
        <f t="shared" ca="1" si="20"/>
        <v>49</v>
      </c>
      <c r="AH98" s="8">
        <v>98</v>
      </c>
      <c r="AI98" s="8">
        <v>9</v>
      </c>
      <c r="AJ98" s="8">
        <v>7</v>
      </c>
    </row>
    <row r="99" spans="31:36" ht="28.5">
      <c r="AE99" s="20">
        <f t="shared" ca="1" si="19"/>
        <v>0.44859973423294885</v>
      </c>
      <c r="AF99" s="14">
        <f t="shared" ca="1" si="20"/>
        <v>56</v>
      </c>
      <c r="AH99" s="8">
        <v>99</v>
      </c>
      <c r="AI99" s="8">
        <v>9</v>
      </c>
      <c r="AJ99" s="8">
        <v>8</v>
      </c>
    </row>
    <row r="100" spans="31:36" ht="28.5">
      <c r="AE100" s="20">
        <f t="shared" ca="1" si="19"/>
        <v>0.50203024440135524</v>
      </c>
      <c r="AF100" s="14">
        <f t="shared" ca="1" si="20"/>
        <v>47</v>
      </c>
      <c r="AH100" s="8">
        <v>100</v>
      </c>
      <c r="AI100" s="8">
        <v>9</v>
      </c>
      <c r="AJ100" s="8">
        <v>9</v>
      </c>
    </row>
  </sheetData>
  <sheetProtection algorithmName="SHA-512" hashValue="wOAWPVL5DxYwvMTSHeQD06FN5NBcMH7sohl72x5+JNuHW5rEN9AvAUy9fCI/vicVOHX6gDB8ANOD3Csj8dEs3A==" saltValue="GFpBYOmXTfKH0Zwzb3Mhfw==" spinCount="100000" sheet="1" objects="1" scenarios="1" selectLockedCells="1"/>
  <mergeCells count="6">
    <mergeCell ref="F17:G17"/>
    <mergeCell ref="A1:M1"/>
    <mergeCell ref="N1:O1"/>
    <mergeCell ref="F3:G3"/>
    <mergeCell ref="A15:M15"/>
    <mergeCell ref="N15:O15"/>
  </mergeCells>
  <phoneticPr fontId="1"/>
  <conditionalFormatting sqref="S5:AB14">
    <cfRule type="cellIs" dxfId="12" priority="1" stopIfTrue="1" operator="greaterThanOrEqual">
      <formula>5</formula>
    </cfRule>
    <cfRule type="cellIs" dxfId="11" priority="2" stopIfTrue="1" operator="equal">
      <formula>4</formula>
    </cfRule>
    <cfRule type="cellIs" dxfId="10" priority="3" stopIfTrue="1" operator="equal">
      <formula>3</formula>
    </cfRule>
    <cfRule type="cellIs" dxfId="9" priority="4" stopIfTrue="1" operator="equal">
      <formula>2</formula>
    </cfRule>
    <cfRule type="cellIs" dxfId="8" priority="5" stopIfTrue="1" operator="equal">
      <formula>1</formula>
    </cfRule>
    <cfRule type="cellIs" dxfId="7" priority="6" stopIfTrue="1" operator="equal">
      <formula>0</formula>
    </cfRule>
  </conditionalFormatting>
  <dataValidations count="1">
    <dataValidation type="whole" imeMode="off" allowBlank="1" showInputMessage="1" showErrorMessage="1" sqref="N1:O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82"/>
  <sheetViews>
    <sheetView showGridLines="0" zoomScale="70" zoomScaleNormal="70" workbookViewId="0">
      <selection activeCell="Q6" sqref="Q6"/>
    </sheetView>
  </sheetViews>
  <sheetFormatPr defaultRowHeight="13.5"/>
  <cols>
    <col min="1" max="1" width="7.625" style="60" customWidth="1"/>
    <col min="2" max="2" width="6.25" style="60" customWidth="1"/>
    <col min="3" max="3" width="4.625" style="86" customWidth="1"/>
    <col min="4" max="4" width="4.625" style="60" customWidth="1"/>
    <col min="5" max="5" width="4.625" style="86" customWidth="1"/>
    <col min="6" max="6" width="4.625" style="60" customWidth="1"/>
    <col min="7" max="7" width="8.625" style="86" customWidth="1"/>
    <col min="8" max="8" width="3.625" style="60" customWidth="1"/>
    <col min="9" max="9" width="7.625" style="60" customWidth="1"/>
    <col min="10" max="10" width="6.25" style="60" bestFit="1" customWidth="1"/>
    <col min="11" max="13" width="4.625" style="60" customWidth="1"/>
    <col min="14" max="14" width="4.5" style="60" customWidth="1"/>
    <col min="15" max="19" width="8.625" style="60" customWidth="1"/>
    <col min="20" max="21" width="7.75" style="60" customWidth="1"/>
    <col min="22" max="22" width="9" style="60" customWidth="1"/>
    <col min="23" max="23" width="8.375" style="60" customWidth="1"/>
    <col min="24" max="24" width="8.75" style="60" customWidth="1"/>
    <col min="25" max="25" width="8.25" style="60" customWidth="1"/>
    <col min="26" max="26" width="9.625" style="60" customWidth="1"/>
    <col min="27" max="27" width="8.5" style="60" customWidth="1"/>
    <col min="28" max="28" width="9" style="60" customWidth="1"/>
    <col min="29" max="29" width="8.125" style="60" customWidth="1"/>
    <col min="30" max="30" width="8.5" style="60" customWidth="1"/>
    <col min="31" max="31" width="8.25" style="60" customWidth="1"/>
    <col min="32" max="32" width="9.125" style="60" customWidth="1"/>
    <col min="33" max="33" width="9" style="60" hidden="1" customWidth="1"/>
    <col min="34" max="34" width="6.25" style="60" hidden="1" customWidth="1"/>
    <col min="35" max="35" width="9" style="60" hidden="1" customWidth="1"/>
    <col min="36" max="36" width="5.75" style="60" hidden="1" customWidth="1"/>
    <col min="37" max="38" width="4.25" style="60" hidden="1" customWidth="1"/>
    <col min="39" max="40" width="9" style="60" hidden="1" customWidth="1"/>
    <col min="41" max="41" width="6.25" style="60" hidden="1" customWidth="1"/>
    <col min="42" max="42" width="9" style="60" hidden="1" customWidth="1"/>
    <col min="43" max="43" width="5.75" style="60" hidden="1" customWidth="1"/>
    <col min="44" max="45" width="4.25" style="60" hidden="1" customWidth="1"/>
    <col min="46" max="16384" width="9" style="60"/>
  </cols>
  <sheetData>
    <row r="1" spans="1:45" ht="36">
      <c r="A1" s="143" t="s">
        <v>43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4">
        <v>1</v>
      </c>
      <c r="O1" s="144"/>
      <c r="P1" s="59"/>
      <c r="Q1" s="59"/>
      <c r="R1" s="59"/>
      <c r="S1" s="145" t="s">
        <v>44</v>
      </c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7"/>
      <c r="AG1" s="61">
        <f ca="1">IF(AK1=0,,RAND())</f>
        <v>0</v>
      </c>
      <c r="AH1" s="62">
        <f t="shared" ref="AH1:AH64" ca="1" si="0">RANK(AG1,$AG$1:$AG$81,)</f>
        <v>1</v>
      </c>
      <c r="AI1" s="63"/>
      <c r="AJ1" s="64">
        <v>1</v>
      </c>
      <c r="AK1" s="65">
        <f t="shared" ref="AK1:AK9" si="1">$Q$6</f>
        <v>0</v>
      </c>
      <c r="AL1" s="66">
        <v>1</v>
      </c>
      <c r="AN1" s="67">
        <f ca="1">RAND()</f>
        <v>0.18295136183545502</v>
      </c>
      <c r="AO1" s="68">
        <f t="shared" ref="AO1:AO18" ca="1" si="2">RANK(AN1,$AN$1:$AN$82,)</f>
        <v>15</v>
      </c>
      <c r="AP1" s="63"/>
      <c r="AQ1" s="64">
        <v>1</v>
      </c>
      <c r="AR1" s="65">
        <f t="shared" ref="AR1:AR9" si="3">$Q$6</f>
        <v>0</v>
      </c>
      <c r="AS1" s="66">
        <v>1</v>
      </c>
    </row>
    <row r="2" spans="1:45" ht="24.75" customHeight="1">
      <c r="A2" s="154" t="str">
        <f>R6&amp;R7&amp;R8&amp;R9&amp;R10&amp;R11&amp;R12&amp;R13&amp;R14</f>
        <v/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69"/>
      <c r="Q2" s="69"/>
      <c r="R2" s="69"/>
      <c r="S2" s="148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50"/>
      <c r="AG2" s="61">
        <f t="shared" ref="AG2:AG65" ca="1" si="4">IF(AK2=0,,RAND())</f>
        <v>0</v>
      </c>
      <c r="AH2" s="62">
        <f t="shared" ca="1" si="0"/>
        <v>1</v>
      </c>
      <c r="AI2" s="70"/>
      <c r="AJ2" s="71">
        <v>2</v>
      </c>
      <c r="AK2" s="72">
        <f t="shared" si="1"/>
        <v>0</v>
      </c>
      <c r="AL2" s="73">
        <v>2</v>
      </c>
      <c r="AN2" s="74">
        <f t="shared" ref="AN2:AN18" ca="1" si="5">RAND()</f>
        <v>0.47248933582464914</v>
      </c>
      <c r="AO2" s="62">
        <f t="shared" ca="1" si="2"/>
        <v>8</v>
      </c>
      <c r="AP2" s="70"/>
      <c r="AQ2" s="71">
        <v>2</v>
      </c>
      <c r="AR2" s="72">
        <f t="shared" si="3"/>
        <v>0</v>
      </c>
      <c r="AS2" s="73">
        <v>2</v>
      </c>
    </row>
    <row r="3" spans="1:45" ht="24.75" customHeight="1">
      <c r="A3" s="75"/>
      <c r="B3" s="76"/>
      <c r="C3" s="77"/>
      <c r="D3" s="76"/>
      <c r="E3" s="77"/>
      <c r="F3" s="76"/>
      <c r="G3" s="77"/>
      <c r="H3" s="78"/>
      <c r="I3" s="78"/>
      <c r="J3" s="76"/>
      <c r="K3" s="76"/>
      <c r="L3" s="79"/>
      <c r="M3" s="76"/>
      <c r="N3" s="80"/>
      <c r="O3" s="76"/>
      <c r="P3" s="76"/>
      <c r="Q3" s="76"/>
      <c r="R3" s="76"/>
      <c r="S3" s="148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50"/>
      <c r="AF3" s="81"/>
      <c r="AG3" s="61">
        <f t="shared" ca="1" si="4"/>
        <v>0</v>
      </c>
      <c r="AH3" s="62">
        <f t="shared" ca="1" si="0"/>
        <v>1</v>
      </c>
      <c r="AI3" s="70"/>
      <c r="AJ3" s="71">
        <v>3</v>
      </c>
      <c r="AK3" s="72">
        <f t="shared" si="1"/>
        <v>0</v>
      </c>
      <c r="AL3" s="73">
        <v>3</v>
      </c>
      <c r="AN3" s="74">
        <f t="shared" ca="1" si="5"/>
        <v>0.24885482588462615</v>
      </c>
      <c r="AO3" s="62">
        <f t="shared" ca="1" si="2"/>
        <v>14</v>
      </c>
      <c r="AP3" s="70"/>
      <c r="AQ3" s="71">
        <v>3</v>
      </c>
      <c r="AR3" s="72">
        <f t="shared" si="3"/>
        <v>0</v>
      </c>
      <c r="AS3" s="73">
        <v>3</v>
      </c>
    </row>
    <row r="4" spans="1:45" ht="24.75" customHeight="1">
      <c r="A4" s="82"/>
      <c r="B4" s="83" t="s">
        <v>45</v>
      </c>
      <c r="C4" s="84"/>
      <c r="D4" s="85" t="s">
        <v>46</v>
      </c>
      <c r="F4" s="141" t="s">
        <v>0</v>
      </c>
      <c r="G4" s="142"/>
      <c r="H4" s="82"/>
      <c r="I4" s="82"/>
      <c r="J4" s="87"/>
      <c r="K4" s="87"/>
      <c r="L4" s="87"/>
      <c r="M4" s="82"/>
      <c r="N4" s="82"/>
      <c r="O4" s="87"/>
      <c r="P4" s="88"/>
      <c r="Q4" s="88"/>
      <c r="R4" s="88"/>
      <c r="S4" s="148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50"/>
      <c r="AF4" s="81"/>
      <c r="AG4" s="61">
        <f t="shared" ca="1" si="4"/>
        <v>0</v>
      </c>
      <c r="AH4" s="62">
        <f t="shared" ca="1" si="0"/>
        <v>1</v>
      </c>
      <c r="AI4" s="70"/>
      <c r="AJ4" s="71">
        <v>4</v>
      </c>
      <c r="AK4" s="72">
        <f t="shared" si="1"/>
        <v>0</v>
      </c>
      <c r="AL4" s="73">
        <v>4</v>
      </c>
      <c r="AN4" s="74">
        <f t="shared" ca="1" si="5"/>
        <v>0.51322296583880533</v>
      </c>
      <c r="AO4" s="62">
        <f t="shared" ca="1" si="2"/>
        <v>7</v>
      </c>
      <c r="AP4" s="70"/>
      <c r="AQ4" s="71">
        <v>4</v>
      </c>
      <c r="AR4" s="72">
        <f t="shared" si="3"/>
        <v>0</v>
      </c>
      <c r="AS4" s="73">
        <v>4</v>
      </c>
    </row>
    <row r="5" spans="1:45" ht="24.75" customHeight="1">
      <c r="A5" s="76"/>
      <c r="B5" s="76"/>
      <c r="C5" s="77"/>
      <c r="D5" s="76"/>
      <c r="E5" s="77"/>
      <c r="F5" s="76"/>
      <c r="G5" s="77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148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50"/>
      <c r="AF5" s="81"/>
      <c r="AG5" s="61">
        <f t="shared" ca="1" si="4"/>
        <v>0</v>
      </c>
      <c r="AH5" s="62">
        <f t="shared" ca="1" si="0"/>
        <v>1</v>
      </c>
      <c r="AI5" s="70"/>
      <c r="AJ5" s="71">
        <v>5</v>
      </c>
      <c r="AK5" s="72">
        <f t="shared" si="1"/>
        <v>0</v>
      </c>
      <c r="AL5" s="73">
        <v>5</v>
      </c>
      <c r="AN5" s="74">
        <f t="shared" ca="1" si="5"/>
        <v>0.3547381672264488</v>
      </c>
      <c r="AO5" s="62">
        <f t="shared" ca="1" si="2"/>
        <v>10</v>
      </c>
      <c r="AP5" s="70"/>
      <c r="AQ5" s="71">
        <v>5</v>
      </c>
      <c r="AR5" s="72">
        <f t="shared" si="3"/>
        <v>0</v>
      </c>
      <c r="AS5" s="73">
        <v>5</v>
      </c>
    </row>
    <row r="6" spans="1:45" ht="63" customHeight="1" thickBot="1">
      <c r="A6" s="76"/>
      <c r="B6" s="89" t="s">
        <v>1</v>
      </c>
      <c r="C6" s="90">
        <f t="shared" ref="C6:C15" ca="1" si="6">VLOOKUP($AH1,$AJ$1:$AL$81,2,FALSE)</f>
        <v>0</v>
      </c>
      <c r="D6" s="91" t="s">
        <v>2</v>
      </c>
      <c r="E6" s="90">
        <f t="shared" ref="E6:E15" ca="1" si="7">VLOOKUP($AH1,$AJ$1:$AL$81,3,FALSE)</f>
        <v>1</v>
      </c>
      <c r="F6" s="92" t="s">
        <v>47</v>
      </c>
      <c r="G6" s="93">
        <f ca="1">C6*E6</f>
        <v>0</v>
      </c>
      <c r="H6" s="76"/>
      <c r="I6" s="76"/>
      <c r="J6" s="89" t="s">
        <v>48</v>
      </c>
      <c r="K6" s="90">
        <f t="shared" ref="K6:K13" ca="1" si="8">VLOOKUP($AH11,$AJ$1:$AL$81,2,FALSE)</f>
        <v>0</v>
      </c>
      <c r="L6" s="91" t="s">
        <v>49</v>
      </c>
      <c r="M6" s="90">
        <f t="shared" ref="M6:M13" ca="1" si="9">VLOOKUP($AH11,$AJ$1:$AL$81,3,FALSE)</f>
        <v>1</v>
      </c>
      <c r="N6" s="92" t="s">
        <v>3</v>
      </c>
      <c r="O6" s="93">
        <f t="shared" ref="O6:O15" ca="1" si="10">K6*M6</f>
        <v>0</v>
      </c>
      <c r="P6" s="93"/>
      <c r="Q6" s="94"/>
      <c r="R6" s="95" t="str">
        <f t="shared" ref="R6:R14" si="11">IF(Q6="","",Q6&amp;"のだん　")</f>
        <v/>
      </c>
      <c r="S6" s="151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3"/>
      <c r="AF6" s="96"/>
      <c r="AG6" s="61">
        <f t="shared" ca="1" si="4"/>
        <v>0</v>
      </c>
      <c r="AH6" s="62">
        <f t="shared" ca="1" si="0"/>
        <v>1</v>
      </c>
      <c r="AI6" s="70"/>
      <c r="AJ6" s="71">
        <v>6</v>
      </c>
      <c r="AK6" s="72">
        <f t="shared" si="1"/>
        <v>0</v>
      </c>
      <c r="AL6" s="73">
        <v>6</v>
      </c>
      <c r="AN6" s="74">
        <f t="shared" ca="1" si="5"/>
        <v>0.93416546332284434</v>
      </c>
      <c r="AO6" s="62">
        <f t="shared" ca="1" si="2"/>
        <v>1</v>
      </c>
      <c r="AP6" s="70"/>
      <c r="AQ6" s="71">
        <v>6</v>
      </c>
      <c r="AR6" s="72">
        <f t="shared" si="3"/>
        <v>0</v>
      </c>
      <c r="AS6" s="73">
        <v>6</v>
      </c>
    </row>
    <row r="7" spans="1:45" ht="63" customHeight="1">
      <c r="A7" s="76"/>
      <c r="B7" s="89" t="s">
        <v>4</v>
      </c>
      <c r="C7" s="90">
        <f t="shared" ca="1" si="6"/>
        <v>0</v>
      </c>
      <c r="D7" s="91" t="s">
        <v>49</v>
      </c>
      <c r="E7" s="90">
        <f t="shared" ca="1" si="7"/>
        <v>1</v>
      </c>
      <c r="F7" s="92" t="s">
        <v>47</v>
      </c>
      <c r="G7" s="93">
        <f t="shared" ref="G7:G15" ca="1" si="12">C7*E7</f>
        <v>0</v>
      </c>
      <c r="H7" s="76"/>
      <c r="I7" s="76"/>
      <c r="J7" s="89" t="s">
        <v>50</v>
      </c>
      <c r="K7" s="90">
        <f t="shared" ca="1" si="8"/>
        <v>0</v>
      </c>
      <c r="L7" s="91" t="s">
        <v>51</v>
      </c>
      <c r="M7" s="90">
        <f t="shared" ca="1" si="9"/>
        <v>1</v>
      </c>
      <c r="N7" s="92" t="s">
        <v>52</v>
      </c>
      <c r="O7" s="93">
        <f t="shared" ca="1" si="10"/>
        <v>0</v>
      </c>
      <c r="P7" s="93"/>
      <c r="Q7" s="94"/>
      <c r="R7" s="95" t="str">
        <f t="shared" si="11"/>
        <v/>
      </c>
      <c r="T7" s="93"/>
      <c r="U7" s="97" t="s">
        <v>53</v>
      </c>
      <c r="V7" s="97" t="s">
        <v>54</v>
      </c>
      <c r="W7" s="97" t="s">
        <v>55</v>
      </c>
      <c r="X7" s="97" t="s">
        <v>56</v>
      </c>
      <c r="Y7" s="81"/>
      <c r="Z7" s="81"/>
      <c r="AA7" s="81"/>
      <c r="AB7" s="81"/>
      <c r="AC7" s="81"/>
      <c r="AD7" s="81"/>
      <c r="AE7" s="81"/>
      <c r="AF7" s="81"/>
      <c r="AG7" s="61">
        <f t="shared" ca="1" si="4"/>
        <v>0</v>
      </c>
      <c r="AH7" s="62">
        <f t="shared" ca="1" si="0"/>
        <v>1</v>
      </c>
      <c r="AI7" s="70"/>
      <c r="AJ7" s="71">
        <v>7</v>
      </c>
      <c r="AK7" s="72">
        <f t="shared" si="1"/>
        <v>0</v>
      </c>
      <c r="AL7" s="73">
        <v>7</v>
      </c>
      <c r="AN7" s="74">
        <f t="shared" ca="1" si="5"/>
        <v>0.40835513574501969</v>
      </c>
      <c r="AO7" s="62">
        <f t="shared" ca="1" si="2"/>
        <v>9</v>
      </c>
      <c r="AP7" s="70"/>
      <c r="AQ7" s="71">
        <v>7</v>
      </c>
      <c r="AR7" s="72">
        <f t="shared" si="3"/>
        <v>0</v>
      </c>
      <c r="AS7" s="73">
        <v>7</v>
      </c>
    </row>
    <row r="8" spans="1:45" ht="63" customHeight="1" thickBot="1">
      <c r="A8" s="76"/>
      <c r="B8" s="89" t="s">
        <v>6</v>
      </c>
      <c r="C8" s="90">
        <f t="shared" ca="1" si="6"/>
        <v>0</v>
      </c>
      <c r="D8" s="91" t="s">
        <v>57</v>
      </c>
      <c r="E8" s="90">
        <f t="shared" ca="1" si="7"/>
        <v>1</v>
      </c>
      <c r="F8" s="92" t="s">
        <v>47</v>
      </c>
      <c r="G8" s="93">
        <f t="shared" ca="1" si="12"/>
        <v>0</v>
      </c>
      <c r="H8" s="76"/>
      <c r="I8" s="76"/>
      <c r="J8" s="89" t="s">
        <v>58</v>
      </c>
      <c r="K8" s="90">
        <f t="shared" ca="1" si="8"/>
        <v>0</v>
      </c>
      <c r="L8" s="91" t="s">
        <v>59</v>
      </c>
      <c r="M8" s="90">
        <f t="shared" ca="1" si="9"/>
        <v>1</v>
      </c>
      <c r="N8" s="92" t="s">
        <v>3</v>
      </c>
      <c r="O8" s="93">
        <f t="shared" ca="1" si="10"/>
        <v>0</v>
      </c>
      <c r="P8" s="93"/>
      <c r="Q8" s="94"/>
      <c r="R8" s="95" t="str">
        <f t="shared" si="11"/>
        <v/>
      </c>
      <c r="T8" s="98"/>
      <c r="U8" s="99">
        <v>1</v>
      </c>
      <c r="V8" s="100">
        <v>2</v>
      </c>
      <c r="W8" s="100">
        <v>3</v>
      </c>
      <c r="X8" s="100">
        <v>4</v>
      </c>
      <c r="Y8" s="100">
        <v>5</v>
      </c>
      <c r="Z8" s="100">
        <v>6</v>
      </c>
      <c r="AA8" s="100">
        <v>7</v>
      </c>
      <c r="AB8" s="100">
        <v>8</v>
      </c>
      <c r="AC8" s="100">
        <v>9</v>
      </c>
      <c r="AE8" s="76"/>
      <c r="AF8" s="76"/>
      <c r="AG8" s="61">
        <f t="shared" ca="1" si="4"/>
        <v>0</v>
      </c>
      <c r="AH8" s="62">
        <f t="shared" ca="1" si="0"/>
        <v>1</v>
      </c>
      <c r="AI8" s="70"/>
      <c r="AJ8" s="71">
        <v>8</v>
      </c>
      <c r="AK8" s="72">
        <f t="shared" si="1"/>
        <v>0</v>
      </c>
      <c r="AL8" s="73">
        <v>8</v>
      </c>
      <c r="AN8" s="74">
        <f t="shared" ca="1" si="5"/>
        <v>0.30293136764558093</v>
      </c>
      <c r="AO8" s="62">
        <f t="shared" ca="1" si="2"/>
        <v>13</v>
      </c>
      <c r="AP8" s="70"/>
      <c r="AQ8" s="71">
        <v>8</v>
      </c>
      <c r="AR8" s="72">
        <f t="shared" si="3"/>
        <v>0</v>
      </c>
      <c r="AS8" s="73">
        <v>8</v>
      </c>
    </row>
    <row r="9" spans="1:45" ht="63" customHeight="1" thickBot="1">
      <c r="A9" s="76"/>
      <c r="B9" s="89" t="s">
        <v>8</v>
      </c>
      <c r="C9" s="90">
        <f t="shared" ca="1" si="6"/>
        <v>0</v>
      </c>
      <c r="D9" s="91" t="s">
        <v>2</v>
      </c>
      <c r="E9" s="90">
        <f t="shared" ca="1" si="7"/>
        <v>1</v>
      </c>
      <c r="F9" s="92" t="s">
        <v>52</v>
      </c>
      <c r="G9" s="93">
        <f t="shared" ca="1" si="12"/>
        <v>0</v>
      </c>
      <c r="H9" s="76"/>
      <c r="I9" s="76"/>
      <c r="J9" s="89" t="s">
        <v>60</v>
      </c>
      <c r="K9" s="90">
        <f t="shared" ca="1" si="8"/>
        <v>0</v>
      </c>
      <c r="L9" s="91" t="s">
        <v>49</v>
      </c>
      <c r="M9" s="90">
        <f t="shared" ca="1" si="9"/>
        <v>1</v>
      </c>
      <c r="N9" s="92" t="s">
        <v>52</v>
      </c>
      <c r="O9" s="93">
        <f t="shared" ca="1" si="10"/>
        <v>0</v>
      </c>
      <c r="P9" s="93"/>
      <c r="Q9" s="94"/>
      <c r="R9" s="95" t="str">
        <f t="shared" si="11"/>
        <v/>
      </c>
      <c r="S9" s="101" t="s">
        <v>53</v>
      </c>
      <c r="T9" s="102">
        <v>1</v>
      </c>
      <c r="U9" s="103">
        <f ca="1">COUNTIFS($C$6:$C$15,1,$E$6:$E$15,1)+COUNTIFS($K$6:$K$15,1,$M$6:$M$15,1)</f>
        <v>0</v>
      </c>
      <c r="V9" s="104">
        <f ca="1">COUNTIFS($C$6:$C$15,2,$E$6:$E$15,1)+COUNTIFS($K$6:$K$15,2,$M$6:$M$15,1)</f>
        <v>0</v>
      </c>
      <c r="W9" s="104">
        <f ca="1">COUNTIFS($C$6:$C$15,3,$E$6:$E$15,1)+COUNTIFS($K$6:$K$15,3,$M$6:$M$15,1)</f>
        <v>0</v>
      </c>
      <c r="X9" s="104">
        <f ca="1">COUNTIFS($C$6:$C$15,4,$E$6:$E$15,1)+COUNTIFS($K$6:$K$15,4,$M$6:$M$15,1)</f>
        <v>0</v>
      </c>
      <c r="Y9" s="104">
        <f ca="1">COUNTIFS($C$6:$C$15,5,$E$6:$E$15,1)+COUNTIFS($K$6:$K$15,5,$M$6:$M$15,1)</f>
        <v>0</v>
      </c>
      <c r="Z9" s="104">
        <f ca="1">COUNTIFS($C$6:$C$15,6,$E$6:$E$15,1)+COUNTIFS($K$6:$K$15,6,$M$6:$M$15,1)</f>
        <v>0</v>
      </c>
      <c r="AA9" s="104">
        <f ca="1">COUNTIFS($C$6:$C$15,7,$E$6:$E$15,1)+COUNTIFS($K$6:$K$15,7,$M$6:$M$15,1)</f>
        <v>0</v>
      </c>
      <c r="AB9" s="104">
        <f ca="1">COUNTIFS($C$6:$C$15,8,$E$6:$E$15,1)+COUNTIFS($K$6:$K$15,8,$M$6:$M$15,1)</f>
        <v>0</v>
      </c>
      <c r="AC9" s="105">
        <f ca="1">COUNTIFS($C$6:$C$15,9,$E$6:$E$15,1)+COUNTIFS($K$6:$K$15,9,$M$6:$M$15,1)</f>
        <v>0</v>
      </c>
      <c r="AE9" s="76"/>
      <c r="AF9" s="76"/>
      <c r="AG9" s="61">
        <f ca="1">IF(AK9=0,,RAND())</f>
        <v>0</v>
      </c>
      <c r="AH9" s="62">
        <f t="shared" ca="1" si="0"/>
        <v>1</v>
      </c>
      <c r="AI9" s="106"/>
      <c r="AJ9" s="107">
        <v>9</v>
      </c>
      <c r="AK9" s="108">
        <f t="shared" si="1"/>
        <v>0</v>
      </c>
      <c r="AL9" s="109">
        <v>9</v>
      </c>
      <c r="AN9" s="74">
        <f t="shared" ca="1" si="5"/>
        <v>0.86716532591743534</v>
      </c>
      <c r="AO9" s="62">
        <f t="shared" ca="1" si="2"/>
        <v>2</v>
      </c>
      <c r="AP9" s="106"/>
      <c r="AQ9" s="107">
        <v>9</v>
      </c>
      <c r="AR9" s="108">
        <f t="shared" si="3"/>
        <v>0</v>
      </c>
      <c r="AS9" s="109">
        <v>9</v>
      </c>
    </row>
    <row r="10" spans="1:45" ht="63" customHeight="1">
      <c r="A10" s="76"/>
      <c r="B10" s="89" t="s">
        <v>10</v>
      </c>
      <c r="C10" s="90">
        <f t="shared" ca="1" si="6"/>
        <v>0</v>
      </c>
      <c r="D10" s="91" t="s">
        <v>59</v>
      </c>
      <c r="E10" s="90">
        <f t="shared" ca="1" si="7"/>
        <v>1</v>
      </c>
      <c r="F10" s="92" t="s">
        <v>47</v>
      </c>
      <c r="G10" s="93">
        <f t="shared" ca="1" si="12"/>
        <v>0</v>
      </c>
      <c r="H10" s="76"/>
      <c r="I10" s="76"/>
      <c r="J10" s="89" t="s">
        <v>5</v>
      </c>
      <c r="K10" s="90">
        <f t="shared" ca="1" si="8"/>
        <v>0</v>
      </c>
      <c r="L10" s="91" t="s">
        <v>2</v>
      </c>
      <c r="M10" s="90">
        <f t="shared" ca="1" si="9"/>
        <v>1</v>
      </c>
      <c r="N10" s="92" t="s">
        <v>61</v>
      </c>
      <c r="O10" s="93">
        <f t="shared" ca="1" si="10"/>
        <v>0</v>
      </c>
      <c r="P10" s="93"/>
      <c r="Q10" s="94"/>
      <c r="R10" s="95" t="str">
        <f t="shared" si="11"/>
        <v/>
      </c>
      <c r="S10" s="101" t="s">
        <v>62</v>
      </c>
      <c r="T10" s="102">
        <v>2</v>
      </c>
      <c r="U10" s="110">
        <f ca="1">COUNTIFS($C$6:$C$15,1,$E$6:$E$15,2)+COUNTIFS($K$6:$K$15,1,$M$6:$M$15,2)</f>
        <v>0</v>
      </c>
      <c r="V10" s="111">
        <f ca="1">COUNTIFS($C$6:$C$15,2,$E$6:$E$15,2)+COUNTIFS($K$6:$K$15,2,$M$6:$M$15,2)</f>
        <v>0</v>
      </c>
      <c r="W10" s="111">
        <f ca="1">COUNTIFS($C$6:$C$15,3,$E$6:$E$15,2)+COUNTIFS($K$6:$K$15,3,$M$6:$M$15,2)</f>
        <v>0</v>
      </c>
      <c r="X10" s="111">
        <f ca="1">COUNTIFS($C$6:$C$15,4,$E$6:$E$15,2)+COUNTIFS($K$6:$K$15,4,$M$6:$M$15,2)</f>
        <v>0</v>
      </c>
      <c r="Y10" s="111">
        <f ca="1">COUNTIFS($C$6:$C$15,5,$E$6:$E$15,2)+COUNTIFS($K$6:$K$15,5,$M$6:$M$15,2)</f>
        <v>0</v>
      </c>
      <c r="Z10" s="111">
        <f ca="1">COUNTIFS($C$6:$C$15,6,$E$6:$E$15,2)+COUNTIFS($K$6:$K$15,6,$M$6:$M$15,2)</f>
        <v>0</v>
      </c>
      <c r="AA10" s="111">
        <f ca="1">COUNTIFS($C$6:$C$15,7,$E$6:$E$15,2)+COUNTIFS($K$6:$K$15,7,$M$6:$M$15,2)</f>
        <v>0</v>
      </c>
      <c r="AB10" s="111">
        <f ca="1">COUNTIFS($C$6:$C$15,8,$E$6:$E$15,2)+COUNTIFS($K$6:$K$15,8,$M$6:$M$15,2)</f>
        <v>0</v>
      </c>
      <c r="AC10" s="112">
        <f ca="1">COUNTIFS($C$6:$C$15,9,$E$6:$E$15,2)+COUNTIFS($K$6:$K$15,9,$M$6:$M$15,2)</f>
        <v>0</v>
      </c>
      <c r="AE10" s="76"/>
      <c r="AF10" s="76"/>
      <c r="AG10" s="61">
        <f t="shared" ca="1" si="4"/>
        <v>0</v>
      </c>
      <c r="AH10" s="62">
        <f t="shared" ca="1" si="0"/>
        <v>1</v>
      </c>
      <c r="AI10" s="70"/>
      <c r="AJ10" s="64">
        <v>10</v>
      </c>
      <c r="AK10" s="65">
        <f t="shared" ref="AK10:AK18" si="13">$Q$7</f>
        <v>0</v>
      </c>
      <c r="AL10" s="66">
        <v>1</v>
      </c>
      <c r="AN10" s="74">
        <f t="shared" ca="1" si="5"/>
        <v>3.5543607426284263E-2</v>
      </c>
      <c r="AO10" s="62">
        <f t="shared" ca="1" si="2"/>
        <v>17</v>
      </c>
      <c r="AP10" s="70"/>
      <c r="AQ10" s="64">
        <v>10</v>
      </c>
      <c r="AR10" s="65">
        <f t="shared" ref="AR10:AR18" si="14">$Q$7</f>
        <v>0</v>
      </c>
      <c r="AS10" s="66">
        <v>1</v>
      </c>
    </row>
    <row r="11" spans="1:45" ht="63" customHeight="1">
      <c r="A11" s="76"/>
      <c r="B11" s="89" t="s">
        <v>12</v>
      </c>
      <c r="C11" s="90">
        <f t="shared" ca="1" si="6"/>
        <v>0</v>
      </c>
      <c r="D11" s="91" t="s">
        <v>49</v>
      </c>
      <c r="E11" s="90">
        <f t="shared" ca="1" si="7"/>
        <v>1</v>
      </c>
      <c r="F11" s="92" t="s">
        <v>3</v>
      </c>
      <c r="G11" s="93">
        <f t="shared" ca="1" si="12"/>
        <v>0</v>
      </c>
      <c r="H11" s="76"/>
      <c r="I11" s="76"/>
      <c r="J11" s="89" t="s">
        <v>7</v>
      </c>
      <c r="K11" s="90">
        <f t="shared" ca="1" si="8"/>
        <v>0</v>
      </c>
      <c r="L11" s="91" t="s">
        <v>49</v>
      </c>
      <c r="M11" s="90">
        <f t="shared" ca="1" si="9"/>
        <v>1</v>
      </c>
      <c r="N11" s="92" t="s">
        <v>47</v>
      </c>
      <c r="O11" s="93">
        <f t="shared" ca="1" si="10"/>
        <v>0</v>
      </c>
      <c r="P11" s="93"/>
      <c r="Q11" s="94"/>
      <c r="R11" s="95" t="str">
        <f t="shared" si="11"/>
        <v/>
      </c>
      <c r="S11" s="101" t="s">
        <v>63</v>
      </c>
      <c r="T11" s="102">
        <v>3</v>
      </c>
      <c r="U11" s="110">
        <f ca="1">COUNTIFS($C$6:$C$15,1,$E$6:$E$15,3)+COUNTIFS($K$6:$K$15,1,$M$6:$M$15,3)</f>
        <v>0</v>
      </c>
      <c r="V11" s="111">
        <f ca="1">COUNTIFS($C$6:$C$15,2,$E$6:$E$15,3)+COUNTIFS($K$6:$K$15,2,$M$6:$M$15,3)</f>
        <v>0</v>
      </c>
      <c r="W11" s="111">
        <f ca="1">COUNTIFS($C$6:$C$15,3,$E$6:$E$15,3)+COUNTIFS($K$6:$K$15,3,$M$6:$M$15,3)</f>
        <v>0</v>
      </c>
      <c r="X11" s="111">
        <f ca="1">COUNTIFS($C$6:$C$15,4,$E$6:$E$15,3)+COUNTIFS($K$6:$K$15,4,$M$6:$M$15,3)</f>
        <v>0</v>
      </c>
      <c r="Y11" s="111">
        <f ca="1">COUNTIFS($C$6:$C$15,5,$E$6:$E$15,3)+COUNTIFS($K$6:$K$15,5,$M$6:$M$15,3)</f>
        <v>0</v>
      </c>
      <c r="Z11" s="111">
        <f ca="1">COUNTIFS($C$6:$C$15,6,$E$6:$E$15,3)+COUNTIFS($K$6:$K$15,6,$M$6:$M$15,3)</f>
        <v>0</v>
      </c>
      <c r="AA11" s="111">
        <f ca="1">COUNTIFS($C$6:$C$15,7,$E$6:$E$15,3)+COUNTIFS($K$6:$K$15,7,$M$6:$M$15,3)</f>
        <v>0</v>
      </c>
      <c r="AB11" s="111">
        <f ca="1">COUNTIFS($C$6:$C$15,8,$E$6:$E$15,3)+COUNTIFS($K$6:$K$15,8,$M$6:$M$15,3)</f>
        <v>0</v>
      </c>
      <c r="AC11" s="112">
        <f ca="1">COUNTIFS($C$6:$C$15,9,$E$6:$E$15,3)+COUNTIFS($K$6:$K$15,9,$M$6:$M$15,3)</f>
        <v>0</v>
      </c>
      <c r="AE11" s="76"/>
      <c r="AF11" s="76"/>
      <c r="AG11" s="61">
        <f t="shared" ca="1" si="4"/>
        <v>0</v>
      </c>
      <c r="AH11" s="62">
        <f t="shared" ca="1" si="0"/>
        <v>1</v>
      </c>
      <c r="AI11" s="70"/>
      <c r="AJ11" s="71">
        <v>11</v>
      </c>
      <c r="AK11" s="72">
        <f t="shared" si="13"/>
        <v>0</v>
      </c>
      <c r="AL11" s="73">
        <v>2</v>
      </c>
      <c r="AN11" s="74">
        <f t="shared" ca="1" si="5"/>
        <v>0.35347717834667891</v>
      </c>
      <c r="AO11" s="62">
        <f t="shared" ca="1" si="2"/>
        <v>11</v>
      </c>
      <c r="AP11" s="70"/>
      <c r="AQ11" s="71">
        <v>11</v>
      </c>
      <c r="AR11" s="72">
        <f t="shared" si="14"/>
        <v>0</v>
      </c>
      <c r="AS11" s="73">
        <v>2</v>
      </c>
    </row>
    <row r="12" spans="1:45" ht="63" customHeight="1">
      <c r="A12" s="76"/>
      <c r="B12" s="89" t="s">
        <v>14</v>
      </c>
      <c r="C12" s="90">
        <f t="shared" ca="1" si="6"/>
        <v>0</v>
      </c>
      <c r="D12" s="91" t="s">
        <v>2</v>
      </c>
      <c r="E12" s="90">
        <f t="shared" ca="1" si="7"/>
        <v>1</v>
      </c>
      <c r="F12" s="92" t="s">
        <v>3</v>
      </c>
      <c r="G12" s="93">
        <f t="shared" ca="1" si="12"/>
        <v>0</v>
      </c>
      <c r="H12" s="76"/>
      <c r="I12" s="76"/>
      <c r="J12" s="89" t="s">
        <v>9</v>
      </c>
      <c r="K12" s="90">
        <f t="shared" ca="1" si="8"/>
        <v>0</v>
      </c>
      <c r="L12" s="91" t="s">
        <v>2</v>
      </c>
      <c r="M12" s="90">
        <f t="shared" ca="1" si="9"/>
        <v>1</v>
      </c>
      <c r="N12" s="92" t="s">
        <v>3</v>
      </c>
      <c r="O12" s="93">
        <f t="shared" ca="1" si="10"/>
        <v>0</v>
      </c>
      <c r="P12" s="93"/>
      <c r="Q12" s="94"/>
      <c r="R12" s="95" t="str">
        <f t="shared" si="11"/>
        <v/>
      </c>
      <c r="S12" s="101" t="s">
        <v>64</v>
      </c>
      <c r="T12" s="102">
        <v>4</v>
      </c>
      <c r="U12" s="110">
        <f ca="1">COUNTIFS($C$6:$C$15,1,$E$6:$E$15,4)+COUNTIFS($K$6:$K$15,1,$M$6:$M$15,4)</f>
        <v>0</v>
      </c>
      <c r="V12" s="111">
        <f ca="1">COUNTIFS($C$6:$C$15,2,$E$6:$E$15,4)+COUNTIFS($K$6:$K$15,2,$M$6:$M$15,4)</f>
        <v>0</v>
      </c>
      <c r="W12" s="111">
        <f ca="1">COUNTIFS($C$6:$C$15,3,$E$6:$E$15,4)+COUNTIFS($K$6:$K$15,3,$M$6:$M$15,4)</f>
        <v>0</v>
      </c>
      <c r="X12" s="111">
        <f ca="1">COUNTIFS($C$6:$C$15,4,$E$6:$E$15,4)+COUNTIFS($K$6:$K$15,4,$M$6:$M$15,4)</f>
        <v>0</v>
      </c>
      <c r="Y12" s="111">
        <f ca="1">COUNTIFS($C$6:$C$15,5,$E$6:$E$15,4)+COUNTIFS($K$6:$K$15,5,$M$6:$M$15,4)</f>
        <v>0</v>
      </c>
      <c r="Z12" s="111">
        <f ca="1">COUNTIFS($C$6:$C$15,6,$E$6:$E$15,4)+COUNTIFS($K$6:$K$15,6,$M$6:$M$15,4)</f>
        <v>0</v>
      </c>
      <c r="AA12" s="111">
        <f ca="1">COUNTIFS($C$6:$C$15,7,$E$6:$E$15,4)+COUNTIFS($K$6:$K$15,7,$M$6:$M$15,4)</f>
        <v>0</v>
      </c>
      <c r="AB12" s="111">
        <f ca="1">COUNTIFS($C$6:$C$15,8,$E$6:$E$15,4)+COUNTIFS($K$6:$K$15,8,$M$6:$M$15,4)</f>
        <v>0</v>
      </c>
      <c r="AC12" s="112">
        <f ca="1">COUNTIFS($C$6:$C$15,9,$E$6:$E$15,4)+COUNTIFS($K$6:$K$15,9,$M$6:$M$15,4)</f>
        <v>0</v>
      </c>
      <c r="AE12" s="76"/>
      <c r="AF12" s="76"/>
      <c r="AG12" s="61">
        <f t="shared" ca="1" si="4"/>
        <v>0</v>
      </c>
      <c r="AH12" s="62">
        <f t="shared" ca="1" si="0"/>
        <v>1</v>
      </c>
      <c r="AI12" s="70"/>
      <c r="AJ12" s="71">
        <v>12</v>
      </c>
      <c r="AK12" s="72">
        <f t="shared" si="13"/>
        <v>0</v>
      </c>
      <c r="AL12" s="73">
        <v>3</v>
      </c>
      <c r="AN12" s="74">
        <f t="shared" ca="1" si="5"/>
        <v>0.58936581208074112</v>
      </c>
      <c r="AO12" s="62">
        <f t="shared" ca="1" si="2"/>
        <v>5</v>
      </c>
      <c r="AP12" s="70"/>
      <c r="AQ12" s="71">
        <v>12</v>
      </c>
      <c r="AR12" s="72">
        <f t="shared" si="14"/>
        <v>0</v>
      </c>
      <c r="AS12" s="73">
        <v>3</v>
      </c>
    </row>
    <row r="13" spans="1:45" ht="63" customHeight="1">
      <c r="A13" s="76"/>
      <c r="B13" s="89" t="s">
        <v>15</v>
      </c>
      <c r="C13" s="90">
        <f t="shared" ca="1" si="6"/>
        <v>0</v>
      </c>
      <c r="D13" s="91" t="s">
        <v>2</v>
      </c>
      <c r="E13" s="90">
        <f t="shared" ca="1" si="7"/>
        <v>1</v>
      </c>
      <c r="F13" s="92" t="s">
        <v>3</v>
      </c>
      <c r="G13" s="93">
        <f t="shared" ca="1" si="12"/>
        <v>0</v>
      </c>
      <c r="H13" s="76"/>
      <c r="I13" s="76"/>
      <c r="J13" s="89" t="s">
        <v>11</v>
      </c>
      <c r="K13" s="90">
        <f t="shared" ca="1" si="8"/>
        <v>0</v>
      </c>
      <c r="L13" s="91" t="s">
        <v>2</v>
      </c>
      <c r="M13" s="90">
        <f t="shared" ca="1" si="9"/>
        <v>1</v>
      </c>
      <c r="N13" s="92" t="s">
        <v>3</v>
      </c>
      <c r="O13" s="93">
        <f t="shared" ca="1" si="10"/>
        <v>0</v>
      </c>
      <c r="P13" s="93"/>
      <c r="Q13" s="94"/>
      <c r="R13" s="95" t="str">
        <f t="shared" si="11"/>
        <v/>
      </c>
      <c r="S13" s="101" t="s">
        <v>55</v>
      </c>
      <c r="T13" s="102">
        <v>5</v>
      </c>
      <c r="U13" s="110">
        <f ca="1">COUNTIFS($C$6:$C$15,1,$E$6:$E$15,5)+COUNTIFS($K$6:$K$15,1,$M$6:$M$15,5)</f>
        <v>0</v>
      </c>
      <c r="V13" s="111">
        <f ca="1">COUNTIFS($C$6:$C$15,2,$E$6:$E$15,5)+COUNTIFS($K$6:$K$15,2,$M$6:$M$15,5)</f>
        <v>0</v>
      </c>
      <c r="W13" s="111">
        <f ca="1">COUNTIFS($C$6:$C$15,3,$E$6:$E$15,5)+COUNTIFS($K$6:$K$15,3,$M$6:$M$15,5)</f>
        <v>0</v>
      </c>
      <c r="X13" s="111">
        <f ca="1">COUNTIFS($C$6:$C$15,4,$E$6:$E$15,5)+COUNTIFS($K$6:$K$15,4,$M$6:$M$15,5)</f>
        <v>0</v>
      </c>
      <c r="Y13" s="111">
        <f ca="1">COUNTIFS($C$6:$C$15,5,$E$6:$E$15,5)+COUNTIFS($K$6:$K$15,5,$M$6:$M$15,5)</f>
        <v>0</v>
      </c>
      <c r="Z13" s="111">
        <f ca="1">COUNTIFS($C$6:$C$15,6,$E$6:$E$15,5)+COUNTIFS($K$6:$K$15,6,$M$6:$M$15,5)</f>
        <v>0</v>
      </c>
      <c r="AA13" s="111">
        <f ca="1">COUNTIFS($C$6:$C$15,7,$E$6:$E$15,5)+COUNTIFS($K$6:$K$15,7,$M$6:$M$15,5)</f>
        <v>0</v>
      </c>
      <c r="AB13" s="111">
        <f ca="1">COUNTIFS($C$6:$C$15,8,$E$6:$E$15,5)+COUNTIFS($K$6:$K$15,8,$M$6:$M$15,5)</f>
        <v>0</v>
      </c>
      <c r="AC13" s="112">
        <f ca="1">COUNTIFS($C$6:$C$15,9,$E$6:$E$15,5)+COUNTIFS($K$6:$K$15,9,$M$6:$M$15,5)</f>
        <v>0</v>
      </c>
      <c r="AE13" s="76"/>
      <c r="AF13" s="76"/>
      <c r="AG13" s="61">
        <f t="shared" ca="1" si="4"/>
        <v>0</v>
      </c>
      <c r="AH13" s="62">
        <f t="shared" ca="1" si="0"/>
        <v>1</v>
      </c>
      <c r="AI13" s="70"/>
      <c r="AJ13" s="71">
        <v>13</v>
      </c>
      <c r="AK13" s="72">
        <f t="shared" si="13"/>
        <v>0</v>
      </c>
      <c r="AL13" s="73">
        <v>4</v>
      </c>
      <c r="AN13" s="74">
        <f t="shared" ca="1" si="5"/>
        <v>1.4889810325480535E-2</v>
      </c>
      <c r="AO13" s="62">
        <f t="shared" ca="1" si="2"/>
        <v>18</v>
      </c>
      <c r="AP13" s="70"/>
      <c r="AQ13" s="71">
        <v>13</v>
      </c>
      <c r="AR13" s="72">
        <f t="shared" si="14"/>
        <v>0</v>
      </c>
      <c r="AS13" s="73">
        <v>4</v>
      </c>
    </row>
    <row r="14" spans="1:45" ht="63" customHeight="1" thickBot="1">
      <c r="A14" s="76"/>
      <c r="B14" s="89" t="s">
        <v>16</v>
      </c>
      <c r="C14" s="90">
        <f t="shared" ca="1" si="6"/>
        <v>0</v>
      </c>
      <c r="D14" s="91" t="s">
        <v>2</v>
      </c>
      <c r="E14" s="90">
        <f t="shared" ca="1" si="7"/>
        <v>1</v>
      </c>
      <c r="F14" s="92" t="s">
        <v>47</v>
      </c>
      <c r="G14" s="93">
        <f t="shared" ca="1" si="12"/>
        <v>0</v>
      </c>
      <c r="H14" s="76"/>
      <c r="I14" s="76"/>
      <c r="J14" s="89" t="s">
        <v>13</v>
      </c>
      <c r="K14" s="90">
        <f ca="1">IF($Q$15&gt;=3,VLOOKUP($AH22,$AJ$1:$AL$81,2,FALSE),VLOOKUP($AO1,$AQ$1:$AS$18,2,FALSE))</f>
        <v>0</v>
      </c>
      <c r="L14" s="91" t="s">
        <v>2</v>
      </c>
      <c r="M14" s="90">
        <f ca="1">IF($Q$15&gt;=3,VLOOKUP($AH22,$AJ$1:$AL$81,3,FALSE),VLOOKUP($AO1,$AQ$1:$AS$18,3,FALSE))</f>
        <v>6</v>
      </c>
      <c r="N14" s="92" t="s">
        <v>65</v>
      </c>
      <c r="O14" s="93">
        <f t="shared" ca="1" si="10"/>
        <v>0</v>
      </c>
      <c r="P14" s="93"/>
      <c r="Q14" s="94"/>
      <c r="R14" s="95" t="str">
        <f t="shared" si="11"/>
        <v/>
      </c>
      <c r="S14" s="101" t="s">
        <v>56</v>
      </c>
      <c r="T14" s="102">
        <v>6</v>
      </c>
      <c r="U14" s="110">
        <f ca="1">COUNTIFS($C$6:$C$15,1,$E$6:$E$15,6)+COUNTIFS($K$6:$K$15,1,$M$6:$M$15,6)</f>
        <v>0</v>
      </c>
      <c r="V14" s="111">
        <f ca="1">COUNTIFS($C$6:$C$15,2,$E$6:$E$15,6)+COUNTIFS($K$6:$K$15,2,$M$6:$M$15,6)</f>
        <v>0</v>
      </c>
      <c r="W14" s="111">
        <f ca="1">COUNTIFS($C$6:$C$15,3,$E$6:$E$15,6)+COUNTIFS($K$6:$K$15,3,$M$6:$M$15,6)</f>
        <v>0</v>
      </c>
      <c r="X14" s="111">
        <f ca="1">COUNTIFS($C$6:$C$15,4,$E$6:$E$15,6)+COUNTIFS($K$6:$K$15,4,$M$6:$M$15,6)</f>
        <v>0</v>
      </c>
      <c r="Y14" s="111">
        <f ca="1">COUNTIFS($C$6:$C$15,5,$E$6:$E$15,6)+COUNTIFS($K$6:$K$15,5,$M$6:$M$15,6)</f>
        <v>0</v>
      </c>
      <c r="Z14" s="111">
        <f ca="1">COUNTIFS($C$6:$C$15,6,$E$6:$E$15,6)+COUNTIFS($K$6:$K$15,6,$M$6:$M$15,6)</f>
        <v>0</v>
      </c>
      <c r="AA14" s="111">
        <f ca="1">COUNTIFS($C$6:$C$15,7,$E$6:$E$15,6)+COUNTIFS($K$6:$K$15,7,$M$6:$M$15,6)</f>
        <v>0</v>
      </c>
      <c r="AB14" s="111">
        <f ca="1">COUNTIFS($C$6:$C$15,8,$E$6:$E$15,6)+COUNTIFS($K$6:$K$15,8,$M$6:$M$15,6)</f>
        <v>0</v>
      </c>
      <c r="AC14" s="112">
        <f ca="1">COUNTIFS($C$6:$C$15,9,$E$6:$E$15,6)+COUNTIFS($K$6:$K$15,9,$M$6:$M$15,6)</f>
        <v>0</v>
      </c>
      <c r="AE14" s="76"/>
      <c r="AF14" s="76"/>
      <c r="AG14" s="61">
        <f t="shared" ca="1" si="4"/>
        <v>0</v>
      </c>
      <c r="AH14" s="62">
        <f t="shared" ca="1" si="0"/>
        <v>1</v>
      </c>
      <c r="AI14" s="70"/>
      <c r="AJ14" s="71">
        <v>14</v>
      </c>
      <c r="AK14" s="72">
        <f t="shared" si="13"/>
        <v>0</v>
      </c>
      <c r="AL14" s="73">
        <v>5</v>
      </c>
      <c r="AN14" s="74">
        <f t="shared" ca="1" si="5"/>
        <v>0.71939139357310178</v>
      </c>
      <c r="AO14" s="62">
        <f t="shared" ca="1" si="2"/>
        <v>3</v>
      </c>
      <c r="AP14" s="70"/>
      <c r="AQ14" s="71">
        <v>14</v>
      </c>
      <c r="AR14" s="72">
        <f t="shared" si="14"/>
        <v>0</v>
      </c>
      <c r="AS14" s="73">
        <v>5</v>
      </c>
    </row>
    <row r="15" spans="1:45" ht="63" customHeight="1" thickBot="1">
      <c r="A15" s="76"/>
      <c r="B15" s="89" t="s">
        <v>17</v>
      </c>
      <c r="C15" s="90">
        <f t="shared" ca="1" si="6"/>
        <v>0</v>
      </c>
      <c r="D15" s="91" t="s">
        <v>66</v>
      </c>
      <c r="E15" s="90">
        <f t="shared" ca="1" si="7"/>
        <v>1</v>
      </c>
      <c r="F15" s="92" t="s">
        <v>67</v>
      </c>
      <c r="G15" s="93">
        <f t="shared" ca="1" si="12"/>
        <v>0</v>
      </c>
      <c r="H15" s="76"/>
      <c r="I15" s="76"/>
      <c r="J15" s="89" t="s">
        <v>68</v>
      </c>
      <c r="K15" s="90">
        <f ca="1">IF($Q$15&gt;=3,VLOOKUP($AH23,$AJ$1:$AL$81,2,FALSE),VLOOKUP($AO2,$AQ$1:$AS$18,2,FALSE))</f>
        <v>0</v>
      </c>
      <c r="L15" s="91" t="s">
        <v>2</v>
      </c>
      <c r="M15" s="90">
        <f ca="1">IF($Q$15&gt;=3,VLOOKUP($AH23,$AJ$1:$AL$81,3,FALSE),VLOOKUP($AO2,$AQ$1:$AS$18,3,FALSE))</f>
        <v>8</v>
      </c>
      <c r="N15" s="92" t="s">
        <v>3</v>
      </c>
      <c r="O15" s="93">
        <f t="shared" ca="1" si="10"/>
        <v>0</v>
      </c>
      <c r="P15" s="93"/>
      <c r="Q15" s="113">
        <f>COUNTA(Q6:Q14)</f>
        <v>0</v>
      </c>
      <c r="R15" s="93"/>
      <c r="T15" s="102">
        <v>7</v>
      </c>
      <c r="U15" s="110">
        <f ca="1">COUNTIFS($C$6:$C$15,1,$E$6:$E$15,7)+COUNTIFS($K$6:$K$15,1,$M$6:$M$15,7)</f>
        <v>0</v>
      </c>
      <c r="V15" s="111">
        <f ca="1">COUNTIFS($C$6:$C$15,2,$E$6:$E$15,7)+COUNTIFS($K$6:$K$15,2,$M$6:$M$15,7)</f>
        <v>0</v>
      </c>
      <c r="W15" s="111">
        <f ca="1">COUNTIFS($C$6:$C$15,3,$E$6:$E$15,7)+COUNTIFS($K$6:$K$15,3,$M$6:$M$15,7)</f>
        <v>0</v>
      </c>
      <c r="X15" s="111">
        <f ca="1">COUNTIFS($C$6:$C$15,4,$E$6:$E$15,7)+COUNTIFS($K$6:$K$15,4,$M$6:$M$15,7)</f>
        <v>0</v>
      </c>
      <c r="Y15" s="111">
        <f ca="1">COUNTIFS($C$6:$C$15,5,$E$6:$E$15,7)+COUNTIFS($K$6:$K$15,5,$M$6:$M$15,7)</f>
        <v>0</v>
      </c>
      <c r="Z15" s="111">
        <f ca="1">COUNTIFS($C$6:$C$15,6,$E$6:$E$15,7)+COUNTIFS($K$6:$K$15,6,$M$6:$M$15,7)</f>
        <v>0</v>
      </c>
      <c r="AA15" s="111">
        <f ca="1">COUNTIFS($C$6:$C$15,7,$E$6:$E$15,7)+COUNTIFS($K$6:$K$15,7,$M$6:$M$15,7)</f>
        <v>0</v>
      </c>
      <c r="AB15" s="111">
        <f ca="1">COUNTIFS($C$6:$C$15,8,$E$6:$E$15,7)+COUNTIFS($K$6:$K$15,8,$M$6:$M$15,7)</f>
        <v>0</v>
      </c>
      <c r="AC15" s="112">
        <f ca="1">COUNTIFS($C$6:$C$15,9,$E$6:$E$15,7)+COUNTIFS($K$6:$K$15,9,$M$6:$M$15,7)</f>
        <v>0</v>
      </c>
      <c r="AE15" s="76"/>
      <c r="AF15" s="76"/>
      <c r="AG15" s="61">
        <f t="shared" ca="1" si="4"/>
        <v>0</v>
      </c>
      <c r="AH15" s="62">
        <f t="shared" ca="1" si="0"/>
        <v>1</v>
      </c>
      <c r="AI15" s="70"/>
      <c r="AJ15" s="71">
        <v>15</v>
      </c>
      <c r="AK15" s="72">
        <f t="shared" si="13"/>
        <v>0</v>
      </c>
      <c r="AL15" s="73">
        <v>6</v>
      </c>
      <c r="AN15" s="74">
        <f t="shared" ca="1" si="5"/>
        <v>0.31169470583749703</v>
      </c>
      <c r="AO15" s="62">
        <f t="shared" ca="1" si="2"/>
        <v>12</v>
      </c>
      <c r="AP15" s="70"/>
      <c r="AQ15" s="71">
        <v>15</v>
      </c>
      <c r="AR15" s="72">
        <f t="shared" si="14"/>
        <v>0</v>
      </c>
      <c r="AS15" s="73">
        <v>6</v>
      </c>
    </row>
    <row r="16" spans="1:45" ht="36">
      <c r="A16" s="155" t="str">
        <f>A1</f>
        <v>かけざん九九 ミックス (段指定)</v>
      </c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6">
        <f>N1</f>
        <v>1</v>
      </c>
      <c r="O16" s="156"/>
      <c r="P16" s="59"/>
      <c r="Q16" s="59"/>
      <c r="R16" s="59"/>
      <c r="T16" s="102">
        <v>8</v>
      </c>
      <c r="U16" s="110">
        <f ca="1">COUNTIFS($C$6:$C$15,1,$E$6:$E$15,8)+COUNTIFS($K$6:$K$15,1,$M$6:$M$15,8)</f>
        <v>0</v>
      </c>
      <c r="V16" s="111">
        <f ca="1">COUNTIFS($C$6:$C$15,2,$E$6:$E$15,8)+COUNTIFS($K$6:$K$15,2,$M$6:$M$15,8)</f>
        <v>0</v>
      </c>
      <c r="W16" s="111">
        <f ca="1">COUNTIFS($C$6:$C$15,3,$E$6:$E$15,8)+COUNTIFS($K$6:$K$15,3,$M$6:$M$15,8)</f>
        <v>0</v>
      </c>
      <c r="X16" s="111">
        <f ca="1">COUNTIFS($C$6:$C$15,4,$E$6:$E$15,8)+COUNTIFS($K$6:$K$15,4,$M$6:$M$15,8)</f>
        <v>0</v>
      </c>
      <c r="Y16" s="111">
        <f ca="1">COUNTIFS($C$6:$C$15,5,$E$6:$E$15,8)+COUNTIFS($K$6:$K$15,5,$M$6:$M$15,8)</f>
        <v>0</v>
      </c>
      <c r="Z16" s="111">
        <f ca="1">COUNTIFS($C$6:$C$15,6,$E$6:$E$15,8)+COUNTIFS($K$6:$K$15,6,$M$6:$M$15,8)</f>
        <v>0</v>
      </c>
      <c r="AA16" s="111">
        <f ca="1">COUNTIFS($C$6:$C$15,7,$E$6:$E$15,8)+COUNTIFS($K$6:$K$15,7,$M$6:$M$15,8)</f>
        <v>0</v>
      </c>
      <c r="AB16" s="111">
        <f ca="1">COUNTIFS($C$6:$C$15,8,$E$6:$E$15,8)+COUNTIFS($K$6:$K$15,8,$M$6:$M$15,8)</f>
        <v>0</v>
      </c>
      <c r="AC16" s="112">
        <f ca="1">COUNTIFS($C$6:$C$15,9,$E$6:$E$15,8)+COUNTIFS($K$6:$K$15,9,$M$6:$M$15,8)</f>
        <v>0</v>
      </c>
      <c r="AE16" s="76"/>
      <c r="AF16" s="76"/>
      <c r="AG16" s="61">
        <f t="shared" ca="1" si="4"/>
        <v>0</v>
      </c>
      <c r="AH16" s="62">
        <f t="shared" ca="1" si="0"/>
        <v>1</v>
      </c>
      <c r="AI16" s="70"/>
      <c r="AJ16" s="71">
        <v>16</v>
      </c>
      <c r="AK16" s="72">
        <f t="shared" si="13"/>
        <v>0</v>
      </c>
      <c r="AL16" s="73">
        <v>7</v>
      </c>
      <c r="AN16" s="74">
        <f t="shared" ca="1" si="5"/>
        <v>0.58221564983707141</v>
      </c>
      <c r="AO16" s="62">
        <f t="shared" ca="1" si="2"/>
        <v>6</v>
      </c>
      <c r="AP16" s="70"/>
      <c r="AQ16" s="71">
        <v>16</v>
      </c>
      <c r="AR16" s="72">
        <f t="shared" si="14"/>
        <v>0</v>
      </c>
      <c r="AS16" s="73">
        <v>7</v>
      </c>
    </row>
    <row r="17" spans="1:45" ht="24.75" customHeight="1" thickBot="1">
      <c r="A17" s="140" t="str">
        <f>A2</f>
        <v/>
      </c>
      <c r="B17" s="140"/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114"/>
      <c r="Q17" s="114"/>
      <c r="R17" s="114"/>
      <c r="T17" s="102">
        <v>9</v>
      </c>
      <c r="U17" s="115">
        <f ca="1">COUNTIFS($C$6:$C$15,1,$E$6:$E$15,9)+COUNTIFS($K$6:$K$15,1,$M$6:$M$15,9)</f>
        <v>0</v>
      </c>
      <c r="V17" s="116">
        <f ca="1">COUNTIFS($C$6:$C$15,2,$E$6:$E$15,9)+COUNTIFS($K$6:$K$15,2,$M$6:$M$15,9)</f>
        <v>0</v>
      </c>
      <c r="W17" s="116">
        <f ca="1">COUNTIFS($C$6:$C$15,3,$E$6:$E$15,9)+COUNTIFS($K$6:$K$15,3,$M$6:$M$15,9)</f>
        <v>0</v>
      </c>
      <c r="X17" s="116">
        <f ca="1">COUNTIFS($C$6:$C$15,4,$E$6:$E$15,9)+COUNTIFS($K$6:$K$15,4,$M$6:$M$15,9)</f>
        <v>0</v>
      </c>
      <c r="Y17" s="116">
        <f ca="1">COUNTIFS($C$6:$C$15,5,$E$6:$E$15,9)+COUNTIFS($K$6:$K$15,5,$M$6:$M$15,9)</f>
        <v>0</v>
      </c>
      <c r="Z17" s="116">
        <f ca="1">COUNTIFS($C$6:$C$15,6,$E$6:$E$15,9)+COUNTIFS($K$6:$K$15,6,$M$6:$M$15,9)</f>
        <v>0</v>
      </c>
      <c r="AA17" s="116">
        <f ca="1">COUNTIFS($C$6:$C$15,7,$E$6:$E$15,9)+COUNTIFS($K$6:$K$15,7,$M$6:$M$15,9)</f>
        <v>0</v>
      </c>
      <c r="AB17" s="116">
        <f ca="1">COUNTIFS($C$6:$C$15,8,$E$6:$E$15,9)+COUNTIFS($K$6:$K$15,8,$M$6:$M$15,9)</f>
        <v>0</v>
      </c>
      <c r="AC17" s="117">
        <f ca="1">COUNTIFS($C$6:$C$15,9,$E$6:$E$15,9)+COUNTIFS($K$6:$K$15,9,$M$6:$M$15,9)</f>
        <v>0</v>
      </c>
      <c r="AE17" s="76"/>
      <c r="AF17" s="76"/>
      <c r="AG17" s="61">
        <f t="shared" ca="1" si="4"/>
        <v>0</v>
      </c>
      <c r="AH17" s="62">
        <f t="shared" ca="1" si="0"/>
        <v>1</v>
      </c>
      <c r="AI17" s="70"/>
      <c r="AJ17" s="71">
        <v>17</v>
      </c>
      <c r="AK17" s="72">
        <f t="shared" si="13"/>
        <v>0</v>
      </c>
      <c r="AL17" s="73">
        <v>8</v>
      </c>
      <c r="AN17" s="74">
        <f t="shared" ca="1" si="5"/>
        <v>0.70074860189094157</v>
      </c>
      <c r="AO17" s="62">
        <f t="shared" ca="1" si="2"/>
        <v>4</v>
      </c>
      <c r="AP17" s="70"/>
      <c r="AQ17" s="71">
        <v>17</v>
      </c>
      <c r="AR17" s="72">
        <f t="shared" si="14"/>
        <v>0</v>
      </c>
      <c r="AS17" s="73">
        <v>8</v>
      </c>
    </row>
    <row r="18" spans="1:45" ht="24.75" customHeight="1" thickBot="1">
      <c r="A18" s="78"/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76"/>
      <c r="U18" s="76"/>
      <c r="V18" s="76"/>
      <c r="W18" s="76"/>
      <c r="X18" s="76"/>
      <c r="Y18" s="76"/>
      <c r="Z18" s="76"/>
      <c r="AA18" s="76"/>
      <c r="AB18" s="76"/>
      <c r="AC18" s="76">
        <f ca="1">SUM(U9:AC17)</f>
        <v>0</v>
      </c>
      <c r="AE18" s="76"/>
      <c r="AF18" s="76"/>
      <c r="AG18" s="61">
        <f t="shared" ca="1" si="4"/>
        <v>0</v>
      </c>
      <c r="AH18" s="62">
        <f t="shared" ca="1" si="0"/>
        <v>1</v>
      </c>
      <c r="AI18" s="70"/>
      <c r="AJ18" s="107">
        <v>18</v>
      </c>
      <c r="AK18" s="108">
        <f t="shared" si="13"/>
        <v>0</v>
      </c>
      <c r="AL18" s="109">
        <v>9</v>
      </c>
      <c r="AN18" s="119">
        <f t="shared" ca="1" si="5"/>
        <v>4.0182626786128162E-2</v>
      </c>
      <c r="AO18" s="120">
        <f t="shared" ca="1" si="2"/>
        <v>16</v>
      </c>
      <c r="AP18" s="121"/>
      <c r="AQ18" s="107">
        <v>18</v>
      </c>
      <c r="AR18" s="108">
        <f t="shared" si="14"/>
        <v>0</v>
      </c>
      <c r="AS18" s="109">
        <v>9</v>
      </c>
    </row>
    <row r="19" spans="1:45" ht="24.75" customHeight="1">
      <c r="A19" s="82"/>
      <c r="B19" s="83" t="str">
        <f t="shared" ref="B19:C30" si="15">B4</f>
        <v>月</v>
      </c>
      <c r="C19" s="84"/>
      <c r="D19" s="85" t="str">
        <f t="shared" ref="D19:E30" si="16">D4</f>
        <v>日</v>
      </c>
      <c r="F19" s="141" t="str">
        <f t="shared" ref="F19:H30" si="17">F4</f>
        <v>名前</v>
      </c>
      <c r="G19" s="142"/>
      <c r="H19" s="82"/>
      <c r="I19" s="82"/>
      <c r="J19" s="87"/>
      <c r="K19" s="87"/>
      <c r="L19" s="87"/>
      <c r="M19" s="82"/>
      <c r="N19" s="82"/>
      <c r="O19" s="87"/>
      <c r="P19" s="88"/>
      <c r="Q19" s="88"/>
      <c r="R19" s="88"/>
      <c r="S19" s="88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61">
        <f t="shared" ca="1" si="4"/>
        <v>0</v>
      </c>
      <c r="AH19" s="62">
        <f t="shared" ca="1" si="0"/>
        <v>1</v>
      </c>
      <c r="AI19" s="70"/>
      <c r="AJ19" s="64">
        <v>19</v>
      </c>
      <c r="AK19" s="65">
        <f t="shared" ref="AK19:AK27" si="18">$Q$8</f>
        <v>0</v>
      </c>
      <c r="AL19" s="66">
        <v>1</v>
      </c>
      <c r="AN19" s="61"/>
      <c r="AO19" s="62"/>
      <c r="AP19" s="70"/>
      <c r="AQ19" s="72"/>
      <c r="AR19" s="72"/>
      <c r="AS19" s="72"/>
    </row>
    <row r="20" spans="1:45" ht="24.75" customHeight="1">
      <c r="A20" s="78"/>
      <c r="B20" s="118">
        <f t="shared" si="15"/>
        <v>0</v>
      </c>
      <c r="C20" s="122">
        <f t="shared" si="15"/>
        <v>0</v>
      </c>
      <c r="D20" s="118">
        <f t="shared" si="16"/>
        <v>0</v>
      </c>
      <c r="E20" s="122">
        <f t="shared" si="16"/>
        <v>0</v>
      </c>
      <c r="F20" s="118">
        <f t="shared" si="17"/>
        <v>0</v>
      </c>
      <c r="G20" s="122">
        <f t="shared" si="17"/>
        <v>0</v>
      </c>
      <c r="H20" s="118">
        <f t="shared" si="17"/>
        <v>0</v>
      </c>
      <c r="I20" s="118"/>
      <c r="J20" s="118">
        <f t="shared" ref="J20:O30" si="19">J5</f>
        <v>0</v>
      </c>
      <c r="K20" s="118">
        <f t="shared" si="19"/>
        <v>0</v>
      </c>
      <c r="L20" s="118">
        <f t="shared" si="19"/>
        <v>0</v>
      </c>
      <c r="M20" s="118">
        <f t="shared" si="19"/>
        <v>0</v>
      </c>
      <c r="N20" s="118">
        <f t="shared" si="19"/>
        <v>0</v>
      </c>
      <c r="O20" s="118">
        <f t="shared" si="19"/>
        <v>0</v>
      </c>
      <c r="P20" s="118"/>
      <c r="Q20" s="118"/>
      <c r="R20" s="118"/>
      <c r="S20" s="118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61">
        <f t="shared" ca="1" si="4"/>
        <v>0</v>
      </c>
      <c r="AH20" s="62">
        <f t="shared" ca="1" si="0"/>
        <v>1</v>
      </c>
      <c r="AI20" s="70"/>
      <c r="AJ20" s="71">
        <v>20</v>
      </c>
      <c r="AK20" s="72">
        <f t="shared" si="18"/>
        <v>0</v>
      </c>
      <c r="AL20" s="73">
        <v>2</v>
      </c>
      <c r="AN20" s="61"/>
      <c r="AO20" s="62"/>
      <c r="AP20" s="70"/>
      <c r="AQ20" s="72"/>
      <c r="AR20" s="72"/>
      <c r="AS20" s="72"/>
    </row>
    <row r="21" spans="1:45" ht="63" customHeight="1">
      <c r="A21" s="76"/>
      <c r="B21" s="89" t="str">
        <f t="shared" si="15"/>
        <v>(1)</v>
      </c>
      <c r="C21" s="90">
        <f t="shared" ca="1" si="15"/>
        <v>0</v>
      </c>
      <c r="D21" s="92" t="str">
        <f t="shared" si="16"/>
        <v>×</v>
      </c>
      <c r="E21" s="90">
        <f t="shared" ca="1" si="16"/>
        <v>1</v>
      </c>
      <c r="F21" s="92" t="str">
        <f t="shared" si="17"/>
        <v>＝</v>
      </c>
      <c r="G21" s="123">
        <f t="shared" ca="1" si="17"/>
        <v>0</v>
      </c>
      <c r="H21" s="124">
        <f t="shared" si="17"/>
        <v>0</v>
      </c>
      <c r="I21" s="124"/>
      <c r="J21" s="89" t="str">
        <f t="shared" si="19"/>
        <v>(11)</v>
      </c>
      <c r="K21" s="90">
        <f t="shared" ca="1" si="19"/>
        <v>0</v>
      </c>
      <c r="L21" s="92" t="str">
        <f t="shared" si="19"/>
        <v>×</v>
      </c>
      <c r="M21" s="90">
        <f t="shared" ca="1" si="19"/>
        <v>1</v>
      </c>
      <c r="N21" s="92" t="str">
        <f t="shared" si="19"/>
        <v>＝</v>
      </c>
      <c r="O21" s="123">
        <f t="shared" ca="1" si="19"/>
        <v>0</v>
      </c>
      <c r="P21" s="123"/>
      <c r="Q21" s="123"/>
      <c r="R21" s="123"/>
      <c r="S21" s="123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61">
        <f t="shared" ca="1" si="4"/>
        <v>0</v>
      </c>
      <c r="AH21" s="62">
        <f t="shared" ca="1" si="0"/>
        <v>1</v>
      </c>
      <c r="AI21" s="70"/>
      <c r="AJ21" s="71">
        <v>21</v>
      </c>
      <c r="AK21" s="72">
        <f t="shared" si="18"/>
        <v>0</v>
      </c>
      <c r="AL21" s="73">
        <v>3</v>
      </c>
      <c r="AN21" s="61"/>
      <c r="AO21" s="62"/>
      <c r="AP21" s="70"/>
      <c r="AQ21" s="72"/>
      <c r="AR21" s="72"/>
      <c r="AS21" s="72"/>
    </row>
    <row r="22" spans="1:45" ht="63" customHeight="1">
      <c r="A22" s="76"/>
      <c r="B22" s="89" t="str">
        <f t="shared" si="15"/>
        <v>(2)</v>
      </c>
      <c r="C22" s="90">
        <f t="shared" ca="1" si="15"/>
        <v>0</v>
      </c>
      <c r="D22" s="92" t="str">
        <f t="shared" si="16"/>
        <v>×</v>
      </c>
      <c r="E22" s="90">
        <f t="shared" ca="1" si="16"/>
        <v>1</v>
      </c>
      <c r="F22" s="92" t="str">
        <f t="shared" si="17"/>
        <v>＝</v>
      </c>
      <c r="G22" s="123">
        <f t="shared" ca="1" si="17"/>
        <v>0</v>
      </c>
      <c r="H22" s="124">
        <f t="shared" si="17"/>
        <v>0</v>
      </c>
      <c r="I22" s="124"/>
      <c r="J22" s="89" t="str">
        <f t="shared" si="19"/>
        <v>(12)</v>
      </c>
      <c r="K22" s="90">
        <f t="shared" ca="1" si="19"/>
        <v>0</v>
      </c>
      <c r="L22" s="92" t="str">
        <f t="shared" si="19"/>
        <v>×</v>
      </c>
      <c r="M22" s="90">
        <f t="shared" ca="1" si="19"/>
        <v>1</v>
      </c>
      <c r="N22" s="92" t="str">
        <f t="shared" si="19"/>
        <v>＝</v>
      </c>
      <c r="O22" s="123">
        <f t="shared" ca="1" si="19"/>
        <v>0</v>
      </c>
      <c r="P22" s="123"/>
      <c r="Q22" s="123"/>
      <c r="R22" s="123"/>
      <c r="S22" s="123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61">
        <f t="shared" ca="1" si="4"/>
        <v>0</v>
      </c>
      <c r="AH22" s="62">
        <f t="shared" ca="1" si="0"/>
        <v>1</v>
      </c>
      <c r="AI22" s="70"/>
      <c r="AJ22" s="71">
        <v>22</v>
      </c>
      <c r="AK22" s="72">
        <f t="shared" si="18"/>
        <v>0</v>
      </c>
      <c r="AL22" s="73">
        <v>4</v>
      </c>
      <c r="AN22" s="61"/>
      <c r="AO22" s="62"/>
      <c r="AP22" s="70"/>
      <c r="AQ22" s="72"/>
      <c r="AR22" s="72"/>
      <c r="AS22" s="72"/>
    </row>
    <row r="23" spans="1:45" ht="63" customHeight="1">
      <c r="A23" s="76"/>
      <c r="B23" s="89" t="str">
        <f t="shared" si="15"/>
        <v>(3)</v>
      </c>
      <c r="C23" s="90">
        <f t="shared" ca="1" si="15"/>
        <v>0</v>
      </c>
      <c r="D23" s="92" t="str">
        <f t="shared" si="16"/>
        <v>×</v>
      </c>
      <c r="E23" s="90">
        <f t="shared" ca="1" si="16"/>
        <v>1</v>
      </c>
      <c r="F23" s="92" t="str">
        <f t="shared" si="17"/>
        <v>＝</v>
      </c>
      <c r="G23" s="123">
        <f t="shared" ca="1" si="17"/>
        <v>0</v>
      </c>
      <c r="H23" s="124">
        <f t="shared" si="17"/>
        <v>0</v>
      </c>
      <c r="I23" s="124"/>
      <c r="J23" s="89" t="str">
        <f t="shared" si="19"/>
        <v>(13)</v>
      </c>
      <c r="K23" s="90">
        <f t="shared" ca="1" si="19"/>
        <v>0</v>
      </c>
      <c r="L23" s="92" t="str">
        <f t="shared" si="19"/>
        <v>×</v>
      </c>
      <c r="M23" s="90">
        <f t="shared" ca="1" si="19"/>
        <v>1</v>
      </c>
      <c r="N23" s="92" t="str">
        <f t="shared" si="19"/>
        <v>＝</v>
      </c>
      <c r="O23" s="123">
        <f t="shared" ca="1" si="19"/>
        <v>0</v>
      </c>
      <c r="P23" s="123"/>
      <c r="Q23" s="123"/>
      <c r="R23" s="123"/>
      <c r="S23" s="123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61">
        <f t="shared" ca="1" si="4"/>
        <v>0</v>
      </c>
      <c r="AH23" s="62">
        <f t="shared" ca="1" si="0"/>
        <v>1</v>
      </c>
      <c r="AI23" s="70"/>
      <c r="AJ23" s="71">
        <v>23</v>
      </c>
      <c r="AK23" s="72">
        <f t="shared" si="18"/>
        <v>0</v>
      </c>
      <c r="AL23" s="73">
        <v>5</v>
      </c>
      <c r="AN23" s="61"/>
      <c r="AO23" s="62"/>
      <c r="AP23" s="70"/>
      <c r="AQ23" s="72"/>
      <c r="AR23" s="72"/>
      <c r="AS23" s="72"/>
    </row>
    <row r="24" spans="1:45" ht="63" customHeight="1">
      <c r="A24" s="76"/>
      <c r="B24" s="89" t="str">
        <f t="shared" si="15"/>
        <v>(4)</v>
      </c>
      <c r="C24" s="90">
        <f t="shared" ca="1" si="15"/>
        <v>0</v>
      </c>
      <c r="D24" s="92" t="str">
        <f t="shared" si="16"/>
        <v>×</v>
      </c>
      <c r="E24" s="90">
        <f t="shared" ca="1" si="16"/>
        <v>1</v>
      </c>
      <c r="F24" s="92" t="str">
        <f t="shared" si="17"/>
        <v>＝</v>
      </c>
      <c r="G24" s="123">
        <f t="shared" ca="1" si="17"/>
        <v>0</v>
      </c>
      <c r="H24" s="124">
        <f t="shared" si="17"/>
        <v>0</v>
      </c>
      <c r="I24" s="124"/>
      <c r="J24" s="89" t="str">
        <f t="shared" si="19"/>
        <v>(14)</v>
      </c>
      <c r="K24" s="90">
        <f t="shared" ca="1" si="19"/>
        <v>0</v>
      </c>
      <c r="L24" s="92" t="str">
        <f t="shared" si="19"/>
        <v>×</v>
      </c>
      <c r="M24" s="90">
        <f t="shared" ca="1" si="19"/>
        <v>1</v>
      </c>
      <c r="N24" s="92" t="str">
        <f t="shared" si="19"/>
        <v>＝</v>
      </c>
      <c r="O24" s="123">
        <f t="shared" ca="1" si="19"/>
        <v>0</v>
      </c>
      <c r="P24" s="123"/>
      <c r="Q24" s="123"/>
      <c r="R24" s="123"/>
      <c r="S24" s="123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61">
        <f t="shared" ca="1" si="4"/>
        <v>0</v>
      </c>
      <c r="AH24" s="62">
        <f t="shared" ca="1" si="0"/>
        <v>1</v>
      </c>
      <c r="AI24" s="70"/>
      <c r="AJ24" s="71">
        <v>24</v>
      </c>
      <c r="AK24" s="72">
        <f t="shared" si="18"/>
        <v>0</v>
      </c>
      <c r="AL24" s="73">
        <v>6</v>
      </c>
      <c r="AN24" s="61"/>
      <c r="AO24" s="62"/>
      <c r="AP24" s="70"/>
      <c r="AQ24" s="72"/>
      <c r="AR24" s="72"/>
      <c r="AS24" s="72"/>
    </row>
    <row r="25" spans="1:45" ht="63" customHeight="1">
      <c r="A25" s="76"/>
      <c r="B25" s="89" t="str">
        <f t="shared" si="15"/>
        <v>(5)</v>
      </c>
      <c r="C25" s="90">
        <f t="shared" ca="1" si="15"/>
        <v>0</v>
      </c>
      <c r="D25" s="92" t="str">
        <f t="shared" si="16"/>
        <v>×</v>
      </c>
      <c r="E25" s="90">
        <f t="shared" ca="1" si="16"/>
        <v>1</v>
      </c>
      <c r="F25" s="92" t="str">
        <f t="shared" si="17"/>
        <v>＝</v>
      </c>
      <c r="G25" s="123">
        <f t="shared" ca="1" si="17"/>
        <v>0</v>
      </c>
      <c r="H25" s="124">
        <f t="shared" si="17"/>
        <v>0</v>
      </c>
      <c r="I25" s="124"/>
      <c r="J25" s="89" t="str">
        <f t="shared" si="19"/>
        <v>(15)</v>
      </c>
      <c r="K25" s="90">
        <f t="shared" ca="1" si="19"/>
        <v>0</v>
      </c>
      <c r="L25" s="92" t="str">
        <f t="shared" si="19"/>
        <v>×</v>
      </c>
      <c r="M25" s="90">
        <f t="shared" ca="1" si="19"/>
        <v>1</v>
      </c>
      <c r="N25" s="92" t="str">
        <f t="shared" si="19"/>
        <v>＝</v>
      </c>
      <c r="O25" s="123">
        <f t="shared" ca="1" si="19"/>
        <v>0</v>
      </c>
      <c r="P25" s="123"/>
      <c r="Q25" s="123"/>
      <c r="R25" s="123"/>
      <c r="S25" s="123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61">
        <f t="shared" ca="1" si="4"/>
        <v>0</v>
      </c>
      <c r="AH25" s="62">
        <f t="shared" ca="1" si="0"/>
        <v>1</v>
      </c>
      <c r="AI25" s="70"/>
      <c r="AJ25" s="71">
        <v>25</v>
      </c>
      <c r="AK25" s="72">
        <f t="shared" si="18"/>
        <v>0</v>
      </c>
      <c r="AL25" s="73">
        <v>7</v>
      </c>
      <c r="AN25" s="61"/>
      <c r="AO25" s="62"/>
      <c r="AP25" s="70"/>
      <c r="AQ25" s="72"/>
      <c r="AR25" s="72"/>
      <c r="AS25" s="72"/>
    </row>
    <row r="26" spans="1:45" ht="63" customHeight="1">
      <c r="A26" s="76"/>
      <c r="B26" s="89" t="str">
        <f t="shared" si="15"/>
        <v>(6)</v>
      </c>
      <c r="C26" s="90">
        <f t="shared" ca="1" si="15"/>
        <v>0</v>
      </c>
      <c r="D26" s="92" t="str">
        <f t="shared" si="16"/>
        <v>×</v>
      </c>
      <c r="E26" s="90">
        <f t="shared" ca="1" si="16"/>
        <v>1</v>
      </c>
      <c r="F26" s="92" t="str">
        <f t="shared" si="17"/>
        <v>＝</v>
      </c>
      <c r="G26" s="123">
        <f t="shared" ca="1" si="17"/>
        <v>0</v>
      </c>
      <c r="H26" s="124">
        <f t="shared" si="17"/>
        <v>0</v>
      </c>
      <c r="I26" s="124"/>
      <c r="J26" s="89" t="str">
        <f t="shared" si="19"/>
        <v>(16)</v>
      </c>
      <c r="K26" s="90">
        <f t="shared" ca="1" si="19"/>
        <v>0</v>
      </c>
      <c r="L26" s="92" t="str">
        <f t="shared" si="19"/>
        <v>×</v>
      </c>
      <c r="M26" s="90">
        <f t="shared" ca="1" si="19"/>
        <v>1</v>
      </c>
      <c r="N26" s="92" t="str">
        <f t="shared" si="19"/>
        <v>＝</v>
      </c>
      <c r="O26" s="123">
        <f t="shared" ca="1" si="19"/>
        <v>0</v>
      </c>
      <c r="P26" s="123"/>
      <c r="Q26" s="123"/>
      <c r="R26" s="123"/>
      <c r="S26" s="123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61">
        <f t="shared" ca="1" si="4"/>
        <v>0</v>
      </c>
      <c r="AH26" s="62">
        <f t="shared" ca="1" si="0"/>
        <v>1</v>
      </c>
      <c r="AI26" s="70"/>
      <c r="AJ26" s="71">
        <v>26</v>
      </c>
      <c r="AK26" s="72">
        <f t="shared" si="18"/>
        <v>0</v>
      </c>
      <c r="AL26" s="73">
        <v>8</v>
      </c>
      <c r="AN26" s="61"/>
      <c r="AO26" s="62"/>
      <c r="AP26" s="70"/>
      <c r="AQ26" s="72"/>
      <c r="AR26" s="72"/>
      <c r="AS26" s="72"/>
    </row>
    <row r="27" spans="1:45" ht="63" customHeight="1" thickBot="1">
      <c r="A27" s="76"/>
      <c r="B27" s="89" t="str">
        <f t="shared" si="15"/>
        <v>(7)</v>
      </c>
      <c r="C27" s="90">
        <f t="shared" ca="1" si="15"/>
        <v>0</v>
      </c>
      <c r="D27" s="92" t="str">
        <f t="shared" si="16"/>
        <v>×</v>
      </c>
      <c r="E27" s="90">
        <f t="shared" ca="1" si="16"/>
        <v>1</v>
      </c>
      <c r="F27" s="92" t="str">
        <f t="shared" si="17"/>
        <v>＝</v>
      </c>
      <c r="G27" s="123">
        <f t="shared" ca="1" si="17"/>
        <v>0</v>
      </c>
      <c r="H27" s="124">
        <f t="shared" si="17"/>
        <v>0</v>
      </c>
      <c r="I27" s="124"/>
      <c r="J27" s="89" t="str">
        <f t="shared" si="19"/>
        <v>(17)</v>
      </c>
      <c r="K27" s="90">
        <f t="shared" ca="1" si="19"/>
        <v>0</v>
      </c>
      <c r="L27" s="92" t="str">
        <f t="shared" si="19"/>
        <v>×</v>
      </c>
      <c r="M27" s="90">
        <f t="shared" ca="1" si="19"/>
        <v>1</v>
      </c>
      <c r="N27" s="92" t="str">
        <f t="shared" si="19"/>
        <v>＝</v>
      </c>
      <c r="O27" s="123">
        <f t="shared" ca="1" si="19"/>
        <v>0</v>
      </c>
      <c r="P27" s="123"/>
      <c r="Q27" s="123"/>
      <c r="R27" s="123"/>
      <c r="S27" s="123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61">
        <f t="shared" ca="1" si="4"/>
        <v>0</v>
      </c>
      <c r="AH27" s="62">
        <f t="shared" ca="1" si="0"/>
        <v>1</v>
      </c>
      <c r="AI27" s="106"/>
      <c r="AJ27" s="107">
        <v>27</v>
      </c>
      <c r="AK27" s="108">
        <f t="shared" si="18"/>
        <v>0</v>
      </c>
      <c r="AL27" s="109">
        <v>9</v>
      </c>
      <c r="AN27" s="61"/>
      <c r="AO27" s="62"/>
      <c r="AP27" s="70"/>
      <c r="AQ27" s="72"/>
      <c r="AR27" s="72"/>
      <c r="AS27" s="72"/>
    </row>
    <row r="28" spans="1:45" ht="63" customHeight="1">
      <c r="A28" s="76"/>
      <c r="B28" s="89" t="str">
        <f t="shared" si="15"/>
        <v>(8)</v>
      </c>
      <c r="C28" s="90">
        <f t="shared" ca="1" si="15"/>
        <v>0</v>
      </c>
      <c r="D28" s="92" t="str">
        <f t="shared" si="16"/>
        <v>×</v>
      </c>
      <c r="E28" s="90">
        <f t="shared" ca="1" si="16"/>
        <v>1</v>
      </c>
      <c r="F28" s="92" t="str">
        <f t="shared" si="17"/>
        <v>＝</v>
      </c>
      <c r="G28" s="123">
        <f t="shared" ca="1" si="17"/>
        <v>0</v>
      </c>
      <c r="H28" s="124">
        <f t="shared" si="17"/>
        <v>0</v>
      </c>
      <c r="I28" s="124"/>
      <c r="J28" s="89" t="str">
        <f t="shared" si="19"/>
        <v>(18)</v>
      </c>
      <c r="K28" s="90">
        <f t="shared" ca="1" si="19"/>
        <v>0</v>
      </c>
      <c r="L28" s="92" t="str">
        <f t="shared" si="19"/>
        <v>×</v>
      </c>
      <c r="M28" s="90">
        <f t="shared" ca="1" si="19"/>
        <v>1</v>
      </c>
      <c r="N28" s="92" t="str">
        <f t="shared" si="19"/>
        <v>＝</v>
      </c>
      <c r="O28" s="123">
        <f t="shared" ca="1" si="19"/>
        <v>0</v>
      </c>
      <c r="P28" s="123"/>
      <c r="Q28" s="123"/>
      <c r="R28" s="123"/>
      <c r="S28" s="123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61">
        <f ca="1">IF(AK28=0,,RAND())</f>
        <v>0</v>
      </c>
      <c r="AH28" s="62">
        <f t="shared" ca="1" si="0"/>
        <v>1</v>
      </c>
      <c r="AI28" s="106"/>
      <c r="AJ28" s="64">
        <v>28</v>
      </c>
      <c r="AK28" s="65">
        <f t="shared" ref="AK28:AK36" si="20">$Q$9</f>
        <v>0</v>
      </c>
      <c r="AL28" s="66">
        <v>1</v>
      </c>
      <c r="AN28" s="61"/>
      <c r="AO28" s="62"/>
      <c r="AP28" s="70"/>
      <c r="AQ28" s="72"/>
      <c r="AR28" s="72"/>
      <c r="AS28" s="72"/>
    </row>
    <row r="29" spans="1:45" ht="63" customHeight="1">
      <c r="A29" s="76"/>
      <c r="B29" s="89" t="str">
        <f t="shared" si="15"/>
        <v>(9)</v>
      </c>
      <c r="C29" s="90">
        <f t="shared" ca="1" si="15"/>
        <v>0</v>
      </c>
      <c r="D29" s="92" t="str">
        <f t="shared" si="16"/>
        <v>×</v>
      </c>
      <c r="E29" s="90">
        <f t="shared" ca="1" si="16"/>
        <v>1</v>
      </c>
      <c r="F29" s="92" t="str">
        <f t="shared" si="17"/>
        <v>＝</v>
      </c>
      <c r="G29" s="123">
        <f t="shared" ca="1" si="17"/>
        <v>0</v>
      </c>
      <c r="H29" s="124">
        <f t="shared" si="17"/>
        <v>0</v>
      </c>
      <c r="I29" s="124"/>
      <c r="J29" s="89" t="str">
        <f t="shared" si="19"/>
        <v>(19)</v>
      </c>
      <c r="K29" s="90">
        <f t="shared" ca="1" si="19"/>
        <v>0</v>
      </c>
      <c r="L29" s="92" t="str">
        <f t="shared" si="19"/>
        <v>×</v>
      </c>
      <c r="M29" s="90">
        <f t="shared" ca="1" si="19"/>
        <v>6</v>
      </c>
      <c r="N29" s="92" t="str">
        <f t="shared" si="19"/>
        <v>＝</v>
      </c>
      <c r="O29" s="123">
        <f t="shared" ca="1" si="19"/>
        <v>0</v>
      </c>
      <c r="P29" s="123"/>
      <c r="Q29" s="123"/>
      <c r="R29" s="123"/>
      <c r="S29" s="123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61">
        <f t="shared" ca="1" si="4"/>
        <v>0</v>
      </c>
      <c r="AH29" s="62">
        <f t="shared" ca="1" si="0"/>
        <v>1</v>
      </c>
      <c r="AJ29" s="71">
        <v>29</v>
      </c>
      <c r="AK29" s="72">
        <f t="shared" si="20"/>
        <v>0</v>
      </c>
      <c r="AL29" s="73">
        <v>2</v>
      </c>
      <c r="AN29" s="61"/>
      <c r="AO29" s="62"/>
      <c r="AP29" s="70"/>
      <c r="AQ29" s="72"/>
      <c r="AR29" s="72"/>
      <c r="AS29" s="72"/>
    </row>
    <row r="30" spans="1:45" ht="63" customHeight="1">
      <c r="A30" s="76"/>
      <c r="B30" s="89" t="str">
        <f t="shared" si="15"/>
        <v>(10)</v>
      </c>
      <c r="C30" s="90">
        <f t="shared" ca="1" si="15"/>
        <v>0</v>
      </c>
      <c r="D30" s="92" t="str">
        <f t="shared" si="16"/>
        <v>×</v>
      </c>
      <c r="E30" s="90">
        <f t="shared" ca="1" si="16"/>
        <v>1</v>
      </c>
      <c r="F30" s="92" t="str">
        <f t="shared" si="17"/>
        <v>＝</v>
      </c>
      <c r="G30" s="123">
        <f t="shared" ca="1" si="17"/>
        <v>0</v>
      </c>
      <c r="H30" s="124">
        <f t="shared" si="17"/>
        <v>0</v>
      </c>
      <c r="I30" s="124"/>
      <c r="J30" s="89" t="str">
        <f t="shared" si="19"/>
        <v>(20)</v>
      </c>
      <c r="K30" s="90">
        <f t="shared" ca="1" si="19"/>
        <v>0</v>
      </c>
      <c r="L30" s="92" t="str">
        <f t="shared" si="19"/>
        <v>×</v>
      </c>
      <c r="M30" s="90">
        <f t="shared" ca="1" si="19"/>
        <v>8</v>
      </c>
      <c r="N30" s="92" t="str">
        <f t="shared" si="19"/>
        <v>＝</v>
      </c>
      <c r="O30" s="123">
        <f t="shared" ca="1" si="19"/>
        <v>0</v>
      </c>
      <c r="P30" s="123"/>
      <c r="Q30" s="123"/>
      <c r="R30" s="123"/>
      <c r="S30" s="123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61">
        <f t="shared" ca="1" si="4"/>
        <v>0</v>
      </c>
      <c r="AH30" s="62">
        <f t="shared" ca="1" si="0"/>
        <v>1</v>
      </c>
      <c r="AJ30" s="71">
        <v>30</v>
      </c>
      <c r="AK30" s="72">
        <f t="shared" si="20"/>
        <v>0</v>
      </c>
      <c r="AL30" s="73">
        <v>3</v>
      </c>
      <c r="AN30" s="61"/>
      <c r="AO30" s="62"/>
      <c r="AQ30" s="72"/>
      <c r="AR30" s="72"/>
      <c r="AS30" s="72"/>
    </row>
    <row r="31" spans="1:45" ht="24.95" customHeight="1">
      <c r="A31" s="76"/>
      <c r="B31" s="89"/>
      <c r="C31" s="90"/>
      <c r="D31" s="92"/>
      <c r="E31" s="90"/>
      <c r="F31" s="92"/>
      <c r="G31" s="123"/>
      <c r="H31" s="124"/>
      <c r="I31" s="124"/>
      <c r="J31" s="89"/>
      <c r="K31" s="90"/>
      <c r="L31" s="92"/>
      <c r="M31" s="90"/>
      <c r="N31" s="92"/>
      <c r="O31" s="123"/>
      <c r="P31" s="123"/>
      <c r="Q31" s="123"/>
      <c r="R31" s="123"/>
      <c r="S31" s="123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61">
        <f t="shared" ca="1" si="4"/>
        <v>0</v>
      </c>
      <c r="AH31" s="62">
        <f t="shared" ca="1" si="0"/>
        <v>1</v>
      </c>
      <c r="AJ31" s="71">
        <v>31</v>
      </c>
      <c r="AK31" s="72">
        <f t="shared" si="20"/>
        <v>0</v>
      </c>
      <c r="AL31" s="73">
        <v>4</v>
      </c>
      <c r="AN31" s="61"/>
      <c r="AO31" s="62"/>
      <c r="AQ31" s="72"/>
      <c r="AR31" s="72"/>
      <c r="AS31" s="72"/>
    </row>
    <row r="32" spans="1:45" ht="53.1" customHeight="1">
      <c r="A32" s="76"/>
      <c r="B32" s="89"/>
      <c r="C32" s="90"/>
      <c r="D32" s="92"/>
      <c r="E32" s="90"/>
      <c r="F32" s="92"/>
      <c r="G32" s="123"/>
      <c r="H32" s="124"/>
      <c r="I32" s="124"/>
      <c r="J32" s="89"/>
      <c r="K32" s="90"/>
      <c r="L32" s="92"/>
      <c r="M32" s="90"/>
      <c r="N32" s="92"/>
      <c r="O32" s="123"/>
      <c r="P32" s="123"/>
      <c r="Q32" s="123"/>
      <c r="R32" s="123"/>
      <c r="S32" s="123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61">
        <f t="shared" ca="1" si="4"/>
        <v>0</v>
      </c>
      <c r="AH32" s="62">
        <f t="shared" ca="1" si="0"/>
        <v>1</v>
      </c>
      <c r="AJ32" s="71">
        <v>32</v>
      </c>
      <c r="AK32" s="72">
        <f t="shared" si="20"/>
        <v>0</v>
      </c>
      <c r="AL32" s="73">
        <v>5</v>
      </c>
      <c r="AN32" s="61"/>
      <c r="AO32" s="62"/>
      <c r="AQ32" s="72"/>
      <c r="AR32" s="72"/>
      <c r="AS32" s="72"/>
    </row>
    <row r="33" spans="2:45" ht="53.1" customHeight="1">
      <c r="B33" s="125"/>
      <c r="C33" s="126"/>
      <c r="D33" s="127"/>
      <c r="E33" s="126"/>
      <c r="F33" s="127"/>
      <c r="G33" s="128"/>
      <c r="H33" s="129"/>
      <c r="I33" s="129"/>
      <c r="J33" s="130"/>
      <c r="K33" s="131"/>
      <c r="L33" s="131"/>
      <c r="M33" s="131"/>
      <c r="N33" s="131"/>
      <c r="O33" s="132"/>
      <c r="P33" s="132"/>
      <c r="Q33" s="132"/>
      <c r="R33" s="132"/>
      <c r="S33" s="132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/>
      <c r="AG33" s="61">
        <f t="shared" ca="1" si="4"/>
        <v>0</v>
      </c>
      <c r="AH33" s="62">
        <f t="shared" ca="1" si="0"/>
        <v>1</v>
      </c>
      <c r="AJ33" s="71">
        <v>33</v>
      </c>
      <c r="AK33" s="72">
        <f t="shared" si="20"/>
        <v>0</v>
      </c>
      <c r="AL33" s="73">
        <v>6</v>
      </c>
      <c r="AN33" s="61"/>
      <c r="AO33" s="62"/>
      <c r="AQ33" s="72"/>
      <c r="AR33" s="72"/>
      <c r="AS33" s="72"/>
    </row>
    <row r="34" spans="2:45" ht="28.5">
      <c r="AG34" s="61">
        <f t="shared" ca="1" si="4"/>
        <v>0</v>
      </c>
      <c r="AH34" s="62">
        <f t="shared" ca="1" si="0"/>
        <v>1</v>
      </c>
      <c r="AJ34" s="71">
        <v>34</v>
      </c>
      <c r="AK34" s="72">
        <f t="shared" si="20"/>
        <v>0</v>
      </c>
      <c r="AL34" s="73">
        <v>7</v>
      </c>
      <c r="AN34" s="61"/>
      <c r="AO34" s="62"/>
      <c r="AQ34" s="72"/>
      <c r="AR34" s="72"/>
      <c r="AS34" s="72"/>
    </row>
    <row r="35" spans="2:45" ht="28.5">
      <c r="AG35" s="61">
        <f t="shared" ca="1" si="4"/>
        <v>0</v>
      </c>
      <c r="AH35" s="62">
        <f t="shared" ca="1" si="0"/>
        <v>1</v>
      </c>
      <c r="AJ35" s="71">
        <v>35</v>
      </c>
      <c r="AK35" s="72">
        <f t="shared" si="20"/>
        <v>0</v>
      </c>
      <c r="AL35" s="73">
        <v>8</v>
      </c>
      <c r="AN35" s="61"/>
      <c r="AO35" s="62"/>
      <c r="AQ35" s="72"/>
      <c r="AR35" s="72"/>
      <c r="AS35" s="72"/>
    </row>
    <row r="36" spans="2:45" ht="29.25" thickBot="1">
      <c r="AG36" s="61">
        <f t="shared" ca="1" si="4"/>
        <v>0</v>
      </c>
      <c r="AH36" s="62">
        <f t="shared" ca="1" si="0"/>
        <v>1</v>
      </c>
      <c r="AJ36" s="107">
        <v>36</v>
      </c>
      <c r="AK36" s="108">
        <f t="shared" si="20"/>
        <v>0</v>
      </c>
      <c r="AL36" s="109">
        <v>9</v>
      </c>
      <c r="AN36" s="61"/>
      <c r="AO36" s="62"/>
      <c r="AQ36" s="72"/>
      <c r="AR36" s="72"/>
      <c r="AS36" s="72"/>
    </row>
    <row r="37" spans="2:45" ht="28.5">
      <c r="AG37" s="61">
        <f t="shared" ca="1" si="4"/>
        <v>0</v>
      </c>
      <c r="AH37" s="62">
        <f t="shared" ca="1" si="0"/>
        <v>1</v>
      </c>
      <c r="AJ37" s="64">
        <v>37</v>
      </c>
      <c r="AK37" s="65">
        <f t="shared" ref="AK37:AK45" si="21">$Q$10</f>
        <v>0</v>
      </c>
      <c r="AL37" s="66">
        <v>1</v>
      </c>
      <c r="AN37" s="61"/>
      <c r="AO37" s="62"/>
      <c r="AQ37" s="72"/>
      <c r="AR37" s="72"/>
      <c r="AS37" s="72"/>
    </row>
    <row r="38" spans="2:45" ht="28.5">
      <c r="AG38" s="61">
        <f t="shared" ca="1" si="4"/>
        <v>0</v>
      </c>
      <c r="AH38" s="62">
        <f t="shared" ca="1" si="0"/>
        <v>1</v>
      </c>
      <c r="AJ38" s="71">
        <v>38</v>
      </c>
      <c r="AK38" s="72">
        <f t="shared" si="21"/>
        <v>0</v>
      </c>
      <c r="AL38" s="73">
        <v>2</v>
      </c>
      <c r="AN38" s="61"/>
      <c r="AO38" s="62"/>
      <c r="AQ38" s="72"/>
      <c r="AR38" s="72"/>
      <c r="AS38" s="72"/>
    </row>
    <row r="39" spans="2:45" ht="28.5">
      <c r="AG39" s="61">
        <f t="shared" ca="1" si="4"/>
        <v>0</v>
      </c>
      <c r="AH39" s="62">
        <f t="shared" ca="1" si="0"/>
        <v>1</v>
      </c>
      <c r="AJ39" s="71">
        <v>39</v>
      </c>
      <c r="AK39" s="72">
        <f t="shared" si="21"/>
        <v>0</v>
      </c>
      <c r="AL39" s="73">
        <v>3</v>
      </c>
      <c r="AN39" s="61"/>
      <c r="AO39" s="62"/>
      <c r="AQ39" s="72"/>
      <c r="AR39" s="72"/>
      <c r="AS39" s="72"/>
    </row>
    <row r="40" spans="2:45" ht="28.5">
      <c r="AG40" s="61">
        <f t="shared" ca="1" si="4"/>
        <v>0</v>
      </c>
      <c r="AH40" s="62">
        <f t="shared" ca="1" si="0"/>
        <v>1</v>
      </c>
      <c r="AJ40" s="71">
        <v>40</v>
      </c>
      <c r="AK40" s="72">
        <f t="shared" si="21"/>
        <v>0</v>
      </c>
      <c r="AL40" s="73">
        <v>4</v>
      </c>
      <c r="AN40" s="61"/>
      <c r="AO40" s="62"/>
      <c r="AQ40" s="72"/>
      <c r="AR40" s="72"/>
      <c r="AS40" s="72"/>
    </row>
    <row r="41" spans="2:45" ht="28.5">
      <c r="AG41" s="61">
        <f t="shared" ca="1" si="4"/>
        <v>0</v>
      </c>
      <c r="AH41" s="62">
        <f t="shared" ca="1" si="0"/>
        <v>1</v>
      </c>
      <c r="AJ41" s="71">
        <v>41</v>
      </c>
      <c r="AK41" s="72">
        <f t="shared" si="21"/>
        <v>0</v>
      </c>
      <c r="AL41" s="73">
        <v>5</v>
      </c>
      <c r="AN41" s="61"/>
      <c r="AO41" s="62"/>
      <c r="AQ41" s="72"/>
      <c r="AR41" s="72"/>
      <c r="AS41" s="72"/>
    </row>
    <row r="42" spans="2:45" ht="28.5">
      <c r="AG42" s="61">
        <f t="shared" ca="1" si="4"/>
        <v>0</v>
      </c>
      <c r="AH42" s="62">
        <f t="shared" ca="1" si="0"/>
        <v>1</v>
      </c>
      <c r="AJ42" s="71">
        <v>42</v>
      </c>
      <c r="AK42" s="72">
        <f t="shared" si="21"/>
        <v>0</v>
      </c>
      <c r="AL42" s="73">
        <v>6</v>
      </c>
      <c r="AN42" s="61"/>
      <c r="AO42" s="62"/>
      <c r="AQ42" s="72"/>
      <c r="AR42" s="72"/>
      <c r="AS42" s="72"/>
    </row>
    <row r="43" spans="2:45" ht="28.5">
      <c r="AG43" s="61">
        <f t="shared" ca="1" si="4"/>
        <v>0</v>
      </c>
      <c r="AH43" s="62">
        <f t="shared" ca="1" si="0"/>
        <v>1</v>
      </c>
      <c r="AJ43" s="71">
        <v>43</v>
      </c>
      <c r="AK43" s="72">
        <f t="shared" si="21"/>
        <v>0</v>
      </c>
      <c r="AL43" s="73">
        <v>7</v>
      </c>
      <c r="AN43" s="61"/>
      <c r="AO43" s="62"/>
      <c r="AQ43" s="72"/>
      <c r="AR43" s="72"/>
      <c r="AS43" s="72"/>
    </row>
    <row r="44" spans="2:45" ht="28.5">
      <c r="AG44" s="61">
        <f t="shared" ca="1" si="4"/>
        <v>0</v>
      </c>
      <c r="AH44" s="62">
        <f t="shared" ca="1" si="0"/>
        <v>1</v>
      </c>
      <c r="AJ44" s="71">
        <v>44</v>
      </c>
      <c r="AK44" s="72">
        <f t="shared" si="21"/>
        <v>0</v>
      </c>
      <c r="AL44" s="73">
        <v>8</v>
      </c>
      <c r="AN44" s="61"/>
      <c r="AO44" s="62"/>
      <c r="AQ44" s="72"/>
      <c r="AR44" s="72"/>
      <c r="AS44" s="72"/>
    </row>
    <row r="45" spans="2:45" ht="29.25" thickBot="1">
      <c r="AG45" s="61">
        <f t="shared" ca="1" si="4"/>
        <v>0</v>
      </c>
      <c r="AH45" s="62">
        <f t="shared" ca="1" si="0"/>
        <v>1</v>
      </c>
      <c r="AJ45" s="107">
        <v>45</v>
      </c>
      <c r="AK45" s="108">
        <f t="shared" si="21"/>
        <v>0</v>
      </c>
      <c r="AL45" s="109">
        <v>9</v>
      </c>
      <c r="AN45" s="61"/>
      <c r="AO45" s="62"/>
      <c r="AQ45" s="72"/>
      <c r="AR45" s="72"/>
      <c r="AS45" s="72"/>
    </row>
    <row r="46" spans="2:45" ht="28.5">
      <c r="AG46" s="61">
        <f t="shared" ca="1" si="4"/>
        <v>0</v>
      </c>
      <c r="AH46" s="62">
        <f t="shared" ca="1" si="0"/>
        <v>1</v>
      </c>
      <c r="AJ46" s="64">
        <v>46</v>
      </c>
      <c r="AK46" s="65">
        <f t="shared" ref="AK46:AK54" si="22">$Q$11</f>
        <v>0</v>
      </c>
      <c r="AL46" s="66">
        <v>1</v>
      </c>
      <c r="AN46" s="61"/>
      <c r="AO46" s="62"/>
      <c r="AQ46" s="72"/>
      <c r="AR46" s="72"/>
      <c r="AS46" s="72"/>
    </row>
    <row r="47" spans="2:45" ht="28.5">
      <c r="AG47" s="61">
        <f t="shared" ca="1" si="4"/>
        <v>0</v>
      </c>
      <c r="AH47" s="62">
        <f t="shared" ca="1" si="0"/>
        <v>1</v>
      </c>
      <c r="AJ47" s="71">
        <v>47</v>
      </c>
      <c r="AK47" s="72">
        <f t="shared" si="22"/>
        <v>0</v>
      </c>
      <c r="AL47" s="73">
        <v>2</v>
      </c>
      <c r="AN47" s="61"/>
      <c r="AO47" s="62"/>
      <c r="AQ47" s="72"/>
      <c r="AR47" s="72"/>
      <c r="AS47" s="72"/>
    </row>
    <row r="48" spans="2:45" ht="28.5">
      <c r="AG48" s="61">
        <f t="shared" ca="1" si="4"/>
        <v>0</v>
      </c>
      <c r="AH48" s="62">
        <f t="shared" ca="1" si="0"/>
        <v>1</v>
      </c>
      <c r="AJ48" s="71">
        <v>48</v>
      </c>
      <c r="AK48" s="72">
        <f t="shared" si="22"/>
        <v>0</v>
      </c>
      <c r="AL48" s="73">
        <v>3</v>
      </c>
      <c r="AN48" s="61"/>
      <c r="AO48" s="62"/>
      <c r="AQ48" s="72"/>
      <c r="AR48" s="72"/>
      <c r="AS48" s="72"/>
    </row>
    <row r="49" spans="33:45" ht="28.5">
      <c r="AG49" s="61">
        <f t="shared" ca="1" si="4"/>
        <v>0</v>
      </c>
      <c r="AH49" s="62">
        <f t="shared" ca="1" si="0"/>
        <v>1</v>
      </c>
      <c r="AJ49" s="71">
        <v>49</v>
      </c>
      <c r="AK49" s="72">
        <f t="shared" si="22"/>
        <v>0</v>
      </c>
      <c r="AL49" s="73">
        <v>4</v>
      </c>
      <c r="AN49" s="61"/>
      <c r="AO49" s="62"/>
      <c r="AQ49" s="72"/>
      <c r="AR49" s="72"/>
      <c r="AS49" s="72"/>
    </row>
    <row r="50" spans="33:45" ht="28.5">
      <c r="AG50" s="61">
        <f t="shared" ca="1" si="4"/>
        <v>0</v>
      </c>
      <c r="AH50" s="62">
        <f t="shared" ca="1" si="0"/>
        <v>1</v>
      </c>
      <c r="AJ50" s="71">
        <v>50</v>
      </c>
      <c r="AK50" s="72">
        <f t="shared" si="22"/>
        <v>0</v>
      </c>
      <c r="AL50" s="73">
        <v>5</v>
      </c>
      <c r="AN50" s="61"/>
      <c r="AO50" s="62"/>
      <c r="AQ50" s="72"/>
      <c r="AR50" s="72"/>
      <c r="AS50" s="72"/>
    </row>
    <row r="51" spans="33:45" ht="28.5">
      <c r="AG51" s="61">
        <f t="shared" ca="1" si="4"/>
        <v>0</v>
      </c>
      <c r="AH51" s="62">
        <f t="shared" ca="1" si="0"/>
        <v>1</v>
      </c>
      <c r="AJ51" s="71">
        <v>51</v>
      </c>
      <c r="AK51" s="72">
        <f t="shared" si="22"/>
        <v>0</v>
      </c>
      <c r="AL51" s="73">
        <v>6</v>
      </c>
      <c r="AN51" s="61"/>
      <c r="AO51" s="62"/>
      <c r="AQ51" s="72"/>
      <c r="AR51" s="72"/>
      <c r="AS51" s="72"/>
    </row>
    <row r="52" spans="33:45" ht="28.5">
      <c r="AG52" s="61">
        <f t="shared" ca="1" si="4"/>
        <v>0</v>
      </c>
      <c r="AH52" s="62">
        <f t="shared" ca="1" si="0"/>
        <v>1</v>
      </c>
      <c r="AJ52" s="71">
        <v>52</v>
      </c>
      <c r="AK52" s="72">
        <f t="shared" si="22"/>
        <v>0</v>
      </c>
      <c r="AL52" s="73">
        <v>7</v>
      </c>
      <c r="AN52" s="61"/>
      <c r="AO52" s="62"/>
      <c r="AQ52" s="72"/>
      <c r="AR52" s="72"/>
      <c r="AS52" s="72"/>
    </row>
    <row r="53" spans="33:45" ht="28.5">
      <c r="AG53" s="61">
        <f t="shared" ca="1" si="4"/>
        <v>0</v>
      </c>
      <c r="AH53" s="62">
        <f t="shared" ca="1" si="0"/>
        <v>1</v>
      </c>
      <c r="AJ53" s="71">
        <v>53</v>
      </c>
      <c r="AK53" s="72">
        <f t="shared" si="22"/>
        <v>0</v>
      </c>
      <c r="AL53" s="73">
        <v>8</v>
      </c>
      <c r="AN53" s="61"/>
      <c r="AO53" s="62"/>
      <c r="AQ53" s="72"/>
      <c r="AR53" s="72"/>
      <c r="AS53" s="72"/>
    </row>
    <row r="54" spans="33:45" ht="29.25" thickBot="1">
      <c r="AG54" s="61">
        <f t="shared" ca="1" si="4"/>
        <v>0</v>
      </c>
      <c r="AH54" s="62">
        <f t="shared" ca="1" si="0"/>
        <v>1</v>
      </c>
      <c r="AJ54" s="107">
        <v>54</v>
      </c>
      <c r="AK54" s="108">
        <f t="shared" si="22"/>
        <v>0</v>
      </c>
      <c r="AL54" s="109">
        <v>9</v>
      </c>
      <c r="AN54" s="61"/>
      <c r="AO54" s="62"/>
      <c r="AQ54" s="72"/>
      <c r="AR54" s="72"/>
      <c r="AS54" s="72"/>
    </row>
    <row r="55" spans="33:45" ht="28.5">
      <c r="AG55" s="61">
        <f ca="1">IF(AK55=0,,RAND())</f>
        <v>0</v>
      </c>
      <c r="AH55" s="62">
        <f t="shared" ca="1" si="0"/>
        <v>1</v>
      </c>
      <c r="AJ55" s="64">
        <v>55</v>
      </c>
      <c r="AK55" s="65">
        <f t="shared" ref="AK55:AK63" si="23">$Q$12</f>
        <v>0</v>
      </c>
      <c r="AL55" s="66">
        <v>1</v>
      </c>
      <c r="AN55" s="61"/>
      <c r="AO55" s="62"/>
      <c r="AQ55" s="72"/>
      <c r="AR55" s="72"/>
      <c r="AS55" s="72"/>
    </row>
    <row r="56" spans="33:45" ht="28.5">
      <c r="AG56" s="61">
        <f t="shared" ca="1" si="4"/>
        <v>0</v>
      </c>
      <c r="AH56" s="62">
        <f t="shared" ca="1" si="0"/>
        <v>1</v>
      </c>
      <c r="AJ56" s="71">
        <v>56</v>
      </c>
      <c r="AK56" s="72">
        <f t="shared" si="23"/>
        <v>0</v>
      </c>
      <c r="AL56" s="73">
        <v>2</v>
      </c>
      <c r="AN56" s="61"/>
      <c r="AO56" s="62"/>
      <c r="AQ56" s="72"/>
      <c r="AR56" s="72"/>
      <c r="AS56" s="72"/>
    </row>
    <row r="57" spans="33:45" ht="28.5">
      <c r="AG57" s="61">
        <f t="shared" ca="1" si="4"/>
        <v>0</v>
      </c>
      <c r="AH57" s="62">
        <f t="shared" ca="1" si="0"/>
        <v>1</v>
      </c>
      <c r="AJ57" s="71">
        <v>57</v>
      </c>
      <c r="AK57" s="72">
        <f t="shared" si="23"/>
        <v>0</v>
      </c>
      <c r="AL57" s="73">
        <v>3</v>
      </c>
      <c r="AN57" s="61"/>
      <c r="AO57" s="62"/>
      <c r="AQ57" s="72"/>
      <c r="AR57" s="72"/>
      <c r="AS57" s="72"/>
    </row>
    <row r="58" spans="33:45" ht="28.5">
      <c r="AG58" s="61">
        <f t="shared" ca="1" si="4"/>
        <v>0</v>
      </c>
      <c r="AH58" s="62">
        <f t="shared" ca="1" si="0"/>
        <v>1</v>
      </c>
      <c r="AJ58" s="71">
        <v>58</v>
      </c>
      <c r="AK58" s="72">
        <f t="shared" si="23"/>
        <v>0</v>
      </c>
      <c r="AL58" s="73">
        <v>4</v>
      </c>
      <c r="AN58" s="61"/>
      <c r="AO58" s="62"/>
      <c r="AQ58" s="72"/>
      <c r="AR58" s="72"/>
      <c r="AS58" s="72"/>
    </row>
    <row r="59" spans="33:45" ht="28.5">
      <c r="AG59" s="61">
        <f t="shared" ca="1" si="4"/>
        <v>0</v>
      </c>
      <c r="AH59" s="62">
        <f t="shared" ca="1" si="0"/>
        <v>1</v>
      </c>
      <c r="AJ59" s="71">
        <v>59</v>
      </c>
      <c r="AK59" s="72">
        <f t="shared" si="23"/>
        <v>0</v>
      </c>
      <c r="AL59" s="73">
        <v>5</v>
      </c>
      <c r="AN59" s="61"/>
      <c r="AO59" s="62"/>
      <c r="AQ59" s="72"/>
      <c r="AR59" s="72"/>
      <c r="AS59" s="72"/>
    </row>
    <row r="60" spans="33:45" ht="28.5">
      <c r="AG60" s="61">
        <f t="shared" ca="1" si="4"/>
        <v>0</v>
      </c>
      <c r="AH60" s="62">
        <f t="shared" ca="1" si="0"/>
        <v>1</v>
      </c>
      <c r="AJ60" s="71">
        <v>60</v>
      </c>
      <c r="AK60" s="72">
        <f t="shared" si="23"/>
        <v>0</v>
      </c>
      <c r="AL60" s="73">
        <v>6</v>
      </c>
      <c r="AN60" s="61"/>
      <c r="AO60" s="62"/>
      <c r="AQ60" s="72"/>
      <c r="AR60" s="72"/>
      <c r="AS60" s="72"/>
    </row>
    <row r="61" spans="33:45" ht="28.5">
      <c r="AG61" s="61">
        <f t="shared" ca="1" si="4"/>
        <v>0</v>
      </c>
      <c r="AH61" s="62">
        <f t="shared" ca="1" si="0"/>
        <v>1</v>
      </c>
      <c r="AJ61" s="71">
        <v>61</v>
      </c>
      <c r="AK61" s="72">
        <f t="shared" si="23"/>
        <v>0</v>
      </c>
      <c r="AL61" s="73">
        <v>7</v>
      </c>
      <c r="AN61" s="61"/>
      <c r="AO61" s="62"/>
      <c r="AQ61" s="72"/>
      <c r="AR61" s="72"/>
      <c r="AS61" s="72"/>
    </row>
    <row r="62" spans="33:45" ht="28.5">
      <c r="AG62" s="61">
        <f t="shared" ca="1" si="4"/>
        <v>0</v>
      </c>
      <c r="AH62" s="62">
        <f t="shared" ca="1" si="0"/>
        <v>1</v>
      </c>
      <c r="AJ62" s="71">
        <v>62</v>
      </c>
      <c r="AK62" s="72">
        <f t="shared" si="23"/>
        <v>0</v>
      </c>
      <c r="AL62" s="73">
        <v>8</v>
      </c>
      <c r="AN62" s="61"/>
      <c r="AO62" s="62"/>
      <c r="AQ62" s="72"/>
      <c r="AR62" s="72"/>
      <c r="AS62" s="72"/>
    </row>
    <row r="63" spans="33:45" ht="29.25" thickBot="1">
      <c r="AG63" s="61">
        <f t="shared" ca="1" si="4"/>
        <v>0</v>
      </c>
      <c r="AH63" s="62">
        <f t="shared" ca="1" si="0"/>
        <v>1</v>
      </c>
      <c r="AJ63" s="107">
        <v>63</v>
      </c>
      <c r="AK63" s="108">
        <f t="shared" si="23"/>
        <v>0</v>
      </c>
      <c r="AL63" s="109">
        <v>9</v>
      </c>
      <c r="AN63" s="61"/>
      <c r="AO63" s="62"/>
      <c r="AQ63" s="72"/>
      <c r="AR63" s="72"/>
      <c r="AS63" s="72"/>
    </row>
    <row r="64" spans="33:45" ht="28.5">
      <c r="AG64" s="61">
        <f t="shared" ca="1" si="4"/>
        <v>0</v>
      </c>
      <c r="AH64" s="62">
        <f t="shared" ca="1" si="0"/>
        <v>1</v>
      </c>
      <c r="AJ64" s="64">
        <v>64</v>
      </c>
      <c r="AK64" s="65">
        <f t="shared" ref="AK64:AK72" si="24">$Q$13</f>
        <v>0</v>
      </c>
      <c r="AL64" s="66">
        <v>1</v>
      </c>
      <c r="AN64" s="61"/>
      <c r="AO64" s="62"/>
      <c r="AQ64" s="72"/>
      <c r="AR64" s="72"/>
      <c r="AS64" s="72"/>
    </row>
    <row r="65" spans="33:45" ht="28.5">
      <c r="AG65" s="61">
        <f t="shared" ca="1" si="4"/>
        <v>0</v>
      </c>
      <c r="AH65" s="62">
        <f t="shared" ref="AH65:AH81" ca="1" si="25">RANK(AG65,$AG$1:$AG$81,)</f>
        <v>1</v>
      </c>
      <c r="AJ65" s="71">
        <v>65</v>
      </c>
      <c r="AK65" s="72">
        <f t="shared" si="24"/>
        <v>0</v>
      </c>
      <c r="AL65" s="73">
        <v>2</v>
      </c>
      <c r="AN65" s="61"/>
      <c r="AO65" s="62"/>
      <c r="AQ65" s="72"/>
      <c r="AR65" s="72"/>
      <c r="AS65" s="72"/>
    </row>
    <row r="66" spans="33:45" ht="28.5">
      <c r="AG66" s="61">
        <f t="shared" ref="AG66:AG81" ca="1" si="26">IF(AK66=0,,RAND())</f>
        <v>0</v>
      </c>
      <c r="AH66" s="62">
        <f t="shared" ca="1" si="25"/>
        <v>1</v>
      </c>
      <c r="AJ66" s="71">
        <v>66</v>
      </c>
      <c r="AK66" s="72">
        <f t="shared" si="24"/>
        <v>0</v>
      </c>
      <c r="AL66" s="73">
        <v>3</v>
      </c>
      <c r="AN66" s="61"/>
      <c r="AO66" s="62"/>
      <c r="AQ66" s="72"/>
      <c r="AR66" s="72"/>
      <c r="AS66" s="72"/>
    </row>
    <row r="67" spans="33:45" ht="28.5">
      <c r="AG67" s="61">
        <f t="shared" ca="1" si="26"/>
        <v>0</v>
      </c>
      <c r="AH67" s="62">
        <f t="shared" ca="1" si="25"/>
        <v>1</v>
      </c>
      <c r="AJ67" s="71">
        <v>67</v>
      </c>
      <c r="AK67" s="72">
        <f t="shared" si="24"/>
        <v>0</v>
      </c>
      <c r="AL67" s="73">
        <v>4</v>
      </c>
      <c r="AN67" s="61"/>
      <c r="AO67" s="62"/>
      <c r="AQ67" s="72"/>
      <c r="AR67" s="72"/>
      <c r="AS67" s="72"/>
    </row>
    <row r="68" spans="33:45" ht="28.5">
      <c r="AG68" s="61">
        <f t="shared" ca="1" si="26"/>
        <v>0</v>
      </c>
      <c r="AH68" s="62">
        <f t="shared" ca="1" si="25"/>
        <v>1</v>
      </c>
      <c r="AJ68" s="71">
        <v>68</v>
      </c>
      <c r="AK68" s="72">
        <f t="shared" si="24"/>
        <v>0</v>
      </c>
      <c r="AL68" s="73">
        <v>5</v>
      </c>
      <c r="AN68" s="61"/>
      <c r="AO68" s="62"/>
      <c r="AQ68" s="72"/>
      <c r="AR68" s="72"/>
      <c r="AS68" s="72"/>
    </row>
    <row r="69" spans="33:45" ht="28.5">
      <c r="AG69" s="61">
        <f t="shared" ca="1" si="26"/>
        <v>0</v>
      </c>
      <c r="AH69" s="62">
        <f t="shared" ca="1" si="25"/>
        <v>1</v>
      </c>
      <c r="AJ69" s="71">
        <v>69</v>
      </c>
      <c r="AK69" s="72">
        <f t="shared" si="24"/>
        <v>0</v>
      </c>
      <c r="AL69" s="73">
        <v>6</v>
      </c>
      <c r="AN69" s="61"/>
      <c r="AO69" s="62"/>
      <c r="AQ69" s="72"/>
      <c r="AR69" s="72"/>
      <c r="AS69" s="72"/>
    </row>
    <row r="70" spans="33:45" ht="28.5">
      <c r="AG70" s="61">
        <f t="shared" ca="1" si="26"/>
        <v>0</v>
      </c>
      <c r="AH70" s="62">
        <f t="shared" ca="1" si="25"/>
        <v>1</v>
      </c>
      <c r="AJ70" s="71">
        <v>70</v>
      </c>
      <c r="AK70" s="72">
        <f t="shared" si="24"/>
        <v>0</v>
      </c>
      <c r="AL70" s="73">
        <v>7</v>
      </c>
      <c r="AN70" s="61"/>
      <c r="AO70" s="62"/>
      <c r="AQ70" s="72"/>
      <c r="AR70" s="72"/>
      <c r="AS70" s="72"/>
    </row>
    <row r="71" spans="33:45" ht="28.5">
      <c r="AG71" s="61">
        <f t="shared" ca="1" si="26"/>
        <v>0</v>
      </c>
      <c r="AH71" s="62">
        <f t="shared" ca="1" si="25"/>
        <v>1</v>
      </c>
      <c r="AJ71" s="71">
        <v>71</v>
      </c>
      <c r="AK71" s="72">
        <f t="shared" si="24"/>
        <v>0</v>
      </c>
      <c r="AL71" s="73">
        <v>8</v>
      </c>
      <c r="AN71" s="61"/>
      <c r="AO71" s="62"/>
      <c r="AQ71" s="72"/>
      <c r="AR71" s="72"/>
      <c r="AS71" s="72"/>
    </row>
    <row r="72" spans="33:45" ht="29.25" thickBot="1">
      <c r="AG72" s="61">
        <f t="shared" ca="1" si="26"/>
        <v>0</v>
      </c>
      <c r="AH72" s="62">
        <f t="shared" ca="1" si="25"/>
        <v>1</v>
      </c>
      <c r="AJ72" s="107">
        <v>72</v>
      </c>
      <c r="AK72" s="108">
        <f t="shared" si="24"/>
        <v>0</v>
      </c>
      <c r="AL72" s="109">
        <v>9</v>
      </c>
      <c r="AN72" s="61"/>
      <c r="AO72" s="62"/>
      <c r="AQ72" s="72"/>
      <c r="AR72" s="72"/>
      <c r="AS72" s="72"/>
    </row>
    <row r="73" spans="33:45" ht="28.5">
      <c r="AG73" s="61">
        <f t="shared" ca="1" si="26"/>
        <v>0</v>
      </c>
      <c r="AH73" s="62">
        <f t="shared" ca="1" si="25"/>
        <v>1</v>
      </c>
      <c r="AJ73" s="64">
        <v>73</v>
      </c>
      <c r="AK73" s="65">
        <f t="shared" ref="AK73:AK81" si="27">$Q$14</f>
        <v>0</v>
      </c>
      <c r="AL73" s="66">
        <v>1</v>
      </c>
      <c r="AN73" s="61"/>
      <c r="AO73" s="62"/>
      <c r="AQ73" s="72"/>
      <c r="AR73" s="72"/>
      <c r="AS73" s="72"/>
    </row>
    <row r="74" spans="33:45" ht="28.5">
      <c r="AG74" s="61">
        <f t="shared" ca="1" si="26"/>
        <v>0</v>
      </c>
      <c r="AH74" s="62">
        <f t="shared" ca="1" si="25"/>
        <v>1</v>
      </c>
      <c r="AJ74" s="71">
        <v>74</v>
      </c>
      <c r="AK74" s="72">
        <f t="shared" si="27"/>
        <v>0</v>
      </c>
      <c r="AL74" s="73">
        <v>2</v>
      </c>
      <c r="AN74" s="61"/>
      <c r="AO74" s="62"/>
      <c r="AQ74" s="72"/>
      <c r="AR74" s="72"/>
      <c r="AS74" s="72"/>
    </row>
    <row r="75" spans="33:45" ht="28.5">
      <c r="AG75" s="61">
        <f t="shared" ca="1" si="26"/>
        <v>0</v>
      </c>
      <c r="AH75" s="62">
        <f t="shared" ca="1" si="25"/>
        <v>1</v>
      </c>
      <c r="AJ75" s="71">
        <v>75</v>
      </c>
      <c r="AK75" s="72">
        <f t="shared" si="27"/>
        <v>0</v>
      </c>
      <c r="AL75" s="73">
        <v>3</v>
      </c>
      <c r="AN75" s="61"/>
      <c r="AO75" s="62"/>
      <c r="AQ75" s="72"/>
      <c r="AR75" s="72"/>
      <c r="AS75" s="72"/>
    </row>
    <row r="76" spans="33:45" ht="28.5">
      <c r="AG76" s="61">
        <f t="shared" ca="1" si="26"/>
        <v>0</v>
      </c>
      <c r="AH76" s="62">
        <f t="shared" ca="1" si="25"/>
        <v>1</v>
      </c>
      <c r="AJ76" s="71">
        <v>76</v>
      </c>
      <c r="AK76" s="72">
        <f t="shared" si="27"/>
        <v>0</v>
      </c>
      <c r="AL76" s="73">
        <v>4</v>
      </c>
      <c r="AN76" s="61"/>
      <c r="AO76" s="62"/>
      <c r="AQ76" s="72"/>
      <c r="AR76" s="72"/>
      <c r="AS76" s="72"/>
    </row>
    <row r="77" spans="33:45" ht="28.5">
      <c r="AG77" s="61">
        <f t="shared" ca="1" si="26"/>
        <v>0</v>
      </c>
      <c r="AH77" s="62">
        <f t="shared" ca="1" si="25"/>
        <v>1</v>
      </c>
      <c r="AJ77" s="71">
        <v>77</v>
      </c>
      <c r="AK77" s="72">
        <f t="shared" si="27"/>
        <v>0</v>
      </c>
      <c r="AL77" s="73">
        <v>5</v>
      </c>
      <c r="AN77" s="61"/>
      <c r="AO77" s="62"/>
      <c r="AQ77" s="72"/>
      <c r="AR77" s="72"/>
      <c r="AS77" s="72"/>
    </row>
    <row r="78" spans="33:45" ht="28.5">
      <c r="AG78" s="61">
        <f t="shared" ca="1" si="26"/>
        <v>0</v>
      </c>
      <c r="AH78" s="62">
        <f t="shared" ca="1" si="25"/>
        <v>1</v>
      </c>
      <c r="AJ78" s="71">
        <v>78</v>
      </c>
      <c r="AK78" s="72">
        <f t="shared" si="27"/>
        <v>0</v>
      </c>
      <c r="AL78" s="73">
        <v>6</v>
      </c>
      <c r="AN78" s="61"/>
      <c r="AO78" s="62"/>
      <c r="AQ78" s="72"/>
      <c r="AR78" s="72"/>
      <c r="AS78" s="72"/>
    </row>
    <row r="79" spans="33:45" ht="28.5">
      <c r="AG79" s="61">
        <f t="shared" ca="1" si="26"/>
        <v>0</v>
      </c>
      <c r="AH79" s="62">
        <f t="shared" ca="1" si="25"/>
        <v>1</v>
      </c>
      <c r="AJ79" s="71">
        <v>79</v>
      </c>
      <c r="AK79" s="72">
        <f t="shared" si="27"/>
        <v>0</v>
      </c>
      <c r="AL79" s="73">
        <v>7</v>
      </c>
      <c r="AN79" s="61"/>
      <c r="AO79" s="62"/>
      <c r="AQ79" s="72"/>
      <c r="AR79" s="72"/>
      <c r="AS79" s="72"/>
    </row>
    <row r="80" spans="33:45" ht="28.5">
      <c r="AG80" s="61">
        <f t="shared" ca="1" si="26"/>
        <v>0</v>
      </c>
      <c r="AH80" s="62">
        <f t="shared" ca="1" si="25"/>
        <v>1</v>
      </c>
      <c r="AJ80" s="71">
        <v>80</v>
      </c>
      <c r="AK80" s="72">
        <f t="shared" si="27"/>
        <v>0</v>
      </c>
      <c r="AL80" s="73">
        <v>8</v>
      </c>
      <c r="AN80" s="61"/>
      <c r="AO80" s="62"/>
      <c r="AQ80" s="72"/>
      <c r="AR80" s="72"/>
      <c r="AS80" s="72"/>
    </row>
    <row r="81" spans="33:45" ht="29.25" thickBot="1">
      <c r="AG81" s="61">
        <f t="shared" ca="1" si="26"/>
        <v>0</v>
      </c>
      <c r="AH81" s="62">
        <f t="shared" ca="1" si="25"/>
        <v>1</v>
      </c>
      <c r="AJ81" s="107">
        <v>81</v>
      </c>
      <c r="AK81" s="108">
        <f t="shared" si="27"/>
        <v>0</v>
      </c>
      <c r="AL81" s="109">
        <v>9</v>
      </c>
      <c r="AN81" s="61"/>
      <c r="AO81" s="62"/>
      <c r="AQ81" s="72"/>
      <c r="AR81" s="72"/>
      <c r="AS81" s="72"/>
    </row>
    <row r="82" spans="33:45" ht="28.5">
      <c r="AN82" s="61"/>
      <c r="AO82" s="62"/>
      <c r="AQ82" s="72"/>
      <c r="AR82" s="72"/>
      <c r="AS82" s="72"/>
    </row>
  </sheetData>
  <sheetProtection algorithmName="SHA-512" hashValue="i6CLjvTi2nXOf+BApVWQjX5BCF+C2qWt+o1PWcysdJEGOFvkYTrUmWkcoYOBr4vzYx4nPg9u1ZaJpLwp6wCZXA==" saltValue="/6U/OjvbpZaxRoA0SPXmjA==" spinCount="100000" sheet="1" objects="1" scenarios="1" selectLockedCells="1"/>
  <mergeCells count="9">
    <mergeCell ref="A17:O17"/>
    <mergeCell ref="F19:G19"/>
    <mergeCell ref="A1:M1"/>
    <mergeCell ref="N1:O1"/>
    <mergeCell ref="S1:AE6"/>
    <mergeCell ref="A2:O2"/>
    <mergeCell ref="F4:G4"/>
    <mergeCell ref="A16:M16"/>
    <mergeCell ref="N16:O16"/>
  </mergeCells>
  <phoneticPr fontId="1"/>
  <conditionalFormatting sqref="U9:AC17">
    <cfRule type="cellIs" dxfId="6" priority="2" stopIfTrue="1" operator="greaterThanOrEqual">
      <formula>5</formula>
    </cfRule>
    <cfRule type="cellIs" dxfId="5" priority="3" stopIfTrue="1" operator="equal">
      <formula>4</formula>
    </cfRule>
    <cfRule type="cellIs" dxfId="4" priority="4" stopIfTrue="1" operator="equal">
      <formula>3</formula>
    </cfRule>
    <cfRule type="cellIs" dxfId="3" priority="5" stopIfTrue="1" operator="equal">
      <formula>2</formula>
    </cfRule>
    <cfRule type="cellIs" dxfId="2" priority="6" stopIfTrue="1" operator="equal">
      <formula>1</formula>
    </cfRule>
    <cfRule type="cellIs" dxfId="1" priority="7" stopIfTrue="1" operator="equal">
      <formula>0</formula>
    </cfRule>
  </conditionalFormatting>
  <conditionalFormatting sqref="Q6:Q14">
    <cfRule type="cellIs" dxfId="0" priority="1" operator="between">
      <formula>1</formula>
      <formula>9</formula>
    </cfRule>
  </conditionalFormatting>
  <dataValidations count="2">
    <dataValidation type="list" imeMode="off" allowBlank="1" showInputMessage="1" showErrorMessage="1" sqref="Q6:Q14">
      <formula1>"1,2,3,4,5,6,7,8,9,"</formula1>
    </dataValidation>
    <dataValidation type="whole" imeMode="off" allowBlank="1" showInputMessage="1" showErrorMessage="1" sqref="N1:R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fitToHeight="0" orientation="portrait" r:id="rId1"/>
  <headerFooter>
    <oddHeader>&amp;L&amp;G&amp;R&amp;"UD デジタル 教科書体 N-R,標準"&amp;14&amp;K00-046計算ドリルF9マ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1"/>
  <sheetViews>
    <sheetView showGridLines="0" zoomScale="70" zoomScaleNormal="70" workbookViewId="0">
      <selection activeCell="N1" sqref="N1:O1"/>
    </sheetView>
  </sheetViews>
  <sheetFormatPr defaultRowHeight="13.5"/>
  <cols>
    <col min="1" max="1" width="7.625" style="1" customWidth="1"/>
    <col min="2" max="2" width="6.25" style="1" bestFit="1" customWidth="1"/>
    <col min="3" max="3" width="4.625" style="7" customWidth="1"/>
    <col min="4" max="4" width="5.625" style="1" customWidth="1"/>
    <col min="5" max="5" width="4.625" style="7" customWidth="1"/>
    <col min="6" max="6" width="5.625" style="1" customWidth="1"/>
    <col min="7" max="7" width="8.625" style="7" customWidth="1"/>
    <col min="8" max="8" width="3.625" style="1" customWidth="1"/>
    <col min="9" max="9" width="7.625" style="1" customWidth="1"/>
    <col min="10" max="10" width="6.25" style="1" bestFit="1" customWidth="1"/>
    <col min="11" max="11" width="4.625" style="1" customWidth="1"/>
    <col min="12" max="12" width="5.625" style="1" customWidth="1"/>
    <col min="13" max="13" width="4.625" style="1" customWidth="1"/>
    <col min="14" max="14" width="4.5" style="1" customWidth="1"/>
    <col min="15" max="17" width="8.625" style="1" customWidth="1"/>
    <col min="18" max="18" width="7.75" style="1" customWidth="1"/>
    <col min="19" max="19" width="9" style="1" customWidth="1"/>
    <col min="20" max="20" width="8.375" style="1" customWidth="1"/>
    <col min="21" max="21" width="8.75" style="1" customWidth="1"/>
    <col min="22" max="22" width="8.25" style="1" customWidth="1"/>
    <col min="23" max="23" width="9.625" style="1" customWidth="1"/>
    <col min="24" max="24" width="8.5" style="1" customWidth="1"/>
    <col min="25" max="25" width="9" style="1" customWidth="1"/>
    <col min="26" max="26" width="8.125" style="1" customWidth="1"/>
    <col min="27" max="27" width="8.5" style="1" customWidth="1"/>
    <col min="28" max="28" width="8.25" style="1" customWidth="1"/>
    <col min="29" max="29" width="9.125" style="1" customWidth="1"/>
    <col min="30" max="30" width="9" style="1" hidden="1" customWidth="1"/>
    <col min="31" max="31" width="8.75" style="1" hidden="1" customWidth="1"/>
    <col min="32" max="35" width="0" style="1" hidden="1" customWidth="1"/>
    <col min="36" max="16384" width="9" style="1"/>
  </cols>
  <sheetData>
    <row r="1" spans="1:35" ht="36">
      <c r="A1" s="138" t="s">
        <v>28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3">
        <v>1</v>
      </c>
      <c r="O1" s="133"/>
      <c r="P1" s="58"/>
      <c r="Q1" s="58"/>
      <c r="R1" s="57"/>
      <c r="S1" s="22"/>
      <c r="T1" s="22"/>
      <c r="U1" s="22"/>
      <c r="V1" s="22"/>
      <c r="W1" s="22"/>
      <c r="X1" s="22"/>
      <c r="Y1" s="22"/>
      <c r="Z1" s="22"/>
      <c r="AA1" s="22"/>
      <c r="AB1" s="22"/>
      <c r="AD1" s="2">
        <f t="shared" ref="AD1:AD14" ca="1" si="0">RAND()</f>
        <v>0.97280144663700052</v>
      </c>
      <c r="AE1" s="3">
        <f ca="1">RANK(AD1,$AD$1:$AD$9,)</f>
        <v>2</v>
      </c>
      <c r="AF1" s="4"/>
      <c r="AG1" s="5">
        <v>1</v>
      </c>
      <c r="AH1" s="5">
        <v>1</v>
      </c>
      <c r="AI1" s="6">
        <v>1</v>
      </c>
    </row>
    <row r="2" spans="1:35" ht="24.75" customHeight="1">
      <c r="A2" s="22"/>
      <c r="B2" s="24"/>
      <c r="C2" s="25"/>
      <c r="D2" s="22"/>
      <c r="E2" s="25"/>
      <c r="F2" s="22"/>
      <c r="G2" s="25"/>
      <c r="H2" s="26"/>
      <c r="I2" s="26"/>
      <c r="J2" s="22"/>
      <c r="K2" s="22"/>
      <c r="L2" s="27"/>
      <c r="M2" s="22"/>
      <c r="N2" s="28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D2" s="9">
        <f t="shared" ca="1" si="0"/>
        <v>0.96050390577017863</v>
      </c>
      <c r="AE2" s="10">
        <f t="shared" ref="AE2:AE9" ca="1" si="1">RANK(AD2,$AD$1:$AD$9,)</f>
        <v>3</v>
      </c>
      <c r="AF2" s="11"/>
      <c r="AG2" s="12">
        <v>2</v>
      </c>
      <c r="AH2" s="12">
        <v>1</v>
      </c>
      <c r="AI2" s="13">
        <v>2</v>
      </c>
    </row>
    <row r="3" spans="1:35" ht="24.75" customHeight="1">
      <c r="A3" s="30"/>
      <c r="B3" s="29" t="s">
        <v>37</v>
      </c>
      <c r="C3" s="43"/>
      <c r="D3" s="44" t="s">
        <v>26</v>
      </c>
      <c r="F3" s="136" t="s">
        <v>0</v>
      </c>
      <c r="G3" s="137"/>
      <c r="H3" s="30"/>
      <c r="I3" s="30"/>
      <c r="J3" s="29"/>
      <c r="K3" s="29"/>
      <c r="L3" s="29"/>
      <c r="M3" s="30"/>
      <c r="N3" s="30"/>
      <c r="O3" s="29"/>
      <c r="P3" s="36"/>
      <c r="Q3" s="36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D3" s="9">
        <f t="shared" ca="1" si="0"/>
        <v>0.83701006018507118</v>
      </c>
      <c r="AE3" s="10">
        <f t="shared" ca="1" si="1"/>
        <v>5</v>
      </c>
      <c r="AF3" s="11"/>
      <c r="AG3" s="12">
        <v>3</v>
      </c>
      <c r="AH3" s="12">
        <v>1</v>
      </c>
      <c r="AI3" s="13">
        <v>3</v>
      </c>
    </row>
    <row r="4" spans="1:35" ht="24.75" customHeight="1">
      <c r="A4" s="22"/>
      <c r="B4" s="22"/>
      <c r="C4" s="25"/>
      <c r="D4" s="22"/>
      <c r="E4" s="25"/>
      <c r="F4" s="22"/>
      <c r="G4" s="25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6" t="s">
        <v>38</v>
      </c>
      <c r="T4" s="26" t="s">
        <v>25</v>
      </c>
      <c r="U4" s="26" t="s">
        <v>39</v>
      </c>
      <c r="V4" s="26" t="s">
        <v>23</v>
      </c>
      <c r="W4" s="22"/>
      <c r="X4" s="22"/>
      <c r="Y4" s="22"/>
      <c r="Z4" s="22"/>
      <c r="AA4" s="22"/>
      <c r="AB4" s="22"/>
      <c r="AD4" s="9">
        <f t="shared" ca="1" si="0"/>
        <v>0.82777507251584803</v>
      </c>
      <c r="AE4" s="10">
        <f t="shared" ca="1" si="1"/>
        <v>6</v>
      </c>
      <c r="AF4" s="11"/>
      <c r="AG4" s="12">
        <v>4</v>
      </c>
      <c r="AH4" s="12">
        <v>1</v>
      </c>
      <c r="AI4" s="13">
        <v>4</v>
      </c>
    </row>
    <row r="5" spans="1:35" ht="66" customHeight="1" thickBot="1">
      <c r="A5" s="22"/>
      <c r="B5" s="31" t="s">
        <v>1</v>
      </c>
      <c r="C5" s="32">
        <f ca="1">VLOOKUP($AE1,$AG$1:$AI$27,2,FALSE)</f>
        <v>1</v>
      </c>
      <c r="D5" s="33" t="s">
        <v>2</v>
      </c>
      <c r="E5" s="34">
        <f t="shared" ref="E5:E14" ca="1" si="2">VLOOKUP($AE1,$AG$1:$AI$81,3,FALSE)</f>
        <v>2</v>
      </c>
      <c r="F5" s="33" t="s">
        <v>3</v>
      </c>
      <c r="G5" s="35">
        <f ca="1">C5*E5</f>
        <v>2</v>
      </c>
      <c r="H5" s="22"/>
      <c r="I5" s="22"/>
      <c r="J5" s="31" t="s">
        <v>18</v>
      </c>
      <c r="K5" s="32">
        <f t="shared" ref="K5:K14" ca="1" si="3">VLOOKUP($AE11,$AG$1:$AI$81,2,FALSE)</f>
        <v>1</v>
      </c>
      <c r="L5" s="33" t="s">
        <v>2</v>
      </c>
      <c r="M5" s="34">
        <f t="shared" ref="M5:M14" ca="1" si="4">VLOOKUP($AE11,$AG$1:$AI$81,3,FALSE)</f>
        <v>6</v>
      </c>
      <c r="N5" s="33" t="s">
        <v>3</v>
      </c>
      <c r="O5" s="35">
        <f t="shared" ref="O5:O14" ca="1" si="5">K5*M5</f>
        <v>6</v>
      </c>
      <c r="P5" s="35"/>
      <c r="Q5" s="35"/>
      <c r="R5" s="22"/>
      <c r="S5" s="47">
        <v>1</v>
      </c>
      <c r="T5" s="47">
        <v>2</v>
      </c>
      <c r="U5" s="47">
        <v>3</v>
      </c>
      <c r="V5" s="47">
        <v>4</v>
      </c>
      <c r="W5" s="47">
        <v>5</v>
      </c>
      <c r="X5" s="47">
        <v>6</v>
      </c>
      <c r="Y5" s="47">
        <v>7</v>
      </c>
      <c r="Z5" s="47">
        <v>8</v>
      </c>
      <c r="AA5" s="47">
        <v>9</v>
      </c>
      <c r="AB5" s="22"/>
      <c r="AD5" s="9">
        <f t="shared" ca="1" si="0"/>
        <v>0.98826728266551633</v>
      </c>
      <c r="AE5" s="10">
        <f t="shared" ca="1" si="1"/>
        <v>1</v>
      </c>
      <c r="AF5" s="11"/>
      <c r="AG5" s="12">
        <v>5</v>
      </c>
      <c r="AH5" s="12">
        <v>1</v>
      </c>
      <c r="AI5" s="13">
        <v>5</v>
      </c>
    </row>
    <row r="6" spans="1:35" ht="66" customHeight="1">
      <c r="A6" s="22"/>
      <c r="B6" s="31" t="s">
        <v>4</v>
      </c>
      <c r="C6" s="32">
        <f t="shared" ref="C6:C14" ca="1" si="6">VLOOKUP($AE2,$AG$1:$AI$81,2,FALSE)</f>
        <v>1</v>
      </c>
      <c r="D6" s="33" t="s">
        <v>2</v>
      </c>
      <c r="E6" s="34">
        <f t="shared" ca="1" si="2"/>
        <v>3</v>
      </c>
      <c r="F6" s="33" t="s">
        <v>3</v>
      </c>
      <c r="G6" s="35">
        <f t="shared" ref="G6:G14" ca="1" si="7">C6*E6</f>
        <v>3</v>
      </c>
      <c r="H6" s="22"/>
      <c r="I6" s="22"/>
      <c r="J6" s="31" t="s">
        <v>19</v>
      </c>
      <c r="K6" s="32">
        <f t="shared" ca="1" si="3"/>
        <v>1</v>
      </c>
      <c r="L6" s="33" t="s">
        <v>2</v>
      </c>
      <c r="M6" s="34">
        <f t="shared" ca="1" si="4"/>
        <v>4</v>
      </c>
      <c r="N6" s="33" t="s">
        <v>3</v>
      </c>
      <c r="O6" s="35">
        <f t="shared" ca="1" si="5"/>
        <v>4</v>
      </c>
      <c r="P6" s="35"/>
      <c r="Q6" s="46" t="s">
        <v>38</v>
      </c>
      <c r="R6" s="36">
        <v>1</v>
      </c>
      <c r="S6" s="48">
        <f t="shared" ref="S6:AA14" ca="1" si="8">COUNTIFS($C$5:$C$14,$R6,$E$5:$E$14,S$5)+COUNTIFS($K$5:$K$14,$R6,$M$5:$M$14,S$5)</f>
        <v>2</v>
      </c>
      <c r="T6" s="49">
        <f t="shared" ca="1" si="8"/>
        <v>2</v>
      </c>
      <c r="U6" s="49">
        <f t="shared" ca="1" si="8"/>
        <v>2</v>
      </c>
      <c r="V6" s="49">
        <f t="shared" ca="1" si="8"/>
        <v>2</v>
      </c>
      <c r="W6" s="49">
        <f t="shared" ca="1" si="8"/>
        <v>2</v>
      </c>
      <c r="X6" s="49">
        <f t="shared" ca="1" si="8"/>
        <v>2</v>
      </c>
      <c r="Y6" s="49">
        <f t="shared" ca="1" si="8"/>
        <v>2</v>
      </c>
      <c r="Z6" s="49">
        <f t="shared" ca="1" si="8"/>
        <v>3</v>
      </c>
      <c r="AA6" s="50">
        <f t="shared" ca="1" si="8"/>
        <v>3</v>
      </c>
      <c r="AB6" s="22"/>
      <c r="AD6" s="9">
        <f t="shared" ca="1" si="0"/>
        <v>0.2796411797369881</v>
      </c>
      <c r="AE6" s="10">
        <f t="shared" ca="1" si="1"/>
        <v>8</v>
      </c>
      <c r="AF6" s="11"/>
      <c r="AG6" s="12">
        <v>6</v>
      </c>
      <c r="AH6" s="12">
        <v>1</v>
      </c>
      <c r="AI6" s="13">
        <v>6</v>
      </c>
    </row>
    <row r="7" spans="1:35" ht="66" customHeight="1">
      <c r="A7" s="22"/>
      <c r="B7" s="31" t="s">
        <v>6</v>
      </c>
      <c r="C7" s="32">
        <f t="shared" ca="1" si="6"/>
        <v>1</v>
      </c>
      <c r="D7" s="33" t="s">
        <v>2</v>
      </c>
      <c r="E7" s="34">
        <f t="shared" ca="1" si="2"/>
        <v>5</v>
      </c>
      <c r="F7" s="33" t="s">
        <v>3</v>
      </c>
      <c r="G7" s="35">
        <f t="shared" ca="1" si="7"/>
        <v>5</v>
      </c>
      <c r="H7" s="22"/>
      <c r="I7" s="22"/>
      <c r="J7" s="31" t="s">
        <v>20</v>
      </c>
      <c r="K7" s="32">
        <f t="shared" ca="1" si="3"/>
        <v>1</v>
      </c>
      <c r="L7" s="33" t="s">
        <v>2</v>
      </c>
      <c r="M7" s="34">
        <f t="shared" ca="1" si="4"/>
        <v>7</v>
      </c>
      <c r="N7" s="33" t="s">
        <v>3</v>
      </c>
      <c r="O7" s="35">
        <f t="shared" ca="1" si="5"/>
        <v>7</v>
      </c>
      <c r="P7" s="35"/>
      <c r="Q7" s="46" t="s">
        <v>25</v>
      </c>
      <c r="R7" s="36">
        <v>2</v>
      </c>
      <c r="S7" s="51">
        <f t="shared" ca="1" si="8"/>
        <v>0</v>
      </c>
      <c r="T7" s="52">
        <f t="shared" ca="1" si="8"/>
        <v>0</v>
      </c>
      <c r="U7" s="52">
        <f t="shared" ca="1" si="8"/>
        <v>0</v>
      </c>
      <c r="V7" s="52">
        <f t="shared" ca="1" si="8"/>
        <v>0</v>
      </c>
      <c r="W7" s="52">
        <f t="shared" ca="1" si="8"/>
        <v>0</v>
      </c>
      <c r="X7" s="52">
        <f t="shared" ca="1" si="8"/>
        <v>0</v>
      </c>
      <c r="Y7" s="52">
        <f t="shared" ca="1" si="8"/>
        <v>0</v>
      </c>
      <c r="Z7" s="52">
        <f t="shared" ca="1" si="8"/>
        <v>0</v>
      </c>
      <c r="AA7" s="53">
        <f t="shared" ca="1" si="8"/>
        <v>0</v>
      </c>
      <c r="AB7" s="22"/>
      <c r="AD7" s="9">
        <f t="shared" ca="1" si="0"/>
        <v>0.63451669462255567</v>
      </c>
      <c r="AE7" s="10">
        <f t="shared" ca="1" si="1"/>
        <v>7</v>
      </c>
      <c r="AF7" s="11"/>
      <c r="AG7" s="12">
        <v>7</v>
      </c>
      <c r="AH7" s="12">
        <v>1</v>
      </c>
      <c r="AI7" s="13">
        <v>7</v>
      </c>
    </row>
    <row r="8" spans="1:35" ht="66" customHeight="1">
      <c r="A8" s="22"/>
      <c r="B8" s="31" t="s">
        <v>8</v>
      </c>
      <c r="C8" s="32">
        <f t="shared" ca="1" si="6"/>
        <v>1</v>
      </c>
      <c r="D8" s="33" t="s">
        <v>2</v>
      </c>
      <c r="E8" s="34">
        <f t="shared" ca="1" si="2"/>
        <v>6</v>
      </c>
      <c r="F8" s="33" t="s">
        <v>3</v>
      </c>
      <c r="G8" s="35">
        <f t="shared" ca="1" si="7"/>
        <v>6</v>
      </c>
      <c r="H8" s="22"/>
      <c r="I8" s="22"/>
      <c r="J8" s="31" t="s">
        <v>21</v>
      </c>
      <c r="K8" s="32">
        <f t="shared" ca="1" si="3"/>
        <v>1</v>
      </c>
      <c r="L8" s="33" t="s">
        <v>2</v>
      </c>
      <c r="M8" s="34">
        <f t="shared" ca="1" si="4"/>
        <v>3</v>
      </c>
      <c r="N8" s="33" t="s">
        <v>3</v>
      </c>
      <c r="O8" s="35">
        <f t="shared" ca="1" si="5"/>
        <v>3</v>
      </c>
      <c r="P8" s="35"/>
      <c r="Q8" s="46" t="s">
        <v>40</v>
      </c>
      <c r="R8" s="36">
        <v>3</v>
      </c>
      <c r="S8" s="51">
        <f t="shared" ca="1" si="8"/>
        <v>0</v>
      </c>
      <c r="T8" s="52">
        <f t="shared" ca="1" si="8"/>
        <v>0</v>
      </c>
      <c r="U8" s="52">
        <f t="shared" ca="1" si="8"/>
        <v>0</v>
      </c>
      <c r="V8" s="52">
        <f t="shared" ca="1" si="8"/>
        <v>0</v>
      </c>
      <c r="W8" s="52">
        <f t="shared" ca="1" si="8"/>
        <v>0</v>
      </c>
      <c r="X8" s="52">
        <f t="shared" ca="1" si="8"/>
        <v>0</v>
      </c>
      <c r="Y8" s="52">
        <f t="shared" ca="1" si="8"/>
        <v>0</v>
      </c>
      <c r="Z8" s="52">
        <f t="shared" ca="1" si="8"/>
        <v>0</v>
      </c>
      <c r="AA8" s="53">
        <f t="shared" ca="1" si="8"/>
        <v>0</v>
      </c>
      <c r="AB8" s="22"/>
      <c r="AD8" s="9">
        <f t="shared" ca="1" si="0"/>
        <v>0.13039400367788001</v>
      </c>
      <c r="AE8" s="10">
        <f t="shared" ca="1" si="1"/>
        <v>9</v>
      </c>
      <c r="AF8" s="11"/>
      <c r="AG8" s="12">
        <v>8</v>
      </c>
      <c r="AH8" s="12">
        <v>1</v>
      </c>
      <c r="AI8" s="13">
        <v>8</v>
      </c>
    </row>
    <row r="9" spans="1:35" ht="66" customHeight="1" thickBot="1">
      <c r="A9" s="22"/>
      <c r="B9" s="31" t="s">
        <v>10</v>
      </c>
      <c r="C9" s="32">
        <f t="shared" ca="1" si="6"/>
        <v>1</v>
      </c>
      <c r="D9" s="33" t="s">
        <v>2</v>
      </c>
      <c r="E9" s="34">
        <f t="shared" ca="1" si="2"/>
        <v>1</v>
      </c>
      <c r="F9" s="33" t="s">
        <v>3</v>
      </c>
      <c r="G9" s="35">
        <f t="shared" ca="1" si="7"/>
        <v>1</v>
      </c>
      <c r="H9" s="22"/>
      <c r="I9" s="22"/>
      <c r="J9" s="31" t="s">
        <v>5</v>
      </c>
      <c r="K9" s="32">
        <f t="shared" ca="1" si="3"/>
        <v>1</v>
      </c>
      <c r="L9" s="33" t="s">
        <v>2</v>
      </c>
      <c r="M9" s="34">
        <f t="shared" ca="1" si="4"/>
        <v>8</v>
      </c>
      <c r="N9" s="33" t="s">
        <v>3</v>
      </c>
      <c r="O9" s="35">
        <f t="shared" ca="1" si="5"/>
        <v>8</v>
      </c>
      <c r="P9" s="35"/>
      <c r="Q9" s="46" t="s">
        <v>24</v>
      </c>
      <c r="R9" s="36">
        <v>4</v>
      </c>
      <c r="S9" s="51">
        <f t="shared" ca="1" si="8"/>
        <v>0</v>
      </c>
      <c r="T9" s="52">
        <f t="shared" ca="1" si="8"/>
        <v>0</v>
      </c>
      <c r="U9" s="52">
        <f t="shared" ca="1" si="8"/>
        <v>0</v>
      </c>
      <c r="V9" s="52">
        <f t="shared" ca="1" si="8"/>
        <v>0</v>
      </c>
      <c r="W9" s="52">
        <f t="shared" ca="1" si="8"/>
        <v>0</v>
      </c>
      <c r="X9" s="52">
        <f t="shared" ca="1" si="8"/>
        <v>0</v>
      </c>
      <c r="Y9" s="52">
        <f t="shared" ca="1" si="8"/>
        <v>0</v>
      </c>
      <c r="Z9" s="52">
        <f t="shared" ca="1" si="8"/>
        <v>0</v>
      </c>
      <c r="AA9" s="53">
        <f t="shared" ca="1" si="8"/>
        <v>0</v>
      </c>
      <c r="AB9" s="22"/>
      <c r="AD9" s="15">
        <f t="shared" ca="1" si="0"/>
        <v>0.84058231581098908</v>
      </c>
      <c r="AE9" s="16">
        <f t="shared" ca="1" si="1"/>
        <v>4</v>
      </c>
      <c r="AF9" s="17"/>
      <c r="AG9" s="18">
        <v>9</v>
      </c>
      <c r="AH9" s="18">
        <v>1</v>
      </c>
      <c r="AI9" s="19">
        <v>9</v>
      </c>
    </row>
    <row r="10" spans="1:35" ht="66" customHeight="1">
      <c r="A10" s="22"/>
      <c r="B10" s="31" t="s">
        <v>12</v>
      </c>
      <c r="C10" s="32">
        <f t="shared" ca="1" si="6"/>
        <v>1</v>
      </c>
      <c r="D10" s="33" t="s">
        <v>2</v>
      </c>
      <c r="E10" s="34">
        <f t="shared" ca="1" si="2"/>
        <v>8</v>
      </c>
      <c r="F10" s="33" t="s">
        <v>3</v>
      </c>
      <c r="G10" s="35">
        <f t="shared" ca="1" si="7"/>
        <v>8</v>
      </c>
      <c r="H10" s="22"/>
      <c r="I10" s="22"/>
      <c r="J10" s="31" t="s">
        <v>7</v>
      </c>
      <c r="K10" s="32">
        <f t="shared" ca="1" si="3"/>
        <v>1</v>
      </c>
      <c r="L10" s="33" t="s">
        <v>2</v>
      </c>
      <c r="M10" s="34">
        <f t="shared" ca="1" si="4"/>
        <v>2</v>
      </c>
      <c r="N10" s="33" t="s">
        <v>3</v>
      </c>
      <c r="O10" s="35">
        <f t="shared" ca="1" si="5"/>
        <v>2</v>
      </c>
      <c r="P10" s="35"/>
      <c r="Q10" s="46" t="s">
        <v>39</v>
      </c>
      <c r="R10" s="36">
        <v>5</v>
      </c>
      <c r="S10" s="51">
        <f t="shared" ca="1" si="8"/>
        <v>0</v>
      </c>
      <c r="T10" s="52">
        <f t="shared" ca="1" si="8"/>
        <v>0</v>
      </c>
      <c r="U10" s="52">
        <f t="shared" ca="1" si="8"/>
        <v>0</v>
      </c>
      <c r="V10" s="52">
        <f t="shared" ca="1" si="8"/>
        <v>0</v>
      </c>
      <c r="W10" s="52">
        <f t="shared" ca="1" si="8"/>
        <v>0</v>
      </c>
      <c r="X10" s="52">
        <f t="shared" ca="1" si="8"/>
        <v>0</v>
      </c>
      <c r="Y10" s="52">
        <f t="shared" ca="1" si="8"/>
        <v>0</v>
      </c>
      <c r="Z10" s="52">
        <f t="shared" ca="1" si="8"/>
        <v>0</v>
      </c>
      <c r="AA10" s="53">
        <f t="shared" ca="1" si="8"/>
        <v>0</v>
      </c>
      <c r="AB10" s="22"/>
      <c r="AD10" s="2">
        <f t="shared" ca="1" si="0"/>
        <v>0.98418452393156697</v>
      </c>
      <c r="AE10" s="3">
        <f t="shared" ref="AE10:AE18" ca="1" si="9">RANK(AD10,$AD$10:$AD$18,)</f>
        <v>1</v>
      </c>
      <c r="AF10" s="4"/>
      <c r="AG10" s="5">
        <v>10</v>
      </c>
      <c r="AH10" s="5">
        <v>1</v>
      </c>
      <c r="AI10" s="6">
        <v>1</v>
      </c>
    </row>
    <row r="11" spans="1:35" ht="66" customHeight="1">
      <c r="A11" s="22"/>
      <c r="B11" s="31" t="s">
        <v>14</v>
      </c>
      <c r="C11" s="32">
        <f t="shared" ca="1" si="6"/>
        <v>1</v>
      </c>
      <c r="D11" s="33" t="s">
        <v>2</v>
      </c>
      <c r="E11" s="34">
        <f t="shared" ca="1" si="2"/>
        <v>7</v>
      </c>
      <c r="F11" s="33" t="s">
        <v>3</v>
      </c>
      <c r="G11" s="35">
        <f t="shared" ca="1" si="7"/>
        <v>7</v>
      </c>
      <c r="H11" s="22"/>
      <c r="I11" s="22"/>
      <c r="J11" s="31" t="s">
        <v>9</v>
      </c>
      <c r="K11" s="32">
        <f t="shared" ca="1" si="3"/>
        <v>1</v>
      </c>
      <c r="L11" s="33" t="s">
        <v>2</v>
      </c>
      <c r="M11" s="34">
        <f t="shared" ca="1" si="4"/>
        <v>5</v>
      </c>
      <c r="N11" s="33" t="s">
        <v>3</v>
      </c>
      <c r="O11" s="35">
        <f t="shared" ca="1" si="5"/>
        <v>5</v>
      </c>
      <c r="P11" s="35"/>
      <c r="Q11" s="46" t="s">
        <v>23</v>
      </c>
      <c r="R11" s="36">
        <v>6</v>
      </c>
      <c r="S11" s="51">
        <f t="shared" ca="1" si="8"/>
        <v>0</v>
      </c>
      <c r="T11" s="52">
        <f t="shared" ca="1" si="8"/>
        <v>0</v>
      </c>
      <c r="U11" s="52">
        <f t="shared" ca="1" si="8"/>
        <v>0</v>
      </c>
      <c r="V11" s="52">
        <f t="shared" ca="1" si="8"/>
        <v>0</v>
      </c>
      <c r="W11" s="52">
        <f t="shared" ca="1" si="8"/>
        <v>0</v>
      </c>
      <c r="X11" s="52">
        <f t="shared" ca="1" si="8"/>
        <v>0</v>
      </c>
      <c r="Y11" s="52">
        <f t="shared" ca="1" si="8"/>
        <v>0</v>
      </c>
      <c r="Z11" s="52">
        <f t="shared" ca="1" si="8"/>
        <v>0</v>
      </c>
      <c r="AA11" s="53">
        <f t="shared" ca="1" si="8"/>
        <v>0</v>
      </c>
      <c r="AB11" s="22"/>
      <c r="AD11" s="9">
        <f t="shared" ca="1" si="0"/>
        <v>0.33236975180413064</v>
      </c>
      <c r="AE11" s="10">
        <f t="shared" ca="1" si="9"/>
        <v>6</v>
      </c>
      <c r="AF11" s="11"/>
      <c r="AG11" s="12">
        <v>11</v>
      </c>
      <c r="AH11" s="12">
        <v>1</v>
      </c>
      <c r="AI11" s="13">
        <v>2</v>
      </c>
    </row>
    <row r="12" spans="1:35" ht="66" customHeight="1">
      <c r="A12" s="22"/>
      <c r="B12" s="31" t="s">
        <v>15</v>
      </c>
      <c r="C12" s="32">
        <f t="shared" ca="1" si="6"/>
        <v>1</v>
      </c>
      <c r="D12" s="33" t="s">
        <v>2</v>
      </c>
      <c r="E12" s="34">
        <f t="shared" ca="1" si="2"/>
        <v>9</v>
      </c>
      <c r="F12" s="33" t="s">
        <v>3</v>
      </c>
      <c r="G12" s="35">
        <f t="shared" ca="1" si="7"/>
        <v>9</v>
      </c>
      <c r="H12" s="22"/>
      <c r="I12" s="22"/>
      <c r="J12" s="31" t="s">
        <v>11</v>
      </c>
      <c r="K12" s="32">
        <f t="shared" ca="1" si="3"/>
        <v>1</v>
      </c>
      <c r="L12" s="33" t="s">
        <v>2</v>
      </c>
      <c r="M12" s="34">
        <f t="shared" ca="1" si="4"/>
        <v>9</v>
      </c>
      <c r="N12" s="33" t="s">
        <v>3</v>
      </c>
      <c r="O12" s="35">
        <f t="shared" ca="1" si="5"/>
        <v>9</v>
      </c>
      <c r="P12" s="35"/>
      <c r="Q12" s="35"/>
      <c r="R12" s="36">
        <v>7</v>
      </c>
      <c r="S12" s="51">
        <f t="shared" ca="1" si="8"/>
        <v>0</v>
      </c>
      <c r="T12" s="52">
        <f t="shared" ca="1" si="8"/>
        <v>0</v>
      </c>
      <c r="U12" s="52">
        <f t="shared" ca="1" si="8"/>
        <v>0</v>
      </c>
      <c r="V12" s="52">
        <f t="shared" ca="1" si="8"/>
        <v>0</v>
      </c>
      <c r="W12" s="52">
        <f t="shared" ca="1" si="8"/>
        <v>0</v>
      </c>
      <c r="X12" s="52">
        <f t="shared" ca="1" si="8"/>
        <v>0</v>
      </c>
      <c r="Y12" s="52">
        <f t="shared" ca="1" si="8"/>
        <v>0</v>
      </c>
      <c r="Z12" s="52">
        <f t="shared" ca="1" si="8"/>
        <v>0</v>
      </c>
      <c r="AA12" s="53">
        <f t="shared" ca="1" si="8"/>
        <v>0</v>
      </c>
      <c r="AB12" s="22"/>
      <c r="AD12" s="9">
        <f t="shared" ca="1" si="0"/>
        <v>0.45813124081124901</v>
      </c>
      <c r="AE12" s="10">
        <f t="shared" ca="1" si="9"/>
        <v>4</v>
      </c>
      <c r="AF12" s="11"/>
      <c r="AG12" s="12">
        <v>12</v>
      </c>
      <c r="AH12" s="12">
        <v>1</v>
      </c>
      <c r="AI12" s="13">
        <v>3</v>
      </c>
    </row>
    <row r="13" spans="1:35" ht="66" customHeight="1">
      <c r="A13" s="22"/>
      <c r="B13" s="31" t="s">
        <v>16</v>
      </c>
      <c r="C13" s="32">
        <f t="shared" ca="1" si="6"/>
        <v>1</v>
      </c>
      <c r="D13" s="33" t="s">
        <v>2</v>
      </c>
      <c r="E13" s="34">
        <f t="shared" ca="1" si="2"/>
        <v>4</v>
      </c>
      <c r="F13" s="33" t="s">
        <v>3</v>
      </c>
      <c r="G13" s="35">
        <f t="shared" ca="1" si="7"/>
        <v>4</v>
      </c>
      <c r="H13" s="22"/>
      <c r="I13" s="22"/>
      <c r="J13" s="31" t="s">
        <v>13</v>
      </c>
      <c r="K13" s="32">
        <f t="shared" ca="1" si="3"/>
        <v>1</v>
      </c>
      <c r="L13" s="33" t="s">
        <v>2</v>
      </c>
      <c r="M13" s="34">
        <f t="shared" ca="1" si="4"/>
        <v>9</v>
      </c>
      <c r="N13" s="33" t="s">
        <v>3</v>
      </c>
      <c r="O13" s="35">
        <f t="shared" ca="1" si="5"/>
        <v>9</v>
      </c>
      <c r="P13" s="35"/>
      <c r="Q13" s="35"/>
      <c r="R13" s="36">
        <v>8</v>
      </c>
      <c r="S13" s="51">
        <f t="shared" ca="1" si="8"/>
        <v>0</v>
      </c>
      <c r="T13" s="52">
        <f t="shared" ca="1" si="8"/>
        <v>0</v>
      </c>
      <c r="U13" s="52">
        <f t="shared" ca="1" si="8"/>
        <v>0</v>
      </c>
      <c r="V13" s="52">
        <f t="shared" ca="1" si="8"/>
        <v>0</v>
      </c>
      <c r="W13" s="52">
        <f t="shared" ca="1" si="8"/>
        <v>0</v>
      </c>
      <c r="X13" s="52">
        <f t="shared" ca="1" si="8"/>
        <v>0</v>
      </c>
      <c r="Y13" s="52">
        <f t="shared" ca="1" si="8"/>
        <v>0</v>
      </c>
      <c r="Z13" s="52">
        <f t="shared" ca="1" si="8"/>
        <v>0</v>
      </c>
      <c r="AA13" s="53">
        <f t="shared" ca="1" si="8"/>
        <v>0</v>
      </c>
      <c r="AB13" s="22"/>
      <c r="AD13" s="9">
        <f t="shared" ca="1" si="0"/>
        <v>0.29171264237819616</v>
      </c>
      <c r="AE13" s="10">
        <f t="shared" ca="1" si="9"/>
        <v>7</v>
      </c>
      <c r="AF13" s="11"/>
      <c r="AG13" s="12">
        <v>13</v>
      </c>
      <c r="AH13" s="12">
        <v>1</v>
      </c>
      <c r="AI13" s="13">
        <v>4</v>
      </c>
    </row>
    <row r="14" spans="1:35" ht="66" customHeight="1" thickBot="1">
      <c r="A14" s="22"/>
      <c r="B14" s="31" t="s">
        <v>17</v>
      </c>
      <c r="C14" s="32">
        <f t="shared" ca="1" si="6"/>
        <v>1</v>
      </c>
      <c r="D14" s="33" t="s">
        <v>2</v>
      </c>
      <c r="E14" s="34">
        <f t="shared" ca="1" si="2"/>
        <v>1</v>
      </c>
      <c r="F14" s="33" t="s">
        <v>3</v>
      </c>
      <c r="G14" s="35">
        <f t="shared" ca="1" si="7"/>
        <v>1</v>
      </c>
      <c r="H14" s="22"/>
      <c r="I14" s="22"/>
      <c r="J14" s="31" t="s">
        <v>22</v>
      </c>
      <c r="K14" s="32">
        <f t="shared" ca="1" si="3"/>
        <v>1</v>
      </c>
      <c r="L14" s="33" t="s">
        <v>2</v>
      </c>
      <c r="M14" s="34">
        <f t="shared" ca="1" si="4"/>
        <v>8</v>
      </c>
      <c r="N14" s="33" t="s">
        <v>3</v>
      </c>
      <c r="O14" s="35">
        <f t="shared" ca="1" si="5"/>
        <v>8</v>
      </c>
      <c r="P14" s="35"/>
      <c r="Q14" s="35"/>
      <c r="R14" s="36">
        <v>9</v>
      </c>
      <c r="S14" s="54">
        <f t="shared" ca="1" si="8"/>
        <v>0</v>
      </c>
      <c r="T14" s="55">
        <f t="shared" ca="1" si="8"/>
        <v>0</v>
      </c>
      <c r="U14" s="55">
        <f t="shared" ca="1" si="8"/>
        <v>0</v>
      </c>
      <c r="V14" s="55">
        <f t="shared" ca="1" si="8"/>
        <v>0</v>
      </c>
      <c r="W14" s="55">
        <f t="shared" ca="1" si="8"/>
        <v>0</v>
      </c>
      <c r="X14" s="55">
        <f t="shared" ca="1" si="8"/>
        <v>0</v>
      </c>
      <c r="Y14" s="55">
        <f t="shared" ca="1" si="8"/>
        <v>0</v>
      </c>
      <c r="Z14" s="55">
        <f t="shared" ca="1" si="8"/>
        <v>0</v>
      </c>
      <c r="AA14" s="56">
        <f t="shared" ca="1" si="8"/>
        <v>0</v>
      </c>
      <c r="AB14" s="22"/>
      <c r="AD14" s="9">
        <f t="shared" ca="1" si="0"/>
        <v>0.5057431782849019</v>
      </c>
      <c r="AE14" s="10">
        <f t="shared" ca="1" si="9"/>
        <v>3</v>
      </c>
      <c r="AF14" s="11"/>
      <c r="AG14" s="12">
        <v>14</v>
      </c>
      <c r="AH14" s="12">
        <v>1</v>
      </c>
      <c r="AI14" s="13">
        <v>5</v>
      </c>
    </row>
    <row r="15" spans="1:35" ht="36">
      <c r="A15" s="138" t="str">
        <f>A1</f>
        <v>かけざん九九　１のだん</v>
      </c>
      <c r="B15" s="138"/>
      <c r="C15" s="138"/>
      <c r="D15" s="138"/>
      <c r="E15" s="138"/>
      <c r="F15" s="138"/>
      <c r="G15" s="138"/>
      <c r="H15" s="138"/>
      <c r="I15" s="138"/>
      <c r="J15" s="21"/>
      <c r="K15" s="21"/>
      <c r="L15" s="21"/>
      <c r="M15" s="22"/>
      <c r="N15" s="134">
        <f>N1</f>
        <v>1</v>
      </c>
      <c r="O15" s="134"/>
      <c r="P15" s="23"/>
      <c r="Q15" s="23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D15" s="9">
        <f t="shared" ref="AD15:AD27" ca="1" si="10">RAND()</f>
        <v>3.8505169904971326E-2</v>
      </c>
      <c r="AE15" s="10">
        <f t="shared" ca="1" si="9"/>
        <v>8</v>
      </c>
      <c r="AF15" s="11"/>
      <c r="AG15" s="12">
        <v>15</v>
      </c>
      <c r="AH15" s="12">
        <v>1</v>
      </c>
      <c r="AI15" s="13">
        <v>6</v>
      </c>
    </row>
    <row r="16" spans="1:35" ht="24.75" customHeight="1">
      <c r="A16" s="26"/>
      <c r="B16" s="38">
        <f t="shared" ref="B16:H16" si="11">B2</f>
        <v>0</v>
      </c>
      <c r="C16" s="39">
        <f t="shared" si="11"/>
        <v>0</v>
      </c>
      <c r="D16" s="38">
        <f t="shared" si="11"/>
        <v>0</v>
      </c>
      <c r="E16" s="39">
        <f t="shared" si="11"/>
        <v>0</v>
      </c>
      <c r="F16" s="38">
        <f t="shared" si="11"/>
        <v>0</v>
      </c>
      <c r="G16" s="39">
        <f t="shared" si="11"/>
        <v>0</v>
      </c>
      <c r="H16" s="38">
        <f t="shared" si="11"/>
        <v>0</v>
      </c>
      <c r="I16" s="38"/>
      <c r="J16" s="38">
        <f>J2</f>
        <v>0</v>
      </c>
      <c r="K16" s="38">
        <f>K2</f>
        <v>0</v>
      </c>
      <c r="L16" s="38">
        <f>L2</f>
        <v>0</v>
      </c>
      <c r="M16" s="38">
        <f>M2</f>
        <v>0</v>
      </c>
      <c r="N16" s="38">
        <f>N2</f>
        <v>0</v>
      </c>
      <c r="O16" s="38">
        <f>O2</f>
        <v>0</v>
      </c>
      <c r="P16" s="38"/>
      <c r="Q16" s="38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D16" s="9">
        <f t="shared" ca="1" si="10"/>
        <v>0.53189665863499014</v>
      </c>
      <c r="AE16" s="10">
        <f t="shared" ca="1" si="9"/>
        <v>2</v>
      </c>
      <c r="AF16" s="11"/>
      <c r="AG16" s="12">
        <v>16</v>
      </c>
      <c r="AH16" s="12">
        <v>1</v>
      </c>
      <c r="AI16" s="13">
        <v>7</v>
      </c>
    </row>
    <row r="17" spans="1:35" ht="24.75" customHeight="1">
      <c r="A17" s="30"/>
      <c r="B17" s="45" t="str">
        <f t="shared" ref="B17:F17" si="12">B3</f>
        <v>月</v>
      </c>
      <c r="C17" s="43"/>
      <c r="D17" s="44" t="str">
        <f t="shared" si="12"/>
        <v>日</v>
      </c>
      <c r="F17" s="136" t="str">
        <f t="shared" si="12"/>
        <v>名前</v>
      </c>
      <c r="G17" s="137"/>
      <c r="H17" s="30"/>
      <c r="I17" s="30"/>
      <c r="J17" s="29"/>
      <c r="K17" s="29"/>
      <c r="L17" s="29"/>
      <c r="M17" s="30"/>
      <c r="N17" s="30"/>
      <c r="O17" s="29"/>
      <c r="P17" s="36"/>
      <c r="Q17" s="36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D17" s="9">
        <f t="shared" ca="1" si="10"/>
        <v>0.36104253312576595</v>
      </c>
      <c r="AE17" s="10">
        <f t="shared" ca="1" si="9"/>
        <v>5</v>
      </c>
      <c r="AF17" s="11"/>
      <c r="AG17" s="12">
        <v>17</v>
      </c>
      <c r="AH17" s="12">
        <v>1</v>
      </c>
      <c r="AI17" s="13">
        <v>8</v>
      </c>
    </row>
    <row r="18" spans="1:35" ht="24.75" customHeight="1" thickBot="1">
      <c r="A18" s="26"/>
      <c r="B18" s="38">
        <f t="shared" ref="B18:E28" si="13">B4</f>
        <v>0</v>
      </c>
      <c r="C18" s="39">
        <f t="shared" si="13"/>
        <v>0</v>
      </c>
      <c r="D18" s="38">
        <f t="shared" si="13"/>
        <v>0</v>
      </c>
      <c r="E18" s="39">
        <f t="shared" si="13"/>
        <v>0</v>
      </c>
      <c r="F18" s="38">
        <f t="shared" ref="F18:H28" si="14">F4</f>
        <v>0</v>
      </c>
      <c r="G18" s="39">
        <f t="shared" si="14"/>
        <v>0</v>
      </c>
      <c r="H18" s="38">
        <f t="shared" si="14"/>
        <v>0</v>
      </c>
      <c r="I18" s="38"/>
      <c r="J18" s="38">
        <f t="shared" ref="J18:O28" si="15">J4</f>
        <v>0</v>
      </c>
      <c r="K18" s="38">
        <f t="shared" si="15"/>
        <v>0</v>
      </c>
      <c r="L18" s="38">
        <f t="shared" si="15"/>
        <v>0</v>
      </c>
      <c r="M18" s="38">
        <f t="shared" si="15"/>
        <v>0</v>
      </c>
      <c r="N18" s="38">
        <f t="shared" si="15"/>
        <v>0</v>
      </c>
      <c r="O18" s="38">
        <f t="shared" si="15"/>
        <v>0</v>
      </c>
      <c r="P18" s="38"/>
      <c r="Q18" s="38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D18" s="15">
        <f t="shared" ca="1" si="10"/>
        <v>3.2771386265782354E-2</v>
      </c>
      <c r="AE18" s="16">
        <f t="shared" ca="1" si="9"/>
        <v>9</v>
      </c>
      <c r="AF18" s="17"/>
      <c r="AG18" s="18">
        <v>18</v>
      </c>
      <c r="AH18" s="18">
        <v>1</v>
      </c>
      <c r="AI18" s="19">
        <v>9</v>
      </c>
    </row>
    <row r="19" spans="1:35" ht="66" customHeight="1">
      <c r="A19" s="22"/>
      <c r="B19" s="31" t="str">
        <f t="shared" si="13"/>
        <v>(1)</v>
      </c>
      <c r="C19" s="32">
        <f t="shared" ca="1" si="13"/>
        <v>1</v>
      </c>
      <c r="D19" s="33" t="str">
        <f t="shared" si="13"/>
        <v>×</v>
      </c>
      <c r="E19" s="32">
        <f t="shared" ca="1" si="13"/>
        <v>2</v>
      </c>
      <c r="F19" s="33" t="str">
        <f t="shared" si="14"/>
        <v>＝</v>
      </c>
      <c r="G19" s="40">
        <f t="shared" ca="1" si="14"/>
        <v>2</v>
      </c>
      <c r="H19" s="41">
        <f t="shared" si="14"/>
        <v>0</v>
      </c>
      <c r="I19" s="41"/>
      <c r="J19" s="31" t="str">
        <f t="shared" si="15"/>
        <v>(11)</v>
      </c>
      <c r="K19" s="32">
        <f t="shared" ca="1" si="15"/>
        <v>1</v>
      </c>
      <c r="L19" s="33" t="str">
        <f t="shared" si="15"/>
        <v>×</v>
      </c>
      <c r="M19" s="32">
        <f t="shared" ca="1" si="15"/>
        <v>6</v>
      </c>
      <c r="N19" s="33" t="str">
        <f t="shared" si="15"/>
        <v>＝</v>
      </c>
      <c r="O19" s="40">
        <f t="shared" ca="1" si="15"/>
        <v>6</v>
      </c>
      <c r="P19" s="40"/>
      <c r="Q19" s="40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D19" s="2">
        <f t="shared" ca="1" si="10"/>
        <v>1.3225137872067805E-2</v>
      </c>
      <c r="AE19" s="3">
        <f t="shared" ref="AE19:AE27" ca="1" si="16">RANK(AD19,$AD$19:$AD$27,)</f>
        <v>9</v>
      </c>
      <c r="AF19" s="4"/>
      <c r="AG19" s="5">
        <v>19</v>
      </c>
      <c r="AH19" s="5">
        <v>1</v>
      </c>
      <c r="AI19" s="6">
        <v>1</v>
      </c>
    </row>
    <row r="20" spans="1:35" ht="66" customHeight="1">
      <c r="A20" s="22"/>
      <c r="B20" s="31" t="str">
        <f t="shared" si="13"/>
        <v>(2)</v>
      </c>
      <c r="C20" s="32">
        <f t="shared" ca="1" si="13"/>
        <v>1</v>
      </c>
      <c r="D20" s="33" t="str">
        <f t="shared" si="13"/>
        <v>×</v>
      </c>
      <c r="E20" s="32">
        <f t="shared" ca="1" si="13"/>
        <v>3</v>
      </c>
      <c r="F20" s="33" t="str">
        <f t="shared" si="14"/>
        <v>＝</v>
      </c>
      <c r="G20" s="40">
        <f t="shared" ca="1" si="14"/>
        <v>3</v>
      </c>
      <c r="H20" s="41">
        <f t="shared" si="14"/>
        <v>0</v>
      </c>
      <c r="I20" s="41"/>
      <c r="J20" s="31" t="str">
        <f t="shared" si="15"/>
        <v>(12)</v>
      </c>
      <c r="K20" s="32">
        <f t="shared" ca="1" si="15"/>
        <v>1</v>
      </c>
      <c r="L20" s="33" t="str">
        <f t="shared" si="15"/>
        <v>×</v>
      </c>
      <c r="M20" s="32">
        <f t="shared" ca="1" si="15"/>
        <v>4</v>
      </c>
      <c r="N20" s="33" t="str">
        <f t="shared" si="15"/>
        <v>＝</v>
      </c>
      <c r="O20" s="40">
        <f t="shared" ca="1" si="15"/>
        <v>4</v>
      </c>
      <c r="P20" s="40"/>
      <c r="Q20" s="40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D20" s="9">
        <f t="shared" ca="1" si="10"/>
        <v>1.4980048246828859E-2</v>
      </c>
      <c r="AE20" s="10">
        <f t="shared" ca="1" si="16"/>
        <v>8</v>
      </c>
      <c r="AF20" s="11"/>
      <c r="AG20" s="12">
        <v>20</v>
      </c>
      <c r="AH20" s="12">
        <v>1</v>
      </c>
      <c r="AI20" s="13">
        <v>2</v>
      </c>
    </row>
    <row r="21" spans="1:35" ht="66" customHeight="1">
      <c r="A21" s="22"/>
      <c r="B21" s="31" t="str">
        <f t="shared" si="13"/>
        <v>(3)</v>
      </c>
      <c r="C21" s="32">
        <f t="shared" ca="1" si="13"/>
        <v>1</v>
      </c>
      <c r="D21" s="33" t="str">
        <f t="shared" si="13"/>
        <v>×</v>
      </c>
      <c r="E21" s="32">
        <f t="shared" ca="1" si="13"/>
        <v>5</v>
      </c>
      <c r="F21" s="33" t="str">
        <f t="shared" si="14"/>
        <v>＝</v>
      </c>
      <c r="G21" s="40">
        <f t="shared" ca="1" si="14"/>
        <v>5</v>
      </c>
      <c r="H21" s="41">
        <f t="shared" si="14"/>
        <v>0</v>
      </c>
      <c r="I21" s="41"/>
      <c r="J21" s="31" t="str">
        <f t="shared" si="15"/>
        <v>(13)</v>
      </c>
      <c r="K21" s="32">
        <f t="shared" ca="1" si="15"/>
        <v>1</v>
      </c>
      <c r="L21" s="33" t="str">
        <f t="shared" si="15"/>
        <v>×</v>
      </c>
      <c r="M21" s="32">
        <f t="shared" ca="1" si="15"/>
        <v>7</v>
      </c>
      <c r="N21" s="33" t="str">
        <f t="shared" si="15"/>
        <v>＝</v>
      </c>
      <c r="O21" s="40">
        <f t="shared" ca="1" si="15"/>
        <v>7</v>
      </c>
      <c r="P21" s="40"/>
      <c r="Q21" s="40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D21" s="9">
        <f t="shared" ca="1" si="10"/>
        <v>0.19026912268897156</v>
      </c>
      <c r="AE21" s="10">
        <f t="shared" ca="1" si="16"/>
        <v>5</v>
      </c>
      <c r="AF21" s="11"/>
      <c r="AG21" s="12">
        <v>21</v>
      </c>
      <c r="AH21" s="12">
        <v>1</v>
      </c>
      <c r="AI21" s="13">
        <v>3</v>
      </c>
    </row>
    <row r="22" spans="1:35" ht="66" customHeight="1">
      <c r="A22" s="22"/>
      <c r="B22" s="31" t="str">
        <f t="shared" si="13"/>
        <v>(4)</v>
      </c>
      <c r="C22" s="32">
        <f t="shared" ca="1" si="13"/>
        <v>1</v>
      </c>
      <c r="D22" s="33" t="str">
        <f t="shared" si="13"/>
        <v>×</v>
      </c>
      <c r="E22" s="32">
        <f t="shared" ca="1" si="13"/>
        <v>6</v>
      </c>
      <c r="F22" s="33" t="str">
        <f t="shared" si="14"/>
        <v>＝</v>
      </c>
      <c r="G22" s="40">
        <f t="shared" ca="1" si="14"/>
        <v>6</v>
      </c>
      <c r="H22" s="41">
        <f t="shared" si="14"/>
        <v>0</v>
      </c>
      <c r="I22" s="41"/>
      <c r="J22" s="31" t="str">
        <f t="shared" si="15"/>
        <v>(14)</v>
      </c>
      <c r="K22" s="32">
        <f t="shared" ca="1" si="15"/>
        <v>1</v>
      </c>
      <c r="L22" s="33" t="str">
        <f t="shared" si="15"/>
        <v>×</v>
      </c>
      <c r="M22" s="32">
        <f t="shared" ca="1" si="15"/>
        <v>3</v>
      </c>
      <c r="N22" s="33" t="str">
        <f t="shared" si="15"/>
        <v>＝</v>
      </c>
      <c r="O22" s="40">
        <f t="shared" ca="1" si="15"/>
        <v>3</v>
      </c>
      <c r="P22" s="40"/>
      <c r="Q22" s="40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D22" s="9">
        <f t="shared" ca="1" si="10"/>
        <v>0.32184091538692905</v>
      </c>
      <c r="AE22" s="10">
        <f t="shared" ca="1" si="16"/>
        <v>4</v>
      </c>
      <c r="AF22" s="11"/>
      <c r="AG22" s="12">
        <v>22</v>
      </c>
      <c r="AH22" s="12">
        <v>1</v>
      </c>
      <c r="AI22" s="13">
        <v>4</v>
      </c>
    </row>
    <row r="23" spans="1:35" ht="66" customHeight="1">
      <c r="A23" s="22"/>
      <c r="B23" s="31" t="str">
        <f t="shared" si="13"/>
        <v>(5)</v>
      </c>
      <c r="C23" s="32">
        <f t="shared" ca="1" si="13"/>
        <v>1</v>
      </c>
      <c r="D23" s="33" t="str">
        <f t="shared" si="13"/>
        <v>×</v>
      </c>
      <c r="E23" s="32">
        <f t="shared" ca="1" si="13"/>
        <v>1</v>
      </c>
      <c r="F23" s="33" t="str">
        <f t="shared" si="14"/>
        <v>＝</v>
      </c>
      <c r="G23" s="40">
        <f t="shared" ca="1" si="14"/>
        <v>1</v>
      </c>
      <c r="H23" s="41">
        <f t="shared" si="14"/>
        <v>0</v>
      </c>
      <c r="I23" s="41"/>
      <c r="J23" s="31" t="str">
        <f t="shared" si="15"/>
        <v>(15)</v>
      </c>
      <c r="K23" s="32">
        <f t="shared" ca="1" si="15"/>
        <v>1</v>
      </c>
      <c r="L23" s="33" t="str">
        <f t="shared" si="15"/>
        <v>×</v>
      </c>
      <c r="M23" s="32">
        <f t="shared" ca="1" si="15"/>
        <v>8</v>
      </c>
      <c r="N23" s="33" t="str">
        <f t="shared" si="15"/>
        <v>＝</v>
      </c>
      <c r="O23" s="40">
        <f t="shared" ca="1" si="15"/>
        <v>8</v>
      </c>
      <c r="P23" s="40"/>
      <c r="Q23" s="40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D23" s="9">
        <f t="shared" ca="1" si="10"/>
        <v>0.98342693268798609</v>
      </c>
      <c r="AE23" s="10">
        <f t="shared" ca="1" si="16"/>
        <v>1</v>
      </c>
      <c r="AF23" s="11"/>
      <c r="AG23" s="12">
        <v>23</v>
      </c>
      <c r="AH23" s="12">
        <v>1</v>
      </c>
      <c r="AI23" s="13">
        <v>5</v>
      </c>
    </row>
    <row r="24" spans="1:35" ht="66" customHeight="1">
      <c r="A24" s="22"/>
      <c r="B24" s="31" t="str">
        <f t="shared" si="13"/>
        <v>(6)</v>
      </c>
      <c r="C24" s="32">
        <f t="shared" ca="1" si="13"/>
        <v>1</v>
      </c>
      <c r="D24" s="33" t="str">
        <f t="shared" si="13"/>
        <v>×</v>
      </c>
      <c r="E24" s="32">
        <f t="shared" ca="1" si="13"/>
        <v>8</v>
      </c>
      <c r="F24" s="33" t="str">
        <f t="shared" si="14"/>
        <v>＝</v>
      </c>
      <c r="G24" s="40">
        <f t="shared" ca="1" si="14"/>
        <v>8</v>
      </c>
      <c r="H24" s="41">
        <f t="shared" si="14"/>
        <v>0</v>
      </c>
      <c r="I24" s="41"/>
      <c r="J24" s="31" t="str">
        <f t="shared" si="15"/>
        <v>(16)</v>
      </c>
      <c r="K24" s="32">
        <f t="shared" ca="1" si="15"/>
        <v>1</v>
      </c>
      <c r="L24" s="33" t="str">
        <f t="shared" si="15"/>
        <v>×</v>
      </c>
      <c r="M24" s="32">
        <f t="shared" ca="1" si="15"/>
        <v>2</v>
      </c>
      <c r="N24" s="33" t="str">
        <f t="shared" si="15"/>
        <v>＝</v>
      </c>
      <c r="O24" s="40">
        <f t="shared" ca="1" si="15"/>
        <v>2</v>
      </c>
      <c r="P24" s="40"/>
      <c r="Q24" s="40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D24" s="9">
        <f t="shared" ca="1" si="10"/>
        <v>5.9250659674125461E-2</v>
      </c>
      <c r="AE24" s="10">
        <f t="shared" ca="1" si="16"/>
        <v>6</v>
      </c>
      <c r="AF24" s="11"/>
      <c r="AG24" s="12">
        <v>24</v>
      </c>
      <c r="AH24" s="12">
        <v>1</v>
      </c>
      <c r="AI24" s="13">
        <v>6</v>
      </c>
    </row>
    <row r="25" spans="1:35" ht="66" customHeight="1">
      <c r="A25" s="22"/>
      <c r="B25" s="31" t="str">
        <f t="shared" si="13"/>
        <v>(7)</v>
      </c>
      <c r="C25" s="32">
        <f t="shared" ca="1" si="13"/>
        <v>1</v>
      </c>
      <c r="D25" s="33" t="str">
        <f t="shared" si="13"/>
        <v>×</v>
      </c>
      <c r="E25" s="32">
        <f t="shared" ca="1" si="13"/>
        <v>7</v>
      </c>
      <c r="F25" s="33" t="str">
        <f t="shared" si="14"/>
        <v>＝</v>
      </c>
      <c r="G25" s="40">
        <f t="shared" ca="1" si="14"/>
        <v>7</v>
      </c>
      <c r="H25" s="41">
        <f t="shared" si="14"/>
        <v>0</v>
      </c>
      <c r="I25" s="41"/>
      <c r="J25" s="31" t="str">
        <f t="shared" si="15"/>
        <v>(17)</v>
      </c>
      <c r="K25" s="32">
        <f t="shared" ca="1" si="15"/>
        <v>1</v>
      </c>
      <c r="L25" s="33" t="str">
        <f t="shared" si="15"/>
        <v>×</v>
      </c>
      <c r="M25" s="32">
        <f t="shared" ca="1" si="15"/>
        <v>5</v>
      </c>
      <c r="N25" s="33" t="str">
        <f t="shared" si="15"/>
        <v>＝</v>
      </c>
      <c r="O25" s="40">
        <f t="shared" ca="1" si="15"/>
        <v>5</v>
      </c>
      <c r="P25" s="40"/>
      <c r="Q25" s="40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D25" s="9">
        <f t="shared" ca="1" si="10"/>
        <v>0.95511724844466028</v>
      </c>
      <c r="AE25" s="10">
        <f t="shared" ca="1" si="16"/>
        <v>2</v>
      </c>
      <c r="AF25" s="11"/>
      <c r="AG25" s="12">
        <v>25</v>
      </c>
      <c r="AH25" s="12">
        <v>1</v>
      </c>
      <c r="AI25" s="13">
        <v>7</v>
      </c>
    </row>
    <row r="26" spans="1:35" ht="66" customHeight="1">
      <c r="A26" s="22"/>
      <c r="B26" s="31" t="str">
        <f t="shared" si="13"/>
        <v>(8)</v>
      </c>
      <c r="C26" s="32">
        <f t="shared" ca="1" si="13"/>
        <v>1</v>
      </c>
      <c r="D26" s="33" t="str">
        <f t="shared" si="13"/>
        <v>×</v>
      </c>
      <c r="E26" s="32">
        <f t="shared" ca="1" si="13"/>
        <v>9</v>
      </c>
      <c r="F26" s="33" t="str">
        <f t="shared" si="14"/>
        <v>＝</v>
      </c>
      <c r="G26" s="40">
        <f t="shared" ca="1" si="14"/>
        <v>9</v>
      </c>
      <c r="H26" s="41">
        <f t="shared" si="14"/>
        <v>0</v>
      </c>
      <c r="I26" s="41"/>
      <c r="J26" s="31" t="str">
        <f t="shared" si="15"/>
        <v>(18)</v>
      </c>
      <c r="K26" s="32">
        <f t="shared" ca="1" si="15"/>
        <v>1</v>
      </c>
      <c r="L26" s="33" t="str">
        <f t="shared" si="15"/>
        <v>×</v>
      </c>
      <c r="M26" s="32">
        <f t="shared" ca="1" si="15"/>
        <v>9</v>
      </c>
      <c r="N26" s="33" t="str">
        <f t="shared" si="15"/>
        <v>＝</v>
      </c>
      <c r="O26" s="40">
        <f t="shared" ca="1" si="15"/>
        <v>9</v>
      </c>
      <c r="P26" s="40"/>
      <c r="Q26" s="40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D26" s="9">
        <f t="shared" ca="1" si="10"/>
        <v>0.48613746145773484</v>
      </c>
      <c r="AE26" s="10">
        <f t="shared" ca="1" si="16"/>
        <v>3</v>
      </c>
      <c r="AF26" s="11"/>
      <c r="AG26" s="12">
        <v>26</v>
      </c>
      <c r="AH26" s="12">
        <v>1</v>
      </c>
      <c r="AI26" s="13">
        <v>8</v>
      </c>
    </row>
    <row r="27" spans="1:35" ht="66" customHeight="1" thickBot="1">
      <c r="A27" s="22"/>
      <c r="B27" s="31" t="str">
        <f t="shared" si="13"/>
        <v>(9)</v>
      </c>
      <c r="C27" s="32">
        <f t="shared" ca="1" si="13"/>
        <v>1</v>
      </c>
      <c r="D27" s="33" t="str">
        <f t="shared" si="13"/>
        <v>×</v>
      </c>
      <c r="E27" s="32">
        <f t="shared" ca="1" si="13"/>
        <v>4</v>
      </c>
      <c r="F27" s="33" t="str">
        <f t="shared" si="14"/>
        <v>＝</v>
      </c>
      <c r="G27" s="40">
        <f t="shared" ca="1" si="14"/>
        <v>4</v>
      </c>
      <c r="H27" s="41">
        <f t="shared" si="14"/>
        <v>0</v>
      </c>
      <c r="I27" s="41"/>
      <c r="J27" s="31" t="str">
        <f t="shared" si="15"/>
        <v>(19)</v>
      </c>
      <c r="K27" s="32">
        <f t="shared" ca="1" si="15"/>
        <v>1</v>
      </c>
      <c r="L27" s="33" t="str">
        <f t="shared" si="15"/>
        <v>×</v>
      </c>
      <c r="M27" s="32">
        <f t="shared" ca="1" si="15"/>
        <v>9</v>
      </c>
      <c r="N27" s="33" t="str">
        <f t="shared" si="15"/>
        <v>＝</v>
      </c>
      <c r="O27" s="40">
        <f t="shared" ca="1" si="15"/>
        <v>9</v>
      </c>
      <c r="P27" s="40"/>
      <c r="Q27" s="40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D27" s="15">
        <f t="shared" ca="1" si="10"/>
        <v>1.7656679279776544E-2</v>
      </c>
      <c r="AE27" s="16">
        <f t="shared" ca="1" si="16"/>
        <v>7</v>
      </c>
      <c r="AF27" s="17"/>
      <c r="AG27" s="18">
        <v>27</v>
      </c>
      <c r="AH27" s="18">
        <v>1</v>
      </c>
      <c r="AI27" s="19">
        <v>9</v>
      </c>
    </row>
    <row r="28" spans="1:35" ht="66" customHeight="1">
      <c r="A28" s="22"/>
      <c r="B28" s="31" t="str">
        <f t="shared" si="13"/>
        <v>(10)</v>
      </c>
      <c r="C28" s="32">
        <f t="shared" ca="1" si="13"/>
        <v>1</v>
      </c>
      <c r="D28" s="33" t="str">
        <f t="shared" si="13"/>
        <v>×</v>
      </c>
      <c r="E28" s="32">
        <f t="shared" ca="1" si="13"/>
        <v>1</v>
      </c>
      <c r="F28" s="33" t="str">
        <f t="shared" si="14"/>
        <v>＝</v>
      </c>
      <c r="G28" s="40">
        <f t="shared" ca="1" si="14"/>
        <v>1</v>
      </c>
      <c r="H28" s="41">
        <f t="shared" si="14"/>
        <v>0</v>
      </c>
      <c r="I28" s="41"/>
      <c r="J28" s="31" t="str">
        <f t="shared" si="15"/>
        <v>(20)</v>
      </c>
      <c r="K28" s="32">
        <f t="shared" ca="1" si="15"/>
        <v>1</v>
      </c>
      <c r="L28" s="33" t="str">
        <f t="shared" si="15"/>
        <v>×</v>
      </c>
      <c r="M28" s="32">
        <f t="shared" ca="1" si="15"/>
        <v>8</v>
      </c>
      <c r="N28" s="33" t="str">
        <f t="shared" si="15"/>
        <v>＝</v>
      </c>
      <c r="O28" s="40">
        <f t="shared" ca="1" si="15"/>
        <v>8</v>
      </c>
      <c r="P28" s="40"/>
      <c r="Q28" s="40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</row>
    <row r="29" spans="1:35" ht="15">
      <c r="S29" s="22"/>
      <c r="T29" s="22"/>
      <c r="U29" s="22"/>
      <c r="V29" s="22"/>
      <c r="W29" s="22"/>
      <c r="X29" s="22"/>
      <c r="Y29" s="22"/>
      <c r="Z29" s="22"/>
      <c r="AA29" s="22"/>
      <c r="AB29" s="22"/>
    </row>
    <row r="30" spans="1:35" ht="28.5">
      <c r="AD30" s="20"/>
      <c r="AE30" s="14"/>
      <c r="AG30" s="8"/>
      <c r="AH30" s="8"/>
      <c r="AI30" s="8"/>
    </row>
    <row r="31" spans="1:35" ht="28.5">
      <c r="AD31" s="20"/>
      <c r="AE31" s="14"/>
      <c r="AG31" s="8"/>
      <c r="AH31" s="8"/>
      <c r="AI31" s="8"/>
    </row>
    <row r="32" spans="1:35" ht="28.5">
      <c r="AD32" s="20"/>
      <c r="AE32" s="14"/>
      <c r="AG32" s="8"/>
      <c r="AH32" s="8"/>
      <c r="AI32" s="8"/>
    </row>
    <row r="33" spans="30:35" ht="28.5">
      <c r="AD33" s="20"/>
      <c r="AE33" s="14"/>
      <c r="AG33" s="8"/>
      <c r="AH33" s="8"/>
      <c r="AI33" s="8"/>
    </row>
    <row r="34" spans="30:35" ht="28.5">
      <c r="AD34" s="20"/>
      <c r="AE34" s="14"/>
      <c r="AG34" s="8"/>
      <c r="AH34" s="8"/>
      <c r="AI34" s="8"/>
    </row>
    <row r="35" spans="30:35" ht="28.5">
      <c r="AD35" s="20"/>
      <c r="AE35" s="14"/>
      <c r="AG35" s="8"/>
      <c r="AH35" s="8"/>
      <c r="AI35" s="8"/>
    </row>
    <row r="36" spans="30:35" ht="28.5">
      <c r="AD36" s="20"/>
      <c r="AE36" s="14"/>
      <c r="AG36" s="8"/>
      <c r="AH36" s="8"/>
      <c r="AI36" s="8"/>
    </row>
    <row r="37" spans="30:35" ht="28.5">
      <c r="AD37" s="20"/>
      <c r="AE37" s="14"/>
      <c r="AG37" s="8"/>
      <c r="AH37" s="8"/>
      <c r="AI37" s="8"/>
    </row>
    <row r="38" spans="30:35" ht="28.5">
      <c r="AD38" s="20"/>
      <c r="AE38" s="14"/>
      <c r="AG38" s="8"/>
      <c r="AH38" s="8"/>
      <c r="AI38" s="8"/>
    </row>
    <row r="39" spans="30:35" ht="28.5">
      <c r="AD39" s="20"/>
      <c r="AE39" s="14"/>
      <c r="AG39" s="8"/>
      <c r="AH39" s="8"/>
      <c r="AI39" s="8"/>
    </row>
    <row r="40" spans="30:35" ht="28.5">
      <c r="AD40" s="20"/>
      <c r="AE40" s="14"/>
      <c r="AG40" s="8"/>
      <c r="AH40" s="8"/>
      <c r="AI40" s="8"/>
    </row>
    <row r="41" spans="30:35" ht="28.5">
      <c r="AD41" s="20"/>
      <c r="AE41" s="14"/>
      <c r="AG41" s="8"/>
      <c r="AH41" s="8"/>
      <c r="AI41" s="8"/>
    </row>
    <row r="42" spans="30:35" ht="28.5">
      <c r="AD42" s="20"/>
      <c r="AE42" s="14"/>
      <c r="AG42" s="8"/>
      <c r="AH42" s="8"/>
      <c r="AI42" s="8"/>
    </row>
    <row r="43" spans="30:35" ht="28.5">
      <c r="AD43" s="20"/>
      <c r="AE43" s="14"/>
      <c r="AG43" s="8"/>
      <c r="AH43" s="8"/>
      <c r="AI43" s="8"/>
    </row>
    <row r="44" spans="30:35" ht="28.5">
      <c r="AD44" s="20"/>
      <c r="AE44" s="14"/>
      <c r="AG44" s="8"/>
      <c r="AH44" s="8"/>
      <c r="AI44" s="8"/>
    </row>
    <row r="45" spans="30:35" ht="28.5">
      <c r="AD45" s="20"/>
      <c r="AE45" s="14"/>
      <c r="AG45" s="8"/>
      <c r="AH45" s="8"/>
      <c r="AI45" s="8"/>
    </row>
    <row r="46" spans="30:35" ht="28.5">
      <c r="AD46" s="20"/>
      <c r="AE46" s="14"/>
      <c r="AG46" s="8"/>
      <c r="AH46" s="8"/>
      <c r="AI46" s="8"/>
    </row>
    <row r="47" spans="30:35" ht="28.5">
      <c r="AD47" s="20"/>
      <c r="AE47" s="14"/>
      <c r="AG47" s="8"/>
      <c r="AH47" s="8"/>
      <c r="AI47" s="8"/>
    </row>
    <row r="48" spans="30:35" ht="28.5">
      <c r="AD48" s="20"/>
      <c r="AE48" s="14"/>
      <c r="AG48" s="8"/>
      <c r="AH48" s="8"/>
      <c r="AI48" s="8"/>
    </row>
    <row r="49" spans="30:35" ht="28.5">
      <c r="AD49" s="20"/>
      <c r="AE49" s="14"/>
      <c r="AG49" s="8"/>
      <c r="AH49" s="8"/>
      <c r="AI49" s="8"/>
    </row>
    <row r="50" spans="30:35" ht="28.5">
      <c r="AD50" s="20"/>
      <c r="AE50" s="14"/>
      <c r="AG50" s="8"/>
      <c r="AH50" s="8"/>
      <c r="AI50" s="8"/>
    </row>
    <row r="51" spans="30:35" ht="28.5">
      <c r="AD51" s="20"/>
      <c r="AE51" s="14"/>
      <c r="AG51" s="8"/>
      <c r="AH51" s="8"/>
      <c r="AI51" s="8"/>
    </row>
    <row r="52" spans="30:35" ht="28.5">
      <c r="AD52" s="20"/>
      <c r="AE52" s="14"/>
      <c r="AG52" s="8"/>
      <c r="AH52" s="8"/>
      <c r="AI52" s="8"/>
    </row>
    <row r="53" spans="30:35" ht="28.5">
      <c r="AD53" s="20"/>
      <c r="AE53" s="14"/>
      <c r="AG53" s="8"/>
      <c r="AH53" s="8"/>
      <c r="AI53" s="8"/>
    </row>
    <row r="54" spans="30:35" ht="28.5">
      <c r="AD54" s="20"/>
      <c r="AE54" s="14"/>
      <c r="AG54" s="8"/>
      <c r="AH54" s="8"/>
      <c r="AI54" s="8"/>
    </row>
    <row r="55" spans="30:35" ht="28.5">
      <c r="AD55" s="20"/>
      <c r="AE55" s="14"/>
      <c r="AG55" s="8"/>
      <c r="AH55" s="8"/>
      <c r="AI55" s="8"/>
    </row>
    <row r="56" spans="30:35" ht="28.5">
      <c r="AD56" s="20"/>
      <c r="AE56" s="14"/>
      <c r="AG56" s="8"/>
      <c r="AH56" s="8"/>
      <c r="AI56" s="8"/>
    </row>
    <row r="57" spans="30:35" ht="28.5">
      <c r="AD57" s="20"/>
      <c r="AE57" s="14"/>
      <c r="AG57" s="8"/>
      <c r="AH57" s="8"/>
      <c r="AI57" s="8"/>
    </row>
    <row r="58" spans="30:35" ht="28.5">
      <c r="AD58" s="20"/>
      <c r="AE58" s="14"/>
      <c r="AG58" s="8"/>
      <c r="AH58" s="8"/>
      <c r="AI58" s="8"/>
    </row>
    <row r="59" spans="30:35" ht="28.5">
      <c r="AD59" s="20"/>
      <c r="AE59" s="14"/>
      <c r="AG59" s="8"/>
      <c r="AH59" s="8"/>
      <c r="AI59" s="8"/>
    </row>
    <row r="60" spans="30:35" ht="28.5">
      <c r="AD60" s="20"/>
      <c r="AE60" s="14"/>
      <c r="AG60" s="8"/>
      <c r="AH60" s="8"/>
      <c r="AI60" s="8"/>
    </row>
    <row r="61" spans="30:35" ht="28.5">
      <c r="AD61" s="20"/>
      <c r="AE61" s="14"/>
      <c r="AG61" s="8"/>
      <c r="AH61" s="8"/>
      <c r="AI61" s="8"/>
    </row>
    <row r="62" spans="30:35" ht="28.5">
      <c r="AD62" s="20"/>
      <c r="AE62" s="14"/>
      <c r="AG62" s="8"/>
      <c r="AH62" s="8"/>
      <c r="AI62" s="8"/>
    </row>
    <row r="63" spans="30:35" ht="28.5">
      <c r="AD63" s="20"/>
      <c r="AE63" s="14"/>
      <c r="AG63" s="8"/>
      <c r="AH63" s="8"/>
      <c r="AI63" s="8"/>
    </row>
    <row r="64" spans="30:35" ht="28.5">
      <c r="AD64" s="20"/>
      <c r="AE64" s="14"/>
      <c r="AG64" s="8"/>
      <c r="AH64" s="8"/>
      <c r="AI64" s="8"/>
    </row>
    <row r="65" spans="30:35" ht="28.5">
      <c r="AD65" s="20"/>
      <c r="AE65" s="14"/>
      <c r="AG65" s="8"/>
      <c r="AH65" s="8"/>
      <c r="AI65" s="8"/>
    </row>
    <row r="66" spans="30:35" ht="28.5">
      <c r="AD66" s="20"/>
      <c r="AE66" s="14"/>
      <c r="AG66" s="8"/>
      <c r="AH66" s="8"/>
      <c r="AI66" s="8"/>
    </row>
    <row r="67" spans="30:35" ht="28.5">
      <c r="AD67" s="20"/>
      <c r="AE67" s="14"/>
      <c r="AG67" s="8"/>
      <c r="AH67" s="8"/>
      <c r="AI67" s="8"/>
    </row>
    <row r="68" spans="30:35" ht="28.5">
      <c r="AD68" s="20"/>
      <c r="AE68" s="14"/>
      <c r="AG68" s="8"/>
      <c r="AH68" s="8"/>
      <c r="AI68" s="8"/>
    </row>
    <row r="69" spans="30:35" ht="28.5">
      <c r="AD69" s="20"/>
      <c r="AE69" s="14"/>
      <c r="AG69" s="8"/>
      <c r="AH69" s="8"/>
      <c r="AI69" s="8"/>
    </row>
    <row r="70" spans="30:35" ht="28.5">
      <c r="AD70" s="20"/>
      <c r="AE70" s="14"/>
      <c r="AG70" s="8"/>
      <c r="AH70" s="8"/>
      <c r="AI70" s="8"/>
    </row>
    <row r="71" spans="30:35" ht="28.5">
      <c r="AD71" s="20"/>
      <c r="AE71" s="14"/>
      <c r="AG71" s="8"/>
      <c r="AH71" s="8"/>
      <c r="AI71" s="8"/>
    </row>
    <row r="72" spans="30:35" ht="28.5">
      <c r="AD72" s="20"/>
      <c r="AE72" s="14"/>
      <c r="AG72" s="8"/>
      <c r="AH72" s="8"/>
      <c r="AI72" s="8"/>
    </row>
    <row r="73" spans="30:35" ht="28.5">
      <c r="AD73" s="20"/>
      <c r="AE73" s="14"/>
      <c r="AG73" s="8"/>
      <c r="AH73" s="8"/>
      <c r="AI73" s="8"/>
    </row>
    <row r="74" spans="30:35" ht="28.5">
      <c r="AD74" s="20"/>
      <c r="AE74" s="14"/>
      <c r="AG74" s="8"/>
      <c r="AH74" s="8"/>
      <c r="AI74" s="8"/>
    </row>
    <row r="75" spans="30:35" ht="28.5">
      <c r="AD75" s="20"/>
      <c r="AE75" s="14"/>
      <c r="AG75" s="8"/>
      <c r="AH75" s="8"/>
      <c r="AI75" s="8"/>
    </row>
    <row r="76" spans="30:35" ht="28.5">
      <c r="AD76" s="20"/>
      <c r="AE76" s="14"/>
      <c r="AG76" s="8"/>
      <c r="AH76" s="8"/>
      <c r="AI76" s="8"/>
    </row>
    <row r="77" spans="30:35" ht="28.5">
      <c r="AD77" s="20"/>
      <c r="AE77" s="14"/>
      <c r="AG77" s="8"/>
      <c r="AH77" s="8"/>
      <c r="AI77" s="8"/>
    </row>
    <row r="78" spans="30:35" ht="28.5">
      <c r="AD78" s="20"/>
      <c r="AE78" s="14"/>
      <c r="AG78" s="8"/>
      <c r="AH78" s="8"/>
      <c r="AI78" s="8"/>
    </row>
    <row r="79" spans="30:35" ht="28.5">
      <c r="AD79" s="20"/>
      <c r="AE79" s="14"/>
      <c r="AG79" s="8"/>
      <c r="AH79" s="8"/>
      <c r="AI79" s="8"/>
    </row>
    <row r="80" spans="30:35" ht="28.5">
      <c r="AD80" s="20"/>
      <c r="AE80" s="14"/>
      <c r="AG80" s="8"/>
      <c r="AH80" s="8"/>
      <c r="AI80" s="8"/>
    </row>
    <row r="81" spans="30:35" ht="28.5">
      <c r="AD81" s="20"/>
      <c r="AE81" s="14"/>
      <c r="AG81" s="8"/>
      <c r="AH81" s="8"/>
      <c r="AI81" s="8"/>
    </row>
  </sheetData>
  <sheetProtection algorithmName="SHA-512" hashValue="VF9hGqjh7YyJtPpHj0g8GdM4fd5eNhc5kGeQYLN0YZvKm4E98hzEE8pPg5m5mSDyR9EeUJvKBBlZv7c/G/WoNg==" saltValue="IKxApyMhrDE1Vl+ZHzC3YA==" spinCount="100000" sheet="1" objects="1" scenarios="1" selectLockedCells="1"/>
  <mergeCells count="6">
    <mergeCell ref="F17:G17"/>
    <mergeCell ref="N1:O1"/>
    <mergeCell ref="A15:I15"/>
    <mergeCell ref="N15:O15"/>
    <mergeCell ref="F3:G3"/>
    <mergeCell ref="A1:M1"/>
  </mergeCells>
  <phoneticPr fontId="2"/>
  <conditionalFormatting sqref="S6:AA14">
    <cfRule type="cellIs" dxfId="72" priority="1" stopIfTrue="1" operator="greaterThanOrEqual">
      <formula>5</formula>
    </cfRule>
    <cfRule type="cellIs" dxfId="71" priority="2" stopIfTrue="1" operator="equal">
      <formula>4</formula>
    </cfRule>
    <cfRule type="cellIs" dxfId="70" priority="3" stopIfTrue="1" operator="equal">
      <formula>3</formula>
    </cfRule>
    <cfRule type="cellIs" dxfId="69" priority="4" stopIfTrue="1" operator="equal">
      <formula>2</formula>
    </cfRule>
    <cfRule type="cellIs" dxfId="68" priority="5" stopIfTrue="1" operator="equal">
      <formula>1</formula>
    </cfRule>
    <cfRule type="cellIs" dxfId="67" priority="6" stopIfTrue="1" operator="equal">
      <formula>0</formula>
    </cfRule>
  </conditionalFormatting>
  <dataValidations count="1">
    <dataValidation type="whole" imeMode="off" allowBlank="1" showInputMessage="1" showErrorMessage="1" sqref="N1:Q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1"/>
  <sheetViews>
    <sheetView showGridLines="0" zoomScale="70" zoomScaleNormal="70" workbookViewId="0">
      <selection activeCell="N1" sqref="N1:O1"/>
    </sheetView>
  </sheetViews>
  <sheetFormatPr defaultRowHeight="13.5"/>
  <cols>
    <col min="1" max="1" width="7.625" style="1" customWidth="1"/>
    <col min="2" max="2" width="6.25" style="1" bestFit="1" customWidth="1"/>
    <col min="3" max="3" width="4.625" style="7" customWidth="1"/>
    <col min="4" max="4" width="5.625" style="1" customWidth="1"/>
    <col min="5" max="5" width="4.625" style="7" customWidth="1"/>
    <col min="6" max="6" width="5.625" style="1" customWidth="1"/>
    <col min="7" max="7" width="8.625" style="7" customWidth="1"/>
    <col min="8" max="8" width="3.625" style="1" customWidth="1"/>
    <col min="9" max="9" width="7.625" style="1" customWidth="1"/>
    <col min="10" max="10" width="6.25" style="1" bestFit="1" customWidth="1"/>
    <col min="11" max="11" width="4.625" style="1" customWidth="1"/>
    <col min="12" max="12" width="5.625" style="1" customWidth="1"/>
    <col min="13" max="13" width="4.625" style="1" customWidth="1"/>
    <col min="14" max="14" width="4.5" style="1" customWidth="1"/>
    <col min="15" max="17" width="8.625" style="1" customWidth="1"/>
    <col min="18" max="18" width="7.75" style="1" customWidth="1"/>
    <col min="19" max="19" width="9" style="1" customWidth="1"/>
    <col min="20" max="20" width="8.375" style="1" customWidth="1"/>
    <col min="21" max="21" width="8.75" style="1" customWidth="1"/>
    <col min="22" max="22" width="8.25" style="1" customWidth="1"/>
    <col min="23" max="23" width="9.625" style="1" customWidth="1"/>
    <col min="24" max="24" width="8.5" style="1" customWidth="1"/>
    <col min="25" max="25" width="9" style="1" customWidth="1"/>
    <col min="26" max="26" width="8.125" style="1" customWidth="1"/>
    <col min="27" max="27" width="8.5" style="1" customWidth="1"/>
    <col min="28" max="28" width="8.25" style="1" customWidth="1"/>
    <col min="29" max="29" width="9.125" style="1" customWidth="1"/>
    <col min="30" max="30" width="9" style="1" hidden="1" customWidth="1"/>
    <col min="31" max="31" width="8.75" style="1" hidden="1" customWidth="1"/>
    <col min="32" max="35" width="0" style="1" hidden="1" customWidth="1"/>
    <col min="36" max="16384" width="9" style="1"/>
  </cols>
  <sheetData>
    <row r="1" spans="1:35" ht="36">
      <c r="A1" s="138" t="s">
        <v>29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3">
        <v>1</v>
      </c>
      <c r="O1" s="133"/>
      <c r="P1" s="58"/>
      <c r="Q1" s="58"/>
      <c r="R1" s="57"/>
      <c r="S1" s="22"/>
      <c r="T1" s="22"/>
      <c r="U1" s="22"/>
      <c r="V1" s="22"/>
      <c r="W1" s="22"/>
      <c r="X1" s="22"/>
      <c r="Y1" s="22"/>
      <c r="Z1" s="22"/>
      <c r="AA1" s="22"/>
      <c r="AB1" s="22"/>
      <c r="AD1" s="2">
        <f t="shared" ref="AD1:AD14" ca="1" si="0">RAND()</f>
        <v>0.84451267915655381</v>
      </c>
      <c r="AE1" s="3">
        <f ca="1">RANK(AD1,$AD$1:$AD$9,)</f>
        <v>3</v>
      </c>
      <c r="AF1" s="4"/>
      <c r="AG1" s="5">
        <v>1</v>
      </c>
      <c r="AH1" s="5">
        <v>2</v>
      </c>
      <c r="AI1" s="6">
        <v>1</v>
      </c>
    </row>
    <row r="2" spans="1:35" ht="24.75" customHeight="1">
      <c r="A2" s="22"/>
      <c r="B2" s="24"/>
      <c r="C2" s="25"/>
      <c r="D2" s="22"/>
      <c r="E2" s="25"/>
      <c r="F2" s="22"/>
      <c r="G2" s="25"/>
      <c r="H2" s="26"/>
      <c r="I2" s="26"/>
      <c r="J2" s="22"/>
      <c r="K2" s="22"/>
      <c r="L2" s="27"/>
      <c r="M2" s="22"/>
      <c r="N2" s="28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D2" s="9">
        <f t="shared" ca="1" si="0"/>
        <v>0.70660867731813781</v>
      </c>
      <c r="AE2" s="10">
        <f t="shared" ref="AE2:AE9" ca="1" si="1">RANK(AD2,$AD$1:$AD$9,)</f>
        <v>5</v>
      </c>
      <c r="AF2" s="11"/>
      <c r="AG2" s="12">
        <v>2</v>
      </c>
      <c r="AH2" s="12">
        <v>2</v>
      </c>
      <c r="AI2" s="13">
        <v>2</v>
      </c>
    </row>
    <row r="3" spans="1:35" ht="24.75" customHeight="1">
      <c r="A3" s="30"/>
      <c r="B3" s="29" t="s">
        <v>37</v>
      </c>
      <c r="C3" s="43"/>
      <c r="D3" s="44" t="s">
        <v>26</v>
      </c>
      <c r="F3" s="136" t="s">
        <v>0</v>
      </c>
      <c r="G3" s="137"/>
      <c r="H3" s="30"/>
      <c r="I3" s="30"/>
      <c r="J3" s="29"/>
      <c r="K3" s="29"/>
      <c r="L3" s="29"/>
      <c r="M3" s="30"/>
      <c r="N3" s="30"/>
      <c r="O3" s="29"/>
      <c r="P3" s="36"/>
      <c r="Q3" s="36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D3" s="9">
        <f t="shared" ca="1" si="0"/>
        <v>0.59491540351082195</v>
      </c>
      <c r="AE3" s="10">
        <f t="shared" ca="1" si="1"/>
        <v>8</v>
      </c>
      <c r="AF3" s="11"/>
      <c r="AG3" s="12">
        <v>3</v>
      </c>
      <c r="AH3" s="12">
        <v>2</v>
      </c>
      <c r="AI3" s="13">
        <v>3</v>
      </c>
    </row>
    <row r="4" spans="1:35" ht="24.75" customHeight="1">
      <c r="A4" s="22"/>
      <c r="B4" s="22"/>
      <c r="C4" s="25"/>
      <c r="D4" s="22"/>
      <c r="E4" s="25"/>
      <c r="F4" s="22"/>
      <c r="G4" s="25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6" t="s">
        <v>38</v>
      </c>
      <c r="T4" s="26" t="s">
        <v>25</v>
      </c>
      <c r="U4" s="26" t="s">
        <v>39</v>
      </c>
      <c r="V4" s="26" t="s">
        <v>23</v>
      </c>
      <c r="W4" s="22"/>
      <c r="X4" s="22"/>
      <c r="Y4" s="22"/>
      <c r="Z4" s="22"/>
      <c r="AA4" s="22"/>
      <c r="AB4" s="22"/>
      <c r="AD4" s="9">
        <f t="shared" ca="1" si="0"/>
        <v>0.64269512905392834</v>
      </c>
      <c r="AE4" s="10">
        <f t="shared" ca="1" si="1"/>
        <v>7</v>
      </c>
      <c r="AF4" s="11"/>
      <c r="AG4" s="12">
        <v>4</v>
      </c>
      <c r="AH4" s="12">
        <v>2</v>
      </c>
      <c r="AI4" s="13">
        <v>4</v>
      </c>
    </row>
    <row r="5" spans="1:35" ht="66" customHeight="1" thickBot="1">
      <c r="A5" s="22"/>
      <c r="B5" s="31" t="s">
        <v>1</v>
      </c>
      <c r="C5" s="32">
        <f ca="1">VLOOKUP($AE1,$AG$1:$AI$27,2,FALSE)</f>
        <v>2</v>
      </c>
      <c r="D5" s="33" t="s">
        <v>2</v>
      </c>
      <c r="E5" s="34">
        <f t="shared" ref="E5:E14" ca="1" si="2">VLOOKUP($AE1,$AG$1:$AI$81,3,FALSE)</f>
        <v>3</v>
      </c>
      <c r="F5" s="33" t="s">
        <v>3</v>
      </c>
      <c r="G5" s="35">
        <f ca="1">C5*E5</f>
        <v>6</v>
      </c>
      <c r="H5" s="22"/>
      <c r="I5" s="22"/>
      <c r="J5" s="31" t="s">
        <v>18</v>
      </c>
      <c r="K5" s="32">
        <f t="shared" ref="K5:K14" ca="1" si="3">VLOOKUP($AE11,$AG$1:$AI$81,2,FALSE)</f>
        <v>2</v>
      </c>
      <c r="L5" s="33" t="s">
        <v>2</v>
      </c>
      <c r="M5" s="34">
        <f t="shared" ref="M5:M14" ca="1" si="4">VLOOKUP($AE11,$AG$1:$AI$81,3,FALSE)</f>
        <v>7</v>
      </c>
      <c r="N5" s="33" t="s">
        <v>3</v>
      </c>
      <c r="O5" s="35">
        <f t="shared" ref="O5:O14" ca="1" si="5">K5*M5</f>
        <v>14</v>
      </c>
      <c r="P5" s="35"/>
      <c r="Q5" s="35"/>
      <c r="R5" s="22"/>
      <c r="S5" s="47">
        <v>1</v>
      </c>
      <c r="T5" s="47">
        <v>2</v>
      </c>
      <c r="U5" s="47">
        <v>3</v>
      </c>
      <c r="V5" s="47">
        <v>4</v>
      </c>
      <c r="W5" s="47">
        <v>5</v>
      </c>
      <c r="X5" s="47">
        <v>6</v>
      </c>
      <c r="Y5" s="47">
        <v>7</v>
      </c>
      <c r="Z5" s="47">
        <v>8</v>
      </c>
      <c r="AA5" s="47">
        <v>9</v>
      </c>
      <c r="AB5" s="22"/>
      <c r="AD5" s="9">
        <f t="shared" ca="1" si="0"/>
        <v>0.97099791611527031</v>
      </c>
      <c r="AE5" s="10">
        <f t="shared" ca="1" si="1"/>
        <v>1</v>
      </c>
      <c r="AF5" s="11"/>
      <c r="AG5" s="12">
        <v>5</v>
      </c>
      <c r="AH5" s="12">
        <v>2</v>
      </c>
      <c r="AI5" s="13">
        <v>5</v>
      </c>
    </row>
    <row r="6" spans="1:35" ht="66" customHeight="1">
      <c r="A6" s="22"/>
      <c r="B6" s="31" t="s">
        <v>4</v>
      </c>
      <c r="C6" s="32">
        <f t="shared" ref="C6:C14" ca="1" si="6">VLOOKUP($AE2,$AG$1:$AI$81,2,FALSE)</f>
        <v>2</v>
      </c>
      <c r="D6" s="33" t="s">
        <v>2</v>
      </c>
      <c r="E6" s="34">
        <f t="shared" ca="1" si="2"/>
        <v>5</v>
      </c>
      <c r="F6" s="33" t="s">
        <v>3</v>
      </c>
      <c r="G6" s="35">
        <f t="shared" ref="G6:G14" ca="1" si="7">C6*E6</f>
        <v>10</v>
      </c>
      <c r="H6" s="22"/>
      <c r="I6" s="22"/>
      <c r="J6" s="31" t="s">
        <v>19</v>
      </c>
      <c r="K6" s="32">
        <f t="shared" ca="1" si="3"/>
        <v>2</v>
      </c>
      <c r="L6" s="33" t="s">
        <v>2</v>
      </c>
      <c r="M6" s="34">
        <f t="shared" ca="1" si="4"/>
        <v>9</v>
      </c>
      <c r="N6" s="33" t="s">
        <v>3</v>
      </c>
      <c r="O6" s="35">
        <f t="shared" ca="1" si="5"/>
        <v>18</v>
      </c>
      <c r="P6" s="35"/>
      <c r="Q6" s="46" t="s">
        <v>38</v>
      </c>
      <c r="R6" s="36">
        <v>1</v>
      </c>
      <c r="S6" s="48">
        <f t="shared" ref="S6:AA14" ca="1" si="8">COUNTIFS($C$5:$C$14,$R6,$E$5:$E$14,S$5)+COUNTIFS($K$5:$K$14,$R6,$M$5:$M$14,S$5)</f>
        <v>0</v>
      </c>
      <c r="T6" s="49">
        <f t="shared" ca="1" si="8"/>
        <v>0</v>
      </c>
      <c r="U6" s="49">
        <f t="shared" ca="1" si="8"/>
        <v>0</v>
      </c>
      <c r="V6" s="49">
        <f t="shared" ca="1" si="8"/>
        <v>0</v>
      </c>
      <c r="W6" s="49">
        <f t="shared" ca="1" si="8"/>
        <v>0</v>
      </c>
      <c r="X6" s="49">
        <f t="shared" ca="1" si="8"/>
        <v>0</v>
      </c>
      <c r="Y6" s="49">
        <f t="shared" ca="1" si="8"/>
        <v>0</v>
      </c>
      <c r="Z6" s="49">
        <f t="shared" ca="1" si="8"/>
        <v>0</v>
      </c>
      <c r="AA6" s="50">
        <f t="shared" ca="1" si="8"/>
        <v>0</v>
      </c>
      <c r="AB6" s="22"/>
      <c r="AD6" s="9">
        <f t="shared" ca="1" si="0"/>
        <v>0.27235016081835994</v>
      </c>
      <c r="AE6" s="10">
        <f t="shared" ca="1" si="1"/>
        <v>9</v>
      </c>
      <c r="AF6" s="11"/>
      <c r="AG6" s="12">
        <v>6</v>
      </c>
      <c r="AH6" s="12">
        <v>2</v>
      </c>
      <c r="AI6" s="13">
        <v>6</v>
      </c>
    </row>
    <row r="7" spans="1:35" ht="66" customHeight="1">
      <c r="A7" s="22"/>
      <c r="B7" s="31" t="s">
        <v>6</v>
      </c>
      <c r="C7" s="32">
        <f t="shared" ca="1" si="6"/>
        <v>2</v>
      </c>
      <c r="D7" s="33" t="s">
        <v>2</v>
      </c>
      <c r="E7" s="34">
        <f t="shared" ca="1" si="2"/>
        <v>8</v>
      </c>
      <c r="F7" s="33" t="s">
        <v>3</v>
      </c>
      <c r="G7" s="35">
        <f t="shared" ca="1" si="7"/>
        <v>16</v>
      </c>
      <c r="H7" s="22"/>
      <c r="I7" s="22"/>
      <c r="J7" s="31" t="s">
        <v>20</v>
      </c>
      <c r="K7" s="32">
        <f t="shared" ca="1" si="3"/>
        <v>2</v>
      </c>
      <c r="L7" s="33" t="s">
        <v>2</v>
      </c>
      <c r="M7" s="34">
        <f t="shared" ca="1" si="4"/>
        <v>4</v>
      </c>
      <c r="N7" s="33" t="s">
        <v>3</v>
      </c>
      <c r="O7" s="35">
        <f t="shared" ca="1" si="5"/>
        <v>8</v>
      </c>
      <c r="P7" s="35"/>
      <c r="Q7" s="46" t="s">
        <v>25</v>
      </c>
      <c r="R7" s="36">
        <v>2</v>
      </c>
      <c r="S7" s="51">
        <f t="shared" ca="1" si="8"/>
        <v>3</v>
      </c>
      <c r="T7" s="52">
        <f t="shared" ca="1" si="8"/>
        <v>2</v>
      </c>
      <c r="U7" s="52">
        <f t="shared" ca="1" si="8"/>
        <v>2</v>
      </c>
      <c r="V7" s="52">
        <f t="shared" ca="1" si="8"/>
        <v>2</v>
      </c>
      <c r="W7" s="52">
        <f t="shared" ca="1" si="8"/>
        <v>2</v>
      </c>
      <c r="X7" s="52">
        <f t="shared" ca="1" si="8"/>
        <v>2</v>
      </c>
      <c r="Y7" s="52">
        <f t="shared" ca="1" si="8"/>
        <v>2</v>
      </c>
      <c r="Z7" s="52">
        <f t="shared" ca="1" si="8"/>
        <v>2</v>
      </c>
      <c r="AA7" s="53">
        <f t="shared" ca="1" si="8"/>
        <v>3</v>
      </c>
      <c r="AB7" s="22"/>
      <c r="AD7" s="9">
        <f t="shared" ca="1" si="0"/>
        <v>0.82152527204787484</v>
      </c>
      <c r="AE7" s="10">
        <f t="shared" ca="1" si="1"/>
        <v>4</v>
      </c>
      <c r="AF7" s="11"/>
      <c r="AG7" s="12">
        <v>7</v>
      </c>
      <c r="AH7" s="12">
        <v>2</v>
      </c>
      <c r="AI7" s="13">
        <v>7</v>
      </c>
    </row>
    <row r="8" spans="1:35" ht="66" customHeight="1">
      <c r="A8" s="22"/>
      <c r="B8" s="31" t="s">
        <v>8</v>
      </c>
      <c r="C8" s="32">
        <f t="shared" ca="1" si="6"/>
        <v>2</v>
      </c>
      <c r="D8" s="33" t="s">
        <v>2</v>
      </c>
      <c r="E8" s="34">
        <f t="shared" ca="1" si="2"/>
        <v>7</v>
      </c>
      <c r="F8" s="33" t="s">
        <v>3</v>
      </c>
      <c r="G8" s="35">
        <f t="shared" ca="1" si="7"/>
        <v>14</v>
      </c>
      <c r="H8" s="22"/>
      <c r="I8" s="22"/>
      <c r="J8" s="31" t="s">
        <v>21</v>
      </c>
      <c r="K8" s="32">
        <f t="shared" ca="1" si="3"/>
        <v>2</v>
      </c>
      <c r="L8" s="33" t="s">
        <v>2</v>
      </c>
      <c r="M8" s="34">
        <f t="shared" ca="1" si="4"/>
        <v>6</v>
      </c>
      <c r="N8" s="33" t="s">
        <v>3</v>
      </c>
      <c r="O8" s="35">
        <f t="shared" ca="1" si="5"/>
        <v>12</v>
      </c>
      <c r="P8" s="35"/>
      <c r="Q8" s="46" t="s">
        <v>40</v>
      </c>
      <c r="R8" s="36">
        <v>3</v>
      </c>
      <c r="S8" s="51">
        <f t="shared" ca="1" si="8"/>
        <v>0</v>
      </c>
      <c r="T8" s="52">
        <f t="shared" ca="1" si="8"/>
        <v>0</v>
      </c>
      <c r="U8" s="52">
        <f t="shared" ca="1" si="8"/>
        <v>0</v>
      </c>
      <c r="V8" s="52">
        <f t="shared" ca="1" si="8"/>
        <v>0</v>
      </c>
      <c r="W8" s="52">
        <f t="shared" ca="1" si="8"/>
        <v>0</v>
      </c>
      <c r="X8" s="52">
        <f t="shared" ca="1" si="8"/>
        <v>0</v>
      </c>
      <c r="Y8" s="52">
        <f t="shared" ca="1" si="8"/>
        <v>0</v>
      </c>
      <c r="Z8" s="52">
        <f t="shared" ca="1" si="8"/>
        <v>0</v>
      </c>
      <c r="AA8" s="53">
        <f t="shared" ca="1" si="8"/>
        <v>0</v>
      </c>
      <c r="AB8" s="22"/>
      <c r="AD8" s="9">
        <f t="shared" ca="1" si="0"/>
        <v>0.89741193235714845</v>
      </c>
      <c r="AE8" s="10">
        <f t="shared" ca="1" si="1"/>
        <v>2</v>
      </c>
      <c r="AF8" s="11"/>
      <c r="AG8" s="12">
        <v>8</v>
      </c>
      <c r="AH8" s="12">
        <v>2</v>
      </c>
      <c r="AI8" s="13">
        <v>8</v>
      </c>
    </row>
    <row r="9" spans="1:35" ht="66" customHeight="1" thickBot="1">
      <c r="A9" s="22"/>
      <c r="B9" s="31" t="s">
        <v>10</v>
      </c>
      <c r="C9" s="32">
        <f t="shared" ca="1" si="6"/>
        <v>2</v>
      </c>
      <c r="D9" s="33" t="s">
        <v>2</v>
      </c>
      <c r="E9" s="34">
        <f t="shared" ca="1" si="2"/>
        <v>1</v>
      </c>
      <c r="F9" s="33" t="s">
        <v>3</v>
      </c>
      <c r="G9" s="35">
        <f t="shared" ca="1" si="7"/>
        <v>2</v>
      </c>
      <c r="H9" s="22"/>
      <c r="I9" s="22"/>
      <c r="J9" s="31" t="s">
        <v>5</v>
      </c>
      <c r="K9" s="32">
        <f t="shared" ca="1" si="3"/>
        <v>2</v>
      </c>
      <c r="L9" s="33" t="s">
        <v>2</v>
      </c>
      <c r="M9" s="34">
        <f t="shared" ca="1" si="4"/>
        <v>5</v>
      </c>
      <c r="N9" s="33" t="s">
        <v>3</v>
      </c>
      <c r="O9" s="35">
        <f t="shared" ca="1" si="5"/>
        <v>10</v>
      </c>
      <c r="P9" s="35"/>
      <c r="Q9" s="46" t="s">
        <v>24</v>
      </c>
      <c r="R9" s="36">
        <v>4</v>
      </c>
      <c r="S9" s="51">
        <f t="shared" ca="1" si="8"/>
        <v>0</v>
      </c>
      <c r="T9" s="52">
        <f t="shared" ca="1" si="8"/>
        <v>0</v>
      </c>
      <c r="U9" s="52">
        <f t="shared" ca="1" si="8"/>
        <v>0</v>
      </c>
      <c r="V9" s="52">
        <f t="shared" ca="1" si="8"/>
        <v>0</v>
      </c>
      <c r="W9" s="52">
        <f t="shared" ca="1" si="8"/>
        <v>0</v>
      </c>
      <c r="X9" s="52">
        <f t="shared" ca="1" si="8"/>
        <v>0</v>
      </c>
      <c r="Y9" s="52">
        <f t="shared" ca="1" si="8"/>
        <v>0</v>
      </c>
      <c r="Z9" s="52">
        <f t="shared" ca="1" si="8"/>
        <v>0</v>
      </c>
      <c r="AA9" s="53">
        <f t="shared" ca="1" si="8"/>
        <v>0</v>
      </c>
      <c r="AB9" s="22"/>
      <c r="AD9" s="15">
        <f t="shared" ca="1" si="0"/>
        <v>0.67194429872241723</v>
      </c>
      <c r="AE9" s="16">
        <f t="shared" ca="1" si="1"/>
        <v>6</v>
      </c>
      <c r="AF9" s="17"/>
      <c r="AG9" s="18">
        <v>9</v>
      </c>
      <c r="AH9" s="18">
        <v>2</v>
      </c>
      <c r="AI9" s="19">
        <v>9</v>
      </c>
    </row>
    <row r="10" spans="1:35" ht="66" customHeight="1">
      <c r="A10" s="22"/>
      <c r="B10" s="31" t="s">
        <v>12</v>
      </c>
      <c r="C10" s="32">
        <f t="shared" ca="1" si="6"/>
        <v>2</v>
      </c>
      <c r="D10" s="33" t="s">
        <v>2</v>
      </c>
      <c r="E10" s="34">
        <f t="shared" ca="1" si="2"/>
        <v>9</v>
      </c>
      <c r="F10" s="33" t="s">
        <v>3</v>
      </c>
      <c r="G10" s="35">
        <f t="shared" ca="1" si="7"/>
        <v>18</v>
      </c>
      <c r="H10" s="22"/>
      <c r="I10" s="22"/>
      <c r="J10" s="31" t="s">
        <v>7</v>
      </c>
      <c r="K10" s="32">
        <f t="shared" ca="1" si="3"/>
        <v>2</v>
      </c>
      <c r="L10" s="33" t="s">
        <v>2</v>
      </c>
      <c r="M10" s="34">
        <f t="shared" ca="1" si="4"/>
        <v>3</v>
      </c>
      <c r="N10" s="33" t="s">
        <v>3</v>
      </c>
      <c r="O10" s="35">
        <f t="shared" ca="1" si="5"/>
        <v>6</v>
      </c>
      <c r="P10" s="35"/>
      <c r="Q10" s="46" t="s">
        <v>39</v>
      </c>
      <c r="R10" s="36">
        <v>5</v>
      </c>
      <c r="S10" s="51">
        <f t="shared" ca="1" si="8"/>
        <v>0</v>
      </c>
      <c r="T10" s="52">
        <f t="shared" ca="1" si="8"/>
        <v>0</v>
      </c>
      <c r="U10" s="52">
        <f t="shared" ca="1" si="8"/>
        <v>0</v>
      </c>
      <c r="V10" s="52">
        <f t="shared" ca="1" si="8"/>
        <v>0</v>
      </c>
      <c r="W10" s="52">
        <f t="shared" ca="1" si="8"/>
        <v>0</v>
      </c>
      <c r="X10" s="52">
        <f t="shared" ca="1" si="8"/>
        <v>0</v>
      </c>
      <c r="Y10" s="52">
        <f t="shared" ca="1" si="8"/>
        <v>0</v>
      </c>
      <c r="Z10" s="52">
        <f t="shared" ca="1" si="8"/>
        <v>0</v>
      </c>
      <c r="AA10" s="53">
        <f t="shared" ca="1" si="8"/>
        <v>0</v>
      </c>
      <c r="AB10" s="22"/>
      <c r="AD10" s="2">
        <f t="shared" ca="1" si="0"/>
        <v>0.99212641645883215</v>
      </c>
      <c r="AE10" s="3">
        <f t="shared" ref="AE10:AE18" ca="1" si="9">RANK(AD10,$AD$10:$AD$18,)</f>
        <v>1</v>
      </c>
      <c r="AF10" s="4"/>
      <c r="AG10" s="5">
        <v>10</v>
      </c>
      <c r="AH10" s="5">
        <v>2</v>
      </c>
      <c r="AI10" s="6">
        <v>1</v>
      </c>
    </row>
    <row r="11" spans="1:35" ht="66" customHeight="1">
      <c r="A11" s="22"/>
      <c r="B11" s="31" t="s">
        <v>14</v>
      </c>
      <c r="C11" s="32">
        <f t="shared" ca="1" si="6"/>
        <v>2</v>
      </c>
      <c r="D11" s="33" t="s">
        <v>2</v>
      </c>
      <c r="E11" s="34">
        <f t="shared" ca="1" si="2"/>
        <v>4</v>
      </c>
      <c r="F11" s="33" t="s">
        <v>3</v>
      </c>
      <c r="G11" s="35">
        <f t="shared" ca="1" si="7"/>
        <v>8</v>
      </c>
      <c r="H11" s="22"/>
      <c r="I11" s="22"/>
      <c r="J11" s="31" t="s">
        <v>9</v>
      </c>
      <c r="K11" s="32">
        <f t="shared" ca="1" si="3"/>
        <v>2</v>
      </c>
      <c r="L11" s="33" t="s">
        <v>2</v>
      </c>
      <c r="M11" s="34">
        <f t="shared" ca="1" si="4"/>
        <v>2</v>
      </c>
      <c r="N11" s="33" t="s">
        <v>3</v>
      </c>
      <c r="O11" s="35">
        <f t="shared" ca="1" si="5"/>
        <v>4</v>
      </c>
      <c r="P11" s="35"/>
      <c r="Q11" s="46" t="s">
        <v>23</v>
      </c>
      <c r="R11" s="36">
        <v>6</v>
      </c>
      <c r="S11" s="51">
        <f t="shared" ca="1" si="8"/>
        <v>0</v>
      </c>
      <c r="T11" s="52">
        <f t="shared" ca="1" si="8"/>
        <v>0</v>
      </c>
      <c r="U11" s="52">
        <f t="shared" ca="1" si="8"/>
        <v>0</v>
      </c>
      <c r="V11" s="52">
        <f t="shared" ca="1" si="8"/>
        <v>0</v>
      </c>
      <c r="W11" s="52">
        <f t="shared" ca="1" si="8"/>
        <v>0</v>
      </c>
      <c r="X11" s="52">
        <f t="shared" ca="1" si="8"/>
        <v>0</v>
      </c>
      <c r="Y11" s="52">
        <f t="shared" ca="1" si="8"/>
        <v>0</v>
      </c>
      <c r="Z11" s="52">
        <f t="shared" ca="1" si="8"/>
        <v>0</v>
      </c>
      <c r="AA11" s="53">
        <f t="shared" ca="1" si="8"/>
        <v>0</v>
      </c>
      <c r="AB11" s="22"/>
      <c r="AD11" s="9">
        <f t="shared" ca="1" si="0"/>
        <v>0.31711983694923596</v>
      </c>
      <c r="AE11" s="10">
        <f t="shared" ca="1" si="9"/>
        <v>7</v>
      </c>
      <c r="AF11" s="11"/>
      <c r="AG11" s="12">
        <v>11</v>
      </c>
      <c r="AH11" s="12">
        <v>2</v>
      </c>
      <c r="AI11" s="13">
        <v>2</v>
      </c>
    </row>
    <row r="12" spans="1:35" ht="66" customHeight="1">
      <c r="A12" s="22"/>
      <c r="B12" s="31" t="s">
        <v>15</v>
      </c>
      <c r="C12" s="32">
        <f t="shared" ca="1" si="6"/>
        <v>2</v>
      </c>
      <c r="D12" s="33" t="s">
        <v>2</v>
      </c>
      <c r="E12" s="34">
        <f t="shared" ca="1" si="2"/>
        <v>2</v>
      </c>
      <c r="F12" s="33" t="s">
        <v>3</v>
      </c>
      <c r="G12" s="35">
        <f t="shared" ca="1" si="7"/>
        <v>4</v>
      </c>
      <c r="H12" s="22"/>
      <c r="I12" s="22"/>
      <c r="J12" s="31" t="s">
        <v>11</v>
      </c>
      <c r="K12" s="32">
        <f t="shared" ca="1" si="3"/>
        <v>2</v>
      </c>
      <c r="L12" s="33" t="s">
        <v>2</v>
      </c>
      <c r="M12" s="34">
        <f t="shared" ca="1" si="4"/>
        <v>8</v>
      </c>
      <c r="N12" s="33" t="s">
        <v>3</v>
      </c>
      <c r="O12" s="35">
        <f t="shared" ca="1" si="5"/>
        <v>16</v>
      </c>
      <c r="P12" s="35"/>
      <c r="Q12" s="35"/>
      <c r="R12" s="36">
        <v>7</v>
      </c>
      <c r="S12" s="51">
        <f t="shared" ca="1" si="8"/>
        <v>0</v>
      </c>
      <c r="T12" s="52">
        <f t="shared" ca="1" si="8"/>
        <v>0</v>
      </c>
      <c r="U12" s="52">
        <f t="shared" ca="1" si="8"/>
        <v>0</v>
      </c>
      <c r="V12" s="52">
        <f t="shared" ca="1" si="8"/>
        <v>0</v>
      </c>
      <c r="W12" s="52">
        <f t="shared" ca="1" si="8"/>
        <v>0</v>
      </c>
      <c r="X12" s="52">
        <f t="shared" ca="1" si="8"/>
        <v>0</v>
      </c>
      <c r="Y12" s="52">
        <f t="shared" ca="1" si="8"/>
        <v>0</v>
      </c>
      <c r="Z12" s="52">
        <f t="shared" ca="1" si="8"/>
        <v>0</v>
      </c>
      <c r="AA12" s="53">
        <f t="shared" ca="1" si="8"/>
        <v>0</v>
      </c>
      <c r="AB12" s="22"/>
      <c r="AD12" s="9">
        <f t="shared" ca="1" si="0"/>
        <v>7.0923352708123777E-2</v>
      </c>
      <c r="AE12" s="10">
        <f t="shared" ca="1" si="9"/>
        <v>9</v>
      </c>
      <c r="AF12" s="11"/>
      <c r="AG12" s="12">
        <v>12</v>
      </c>
      <c r="AH12" s="12">
        <v>2</v>
      </c>
      <c r="AI12" s="13">
        <v>3</v>
      </c>
    </row>
    <row r="13" spans="1:35" ht="66" customHeight="1">
      <c r="A13" s="22"/>
      <c r="B13" s="31" t="s">
        <v>16</v>
      </c>
      <c r="C13" s="32">
        <f t="shared" ca="1" si="6"/>
        <v>2</v>
      </c>
      <c r="D13" s="33" t="s">
        <v>2</v>
      </c>
      <c r="E13" s="34">
        <f t="shared" ca="1" si="2"/>
        <v>6</v>
      </c>
      <c r="F13" s="33" t="s">
        <v>3</v>
      </c>
      <c r="G13" s="35">
        <f t="shared" ca="1" si="7"/>
        <v>12</v>
      </c>
      <c r="H13" s="22"/>
      <c r="I13" s="22"/>
      <c r="J13" s="31" t="s">
        <v>13</v>
      </c>
      <c r="K13" s="32">
        <f t="shared" ca="1" si="3"/>
        <v>2</v>
      </c>
      <c r="L13" s="33" t="s">
        <v>2</v>
      </c>
      <c r="M13" s="34">
        <f t="shared" ca="1" si="4"/>
        <v>9</v>
      </c>
      <c r="N13" s="33" t="s">
        <v>3</v>
      </c>
      <c r="O13" s="35">
        <f t="shared" ca="1" si="5"/>
        <v>18</v>
      </c>
      <c r="P13" s="35"/>
      <c r="Q13" s="35"/>
      <c r="R13" s="36">
        <v>8</v>
      </c>
      <c r="S13" s="51">
        <f t="shared" ca="1" si="8"/>
        <v>0</v>
      </c>
      <c r="T13" s="52">
        <f t="shared" ca="1" si="8"/>
        <v>0</v>
      </c>
      <c r="U13" s="52">
        <f t="shared" ca="1" si="8"/>
        <v>0</v>
      </c>
      <c r="V13" s="52">
        <f t="shared" ca="1" si="8"/>
        <v>0</v>
      </c>
      <c r="W13" s="52">
        <f t="shared" ca="1" si="8"/>
        <v>0</v>
      </c>
      <c r="X13" s="52">
        <f t="shared" ca="1" si="8"/>
        <v>0</v>
      </c>
      <c r="Y13" s="52">
        <f t="shared" ca="1" si="8"/>
        <v>0</v>
      </c>
      <c r="Z13" s="52">
        <f t="shared" ca="1" si="8"/>
        <v>0</v>
      </c>
      <c r="AA13" s="53">
        <f t="shared" ca="1" si="8"/>
        <v>0</v>
      </c>
      <c r="AB13" s="22"/>
      <c r="AD13" s="9">
        <f t="shared" ca="1" si="0"/>
        <v>0.62571352661060098</v>
      </c>
      <c r="AE13" s="10">
        <f t="shared" ca="1" si="9"/>
        <v>4</v>
      </c>
      <c r="AF13" s="11"/>
      <c r="AG13" s="12">
        <v>13</v>
      </c>
      <c r="AH13" s="12">
        <v>2</v>
      </c>
      <c r="AI13" s="13">
        <v>4</v>
      </c>
    </row>
    <row r="14" spans="1:35" ht="66" customHeight="1" thickBot="1">
      <c r="A14" s="22"/>
      <c r="B14" s="31" t="s">
        <v>17</v>
      </c>
      <c r="C14" s="32">
        <f t="shared" ca="1" si="6"/>
        <v>2</v>
      </c>
      <c r="D14" s="33" t="s">
        <v>2</v>
      </c>
      <c r="E14" s="34">
        <f t="shared" ca="1" si="2"/>
        <v>1</v>
      </c>
      <c r="F14" s="33" t="s">
        <v>3</v>
      </c>
      <c r="G14" s="35">
        <f t="shared" ca="1" si="7"/>
        <v>2</v>
      </c>
      <c r="H14" s="22"/>
      <c r="I14" s="22"/>
      <c r="J14" s="31" t="s">
        <v>22</v>
      </c>
      <c r="K14" s="32">
        <f t="shared" ca="1" si="3"/>
        <v>2</v>
      </c>
      <c r="L14" s="33" t="s">
        <v>2</v>
      </c>
      <c r="M14" s="34">
        <f t="shared" ca="1" si="4"/>
        <v>1</v>
      </c>
      <c r="N14" s="33" t="s">
        <v>3</v>
      </c>
      <c r="O14" s="35">
        <f t="shared" ca="1" si="5"/>
        <v>2</v>
      </c>
      <c r="P14" s="35"/>
      <c r="Q14" s="35"/>
      <c r="R14" s="36">
        <v>9</v>
      </c>
      <c r="S14" s="54">
        <f t="shared" ca="1" si="8"/>
        <v>0</v>
      </c>
      <c r="T14" s="55">
        <f t="shared" ca="1" si="8"/>
        <v>0</v>
      </c>
      <c r="U14" s="55">
        <f t="shared" ca="1" si="8"/>
        <v>0</v>
      </c>
      <c r="V14" s="55">
        <f t="shared" ca="1" si="8"/>
        <v>0</v>
      </c>
      <c r="W14" s="55">
        <f t="shared" ca="1" si="8"/>
        <v>0</v>
      </c>
      <c r="X14" s="55">
        <f t="shared" ca="1" si="8"/>
        <v>0</v>
      </c>
      <c r="Y14" s="55">
        <f t="shared" ca="1" si="8"/>
        <v>0</v>
      </c>
      <c r="Z14" s="55">
        <f t="shared" ca="1" si="8"/>
        <v>0</v>
      </c>
      <c r="AA14" s="56">
        <f t="shared" ca="1" si="8"/>
        <v>0</v>
      </c>
      <c r="AB14" s="22"/>
      <c r="AD14" s="9">
        <f t="shared" ca="1" si="0"/>
        <v>0.38837926413918944</v>
      </c>
      <c r="AE14" s="10">
        <f t="shared" ca="1" si="9"/>
        <v>6</v>
      </c>
      <c r="AF14" s="11"/>
      <c r="AG14" s="12">
        <v>14</v>
      </c>
      <c r="AH14" s="12">
        <v>2</v>
      </c>
      <c r="AI14" s="13">
        <v>5</v>
      </c>
    </row>
    <row r="15" spans="1:35" ht="36">
      <c r="A15" s="138" t="str">
        <f>A1</f>
        <v>かけざん九九　２のだん</v>
      </c>
      <c r="B15" s="138"/>
      <c r="C15" s="138"/>
      <c r="D15" s="138"/>
      <c r="E15" s="138"/>
      <c r="F15" s="138"/>
      <c r="G15" s="138"/>
      <c r="H15" s="138"/>
      <c r="I15" s="138"/>
      <c r="J15" s="21"/>
      <c r="K15" s="21"/>
      <c r="L15" s="21"/>
      <c r="M15" s="22"/>
      <c r="N15" s="134">
        <f>N1</f>
        <v>1</v>
      </c>
      <c r="O15" s="134"/>
      <c r="P15" s="37"/>
      <c r="Q15" s="37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D15" s="9">
        <f t="shared" ref="AD15:AD27" ca="1" si="10">RAND()</f>
        <v>0.57349992340508116</v>
      </c>
      <c r="AE15" s="10">
        <f t="shared" ca="1" si="9"/>
        <v>5</v>
      </c>
      <c r="AF15" s="11"/>
      <c r="AG15" s="12">
        <v>15</v>
      </c>
      <c r="AH15" s="12">
        <v>2</v>
      </c>
      <c r="AI15" s="13">
        <v>6</v>
      </c>
    </row>
    <row r="16" spans="1:35" ht="24.75" customHeight="1">
      <c r="A16" s="26"/>
      <c r="B16" s="38">
        <f t="shared" ref="B16:H28" si="11">B2</f>
        <v>0</v>
      </c>
      <c r="C16" s="39">
        <f t="shared" si="11"/>
        <v>0</v>
      </c>
      <c r="D16" s="38">
        <f t="shared" si="11"/>
        <v>0</v>
      </c>
      <c r="E16" s="39">
        <f t="shared" si="11"/>
        <v>0</v>
      </c>
      <c r="F16" s="38">
        <f t="shared" si="11"/>
        <v>0</v>
      </c>
      <c r="G16" s="39">
        <f t="shared" si="11"/>
        <v>0</v>
      </c>
      <c r="H16" s="38">
        <f t="shared" si="11"/>
        <v>0</v>
      </c>
      <c r="I16" s="38"/>
      <c r="J16" s="38">
        <f>J2</f>
        <v>0</v>
      </c>
      <c r="K16" s="38">
        <f>K2</f>
        <v>0</v>
      </c>
      <c r="L16" s="38">
        <f>L2</f>
        <v>0</v>
      </c>
      <c r="M16" s="38">
        <f>M2</f>
        <v>0</v>
      </c>
      <c r="N16" s="38">
        <f>N2</f>
        <v>0</v>
      </c>
      <c r="O16" s="38">
        <f>O2</f>
        <v>0</v>
      </c>
      <c r="P16" s="38"/>
      <c r="Q16" s="38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D16" s="9">
        <f t="shared" ca="1" si="10"/>
        <v>0.87240126651341776</v>
      </c>
      <c r="AE16" s="10">
        <f t="shared" ca="1" si="9"/>
        <v>3</v>
      </c>
      <c r="AF16" s="11"/>
      <c r="AG16" s="12">
        <v>16</v>
      </c>
      <c r="AH16" s="12">
        <v>2</v>
      </c>
      <c r="AI16" s="13">
        <v>7</v>
      </c>
    </row>
    <row r="17" spans="1:35" ht="24.75" customHeight="1">
      <c r="A17" s="30"/>
      <c r="B17" s="45" t="str">
        <f t="shared" si="11"/>
        <v>月</v>
      </c>
      <c r="C17" s="43"/>
      <c r="D17" s="44" t="str">
        <f t="shared" si="11"/>
        <v>日</v>
      </c>
      <c r="F17" s="136" t="str">
        <f t="shared" si="11"/>
        <v>名前</v>
      </c>
      <c r="G17" s="137"/>
      <c r="H17" s="30"/>
      <c r="I17" s="30"/>
      <c r="J17" s="29"/>
      <c r="K17" s="29"/>
      <c r="L17" s="29"/>
      <c r="M17" s="30"/>
      <c r="N17" s="30"/>
      <c r="O17" s="29"/>
      <c r="P17" s="36"/>
      <c r="Q17" s="36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D17" s="9">
        <f t="shared" ca="1" si="10"/>
        <v>0.96257371801164071</v>
      </c>
      <c r="AE17" s="10">
        <f t="shared" ca="1" si="9"/>
        <v>2</v>
      </c>
      <c r="AF17" s="11"/>
      <c r="AG17" s="12">
        <v>17</v>
      </c>
      <c r="AH17" s="12">
        <v>2</v>
      </c>
      <c r="AI17" s="13">
        <v>8</v>
      </c>
    </row>
    <row r="18" spans="1:35" ht="24.75" customHeight="1" thickBot="1">
      <c r="A18" s="26"/>
      <c r="B18" s="38">
        <f t="shared" si="11"/>
        <v>0</v>
      </c>
      <c r="C18" s="39">
        <f t="shared" si="11"/>
        <v>0</v>
      </c>
      <c r="D18" s="38">
        <f t="shared" si="11"/>
        <v>0</v>
      </c>
      <c r="E18" s="39">
        <f t="shared" si="11"/>
        <v>0</v>
      </c>
      <c r="F18" s="38">
        <f t="shared" si="11"/>
        <v>0</v>
      </c>
      <c r="G18" s="39">
        <f t="shared" si="11"/>
        <v>0</v>
      </c>
      <c r="H18" s="38">
        <f t="shared" si="11"/>
        <v>0</v>
      </c>
      <c r="I18" s="38"/>
      <c r="J18" s="38">
        <f t="shared" ref="J18:O28" si="12">J4</f>
        <v>0</v>
      </c>
      <c r="K18" s="38">
        <f t="shared" si="12"/>
        <v>0</v>
      </c>
      <c r="L18" s="38">
        <f t="shared" si="12"/>
        <v>0</v>
      </c>
      <c r="M18" s="38">
        <f t="shared" si="12"/>
        <v>0</v>
      </c>
      <c r="N18" s="38">
        <f t="shared" si="12"/>
        <v>0</v>
      </c>
      <c r="O18" s="38">
        <f t="shared" si="12"/>
        <v>0</v>
      </c>
      <c r="P18" s="38"/>
      <c r="Q18" s="38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D18" s="15">
        <f t="shared" ca="1" si="10"/>
        <v>0.22470448808649257</v>
      </c>
      <c r="AE18" s="16">
        <f t="shared" ca="1" si="9"/>
        <v>8</v>
      </c>
      <c r="AF18" s="17"/>
      <c r="AG18" s="18">
        <v>18</v>
      </c>
      <c r="AH18" s="18">
        <v>2</v>
      </c>
      <c r="AI18" s="19">
        <v>9</v>
      </c>
    </row>
    <row r="19" spans="1:35" ht="66" customHeight="1">
      <c r="A19" s="22"/>
      <c r="B19" s="31" t="str">
        <f t="shared" si="11"/>
        <v>(1)</v>
      </c>
      <c r="C19" s="32">
        <f t="shared" ca="1" si="11"/>
        <v>2</v>
      </c>
      <c r="D19" s="33" t="str">
        <f t="shared" si="11"/>
        <v>×</v>
      </c>
      <c r="E19" s="32">
        <f t="shared" ca="1" si="11"/>
        <v>3</v>
      </c>
      <c r="F19" s="33" t="str">
        <f t="shared" si="11"/>
        <v>＝</v>
      </c>
      <c r="G19" s="40">
        <f t="shared" ca="1" si="11"/>
        <v>6</v>
      </c>
      <c r="H19" s="41">
        <f t="shared" si="11"/>
        <v>0</v>
      </c>
      <c r="I19" s="41"/>
      <c r="J19" s="31" t="str">
        <f t="shared" si="12"/>
        <v>(11)</v>
      </c>
      <c r="K19" s="32">
        <f t="shared" ca="1" si="12"/>
        <v>2</v>
      </c>
      <c r="L19" s="33" t="str">
        <f t="shared" si="12"/>
        <v>×</v>
      </c>
      <c r="M19" s="32">
        <f t="shared" ca="1" si="12"/>
        <v>7</v>
      </c>
      <c r="N19" s="33" t="str">
        <f t="shared" si="12"/>
        <v>＝</v>
      </c>
      <c r="O19" s="40">
        <f t="shared" ca="1" si="12"/>
        <v>14</v>
      </c>
      <c r="P19" s="40"/>
      <c r="Q19" s="40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D19" s="2">
        <f t="shared" ca="1" si="10"/>
        <v>1.9994291322130375E-2</v>
      </c>
      <c r="AE19" s="3">
        <f t="shared" ref="AE19:AE27" ca="1" si="13">RANK(AD19,$AD$19:$AD$27,)</f>
        <v>9</v>
      </c>
      <c r="AF19" s="4"/>
      <c r="AG19" s="5">
        <v>19</v>
      </c>
      <c r="AH19" s="5">
        <v>2</v>
      </c>
      <c r="AI19" s="6">
        <v>1</v>
      </c>
    </row>
    <row r="20" spans="1:35" ht="66" customHeight="1">
      <c r="A20" s="22"/>
      <c r="B20" s="31" t="str">
        <f t="shared" si="11"/>
        <v>(2)</v>
      </c>
      <c r="C20" s="32">
        <f t="shared" ca="1" si="11"/>
        <v>2</v>
      </c>
      <c r="D20" s="33" t="str">
        <f t="shared" si="11"/>
        <v>×</v>
      </c>
      <c r="E20" s="32">
        <f t="shared" ca="1" si="11"/>
        <v>5</v>
      </c>
      <c r="F20" s="33" t="str">
        <f t="shared" si="11"/>
        <v>＝</v>
      </c>
      <c r="G20" s="40">
        <f t="shared" ca="1" si="11"/>
        <v>10</v>
      </c>
      <c r="H20" s="41">
        <f t="shared" si="11"/>
        <v>0</v>
      </c>
      <c r="I20" s="41"/>
      <c r="J20" s="31" t="str">
        <f t="shared" si="12"/>
        <v>(12)</v>
      </c>
      <c r="K20" s="32">
        <f t="shared" ca="1" si="12"/>
        <v>2</v>
      </c>
      <c r="L20" s="33" t="str">
        <f t="shared" si="12"/>
        <v>×</v>
      </c>
      <c r="M20" s="32">
        <f t="shared" ca="1" si="12"/>
        <v>9</v>
      </c>
      <c r="N20" s="33" t="str">
        <f t="shared" si="12"/>
        <v>＝</v>
      </c>
      <c r="O20" s="40">
        <f t="shared" ca="1" si="12"/>
        <v>18</v>
      </c>
      <c r="P20" s="40"/>
      <c r="Q20" s="40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D20" s="9">
        <f t="shared" ca="1" si="10"/>
        <v>0.72189533590281429</v>
      </c>
      <c r="AE20" s="10">
        <f t="shared" ca="1" si="13"/>
        <v>1</v>
      </c>
      <c r="AF20" s="11"/>
      <c r="AG20" s="12">
        <v>20</v>
      </c>
      <c r="AH20" s="12">
        <v>2</v>
      </c>
      <c r="AI20" s="13">
        <v>2</v>
      </c>
    </row>
    <row r="21" spans="1:35" ht="66" customHeight="1">
      <c r="A21" s="22"/>
      <c r="B21" s="31" t="str">
        <f t="shared" si="11"/>
        <v>(3)</v>
      </c>
      <c r="C21" s="32">
        <f t="shared" ca="1" si="11"/>
        <v>2</v>
      </c>
      <c r="D21" s="33" t="str">
        <f t="shared" si="11"/>
        <v>×</v>
      </c>
      <c r="E21" s="32">
        <f t="shared" ca="1" si="11"/>
        <v>8</v>
      </c>
      <c r="F21" s="33" t="str">
        <f t="shared" si="11"/>
        <v>＝</v>
      </c>
      <c r="G21" s="40">
        <f t="shared" ca="1" si="11"/>
        <v>16</v>
      </c>
      <c r="H21" s="41">
        <f t="shared" si="11"/>
        <v>0</v>
      </c>
      <c r="I21" s="41"/>
      <c r="J21" s="31" t="str">
        <f t="shared" si="12"/>
        <v>(13)</v>
      </c>
      <c r="K21" s="32">
        <f t="shared" ca="1" si="12"/>
        <v>2</v>
      </c>
      <c r="L21" s="33" t="str">
        <f t="shared" si="12"/>
        <v>×</v>
      </c>
      <c r="M21" s="32">
        <f t="shared" ca="1" si="12"/>
        <v>4</v>
      </c>
      <c r="N21" s="33" t="str">
        <f t="shared" si="12"/>
        <v>＝</v>
      </c>
      <c r="O21" s="40">
        <f t="shared" ca="1" si="12"/>
        <v>8</v>
      </c>
      <c r="P21" s="40"/>
      <c r="Q21" s="40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D21" s="9">
        <f t="shared" ca="1" si="10"/>
        <v>0.7193679758823337</v>
      </c>
      <c r="AE21" s="10">
        <f t="shared" ca="1" si="13"/>
        <v>2</v>
      </c>
      <c r="AF21" s="11"/>
      <c r="AG21" s="12">
        <v>21</v>
      </c>
      <c r="AH21" s="12">
        <v>2</v>
      </c>
      <c r="AI21" s="13">
        <v>3</v>
      </c>
    </row>
    <row r="22" spans="1:35" ht="66" customHeight="1">
      <c r="A22" s="22"/>
      <c r="B22" s="31" t="str">
        <f t="shared" si="11"/>
        <v>(4)</v>
      </c>
      <c r="C22" s="32">
        <f t="shared" ca="1" si="11"/>
        <v>2</v>
      </c>
      <c r="D22" s="33" t="str">
        <f t="shared" si="11"/>
        <v>×</v>
      </c>
      <c r="E22" s="32">
        <f t="shared" ca="1" si="11"/>
        <v>7</v>
      </c>
      <c r="F22" s="33" t="str">
        <f t="shared" si="11"/>
        <v>＝</v>
      </c>
      <c r="G22" s="40">
        <f t="shared" ca="1" si="11"/>
        <v>14</v>
      </c>
      <c r="H22" s="41">
        <f t="shared" si="11"/>
        <v>0</v>
      </c>
      <c r="I22" s="41"/>
      <c r="J22" s="31" t="str">
        <f t="shared" si="12"/>
        <v>(14)</v>
      </c>
      <c r="K22" s="32">
        <f t="shared" ca="1" si="12"/>
        <v>2</v>
      </c>
      <c r="L22" s="33" t="str">
        <f t="shared" si="12"/>
        <v>×</v>
      </c>
      <c r="M22" s="32">
        <f t="shared" ca="1" si="12"/>
        <v>6</v>
      </c>
      <c r="N22" s="33" t="str">
        <f t="shared" si="12"/>
        <v>＝</v>
      </c>
      <c r="O22" s="40">
        <f t="shared" ca="1" si="12"/>
        <v>12</v>
      </c>
      <c r="P22" s="40"/>
      <c r="Q22" s="40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D22" s="9">
        <f t="shared" ca="1" si="10"/>
        <v>0.18656478033958857</v>
      </c>
      <c r="AE22" s="10">
        <f t="shared" ca="1" si="13"/>
        <v>7</v>
      </c>
      <c r="AF22" s="11"/>
      <c r="AG22" s="12">
        <v>22</v>
      </c>
      <c r="AH22" s="12">
        <v>2</v>
      </c>
      <c r="AI22" s="13">
        <v>4</v>
      </c>
    </row>
    <row r="23" spans="1:35" ht="66" customHeight="1">
      <c r="A23" s="22"/>
      <c r="B23" s="31" t="str">
        <f t="shared" si="11"/>
        <v>(5)</v>
      </c>
      <c r="C23" s="32">
        <f t="shared" ca="1" si="11"/>
        <v>2</v>
      </c>
      <c r="D23" s="33" t="str">
        <f t="shared" si="11"/>
        <v>×</v>
      </c>
      <c r="E23" s="32">
        <f t="shared" ca="1" si="11"/>
        <v>1</v>
      </c>
      <c r="F23" s="33" t="str">
        <f t="shared" si="11"/>
        <v>＝</v>
      </c>
      <c r="G23" s="40">
        <f t="shared" ca="1" si="11"/>
        <v>2</v>
      </c>
      <c r="H23" s="41">
        <f t="shared" si="11"/>
        <v>0</v>
      </c>
      <c r="I23" s="41"/>
      <c r="J23" s="31" t="str">
        <f t="shared" si="12"/>
        <v>(15)</v>
      </c>
      <c r="K23" s="32">
        <f t="shared" ca="1" si="12"/>
        <v>2</v>
      </c>
      <c r="L23" s="33" t="str">
        <f t="shared" si="12"/>
        <v>×</v>
      </c>
      <c r="M23" s="32">
        <f t="shared" ca="1" si="12"/>
        <v>5</v>
      </c>
      <c r="N23" s="33" t="str">
        <f t="shared" si="12"/>
        <v>＝</v>
      </c>
      <c r="O23" s="40">
        <f t="shared" ca="1" si="12"/>
        <v>10</v>
      </c>
      <c r="P23" s="40"/>
      <c r="Q23" s="40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D23" s="9">
        <f t="shared" ca="1" si="10"/>
        <v>0.19759902124837192</v>
      </c>
      <c r="AE23" s="10">
        <f t="shared" ca="1" si="13"/>
        <v>6</v>
      </c>
      <c r="AF23" s="11"/>
      <c r="AG23" s="12">
        <v>23</v>
      </c>
      <c r="AH23" s="12">
        <v>2</v>
      </c>
      <c r="AI23" s="13">
        <v>5</v>
      </c>
    </row>
    <row r="24" spans="1:35" ht="66" customHeight="1">
      <c r="A24" s="22"/>
      <c r="B24" s="31" t="str">
        <f t="shared" si="11"/>
        <v>(6)</v>
      </c>
      <c r="C24" s="32">
        <f t="shared" ca="1" si="11"/>
        <v>2</v>
      </c>
      <c r="D24" s="33" t="str">
        <f t="shared" si="11"/>
        <v>×</v>
      </c>
      <c r="E24" s="32">
        <f t="shared" ca="1" si="11"/>
        <v>9</v>
      </c>
      <c r="F24" s="33" t="str">
        <f t="shared" si="11"/>
        <v>＝</v>
      </c>
      <c r="G24" s="40">
        <f t="shared" ca="1" si="11"/>
        <v>18</v>
      </c>
      <c r="H24" s="41">
        <f t="shared" si="11"/>
        <v>0</v>
      </c>
      <c r="I24" s="41"/>
      <c r="J24" s="31" t="str">
        <f t="shared" si="12"/>
        <v>(16)</v>
      </c>
      <c r="K24" s="32">
        <f t="shared" ca="1" si="12"/>
        <v>2</v>
      </c>
      <c r="L24" s="33" t="str">
        <f t="shared" si="12"/>
        <v>×</v>
      </c>
      <c r="M24" s="32">
        <f t="shared" ca="1" si="12"/>
        <v>3</v>
      </c>
      <c r="N24" s="33" t="str">
        <f t="shared" si="12"/>
        <v>＝</v>
      </c>
      <c r="O24" s="40">
        <f t="shared" ca="1" si="12"/>
        <v>6</v>
      </c>
      <c r="P24" s="40"/>
      <c r="Q24" s="40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D24" s="9">
        <f t="shared" ca="1" si="10"/>
        <v>0.42523541462042769</v>
      </c>
      <c r="AE24" s="10">
        <f t="shared" ca="1" si="13"/>
        <v>4</v>
      </c>
      <c r="AF24" s="11"/>
      <c r="AG24" s="12">
        <v>24</v>
      </c>
      <c r="AH24" s="12">
        <v>2</v>
      </c>
      <c r="AI24" s="13">
        <v>6</v>
      </c>
    </row>
    <row r="25" spans="1:35" ht="66" customHeight="1">
      <c r="A25" s="22"/>
      <c r="B25" s="31" t="str">
        <f t="shared" si="11"/>
        <v>(7)</v>
      </c>
      <c r="C25" s="32">
        <f t="shared" ca="1" si="11"/>
        <v>2</v>
      </c>
      <c r="D25" s="33" t="str">
        <f t="shared" si="11"/>
        <v>×</v>
      </c>
      <c r="E25" s="32">
        <f t="shared" ca="1" si="11"/>
        <v>4</v>
      </c>
      <c r="F25" s="33" t="str">
        <f t="shared" si="11"/>
        <v>＝</v>
      </c>
      <c r="G25" s="40">
        <f t="shared" ca="1" si="11"/>
        <v>8</v>
      </c>
      <c r="H25" s="41">
        <f t="shared" si="11"/>
        <v>0</v>
      </c>
      <c r="I25" s="41"/>
      <c r="J25" s="31" t="str">
        <f t="shared" si="12"/>
        <v>(17)</v>
      </c>
      <c r="K25" s="32">
        <f t="shared" ca="1" si="12"/>
        <v>2</v>
      </c>
      <c r="L25" s="33" t="str">
        <f t="shared" si="12"/>
        <v>×</v>
      </c>
      <c r="M25" s="32">
        <f t="shared" ca="1" si="12"/>
        <v>2</v>
      </c>
      <c r="N25" s="33" t="str">
        <f t="shared" si="12"/>
        <v>＝</v>
      </c>
      <c r="O25" s="40">
        <f t="shared" ca="1" si="12"/>
        <v>4</v>
      </c>
      <c r="P25" s="40"/>
      <c r="Q25" s="40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D25" s="9">
        <f t="shared" ca="1" si="10"/>
        <v>8.2878873409558573E-2</v>
      </c>
      <c r="AE25" s="10">
        <f t="shared" ca="1" si="13"/>
        <v>8</v>
      </c>
      <c r="AF25" s="11"/>
      <c r="AG25" s="12">
        <v>25</v>
      </c>
      <c r="AH25" s="12">
        <v>2</v>
      </c>
      <c r="AI25" s="13">
        <v>7</v>
      </c>
    </row>
    <row r="26" spans="1:35" ht="66" customHeight="1">
      <c r="A26" s="22"/>
      <c r="B26" s="31" t="str">
        <f t="shared" si="11"/>
        <v>(8)</v>
      </c>
      <c r="C26" s="32">
        <f t="shared" ca="1" si="11"/>
        <v>2</v>
      </c>
      <c r="D26" s="33" t="str">
        <f t="shared" si="11"/>
        <v>×</v>
      </c>
      <c r="E26" s="32">
        <f t="shared" ca="1" si="11"/>
        <v>2</v>
      </c>
      <c r="F26" s="33" t="str">
        <f t="shared" si="11"/>
        <v>＝</v>
      </c>
      <c r="G26" s="40">
        <f t="shared" ca="1" si="11"/>
        <v>4</v>
      </c>
      <c r="H26" s="41">
        <f t="shared" si="11"/>
        <v>0</v>
      </c>
      <c r="I26" s="41"/>
      <c r="J26" s="31" t="str">
        <f t="shared" si="12"/>
        <v>(18)</v>
      </c>
      <c r="K26" s="32">
        <f t="shared" ca="1" si="12"/>
        <v>2</v>
      </c>
      <c r="L26" s="33" t="str">
        <f t="shared" si="12"/>
        <v>×</v>
      </c>
      <c r="M26" s="32">
        <f t="shared" ca="1" si="12"/>
        <v>8</v>
      </c>
      <c r="N26" s="33" t="str">
        <f t="shared" si="12"/>
        <v>＝</v>
      </c>
      <c r="O26" s="40">
        <f t="shared" ca="1" si="12"/>
        <v>16</v>
      </c>
      <c r="P26" s="40"/>
      <c r="Q26" s="40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D26" s="9">
        <f t="shared" ca="1" si="10"/>
        <v>0.61240805554038935</v>
      </c>
      <c r="AE26" s="10">
        <f t="shared" ca="1" si="13"/>
        <v>3</v>
      </c>
      <c r="AF26" s="11"/>
      <c r="AG26" s="12">
        <v>26</v>
      </c>
      <c r="AH26" s="12">
        <v>2</v>
      </c>
      <c r="AI26" s="13">
        <v>8</v>
      </c>
    </row>
    <row r="27" spans="1:35" ht="66" customHeight="1" thickBot="1">
      <c r="A27" s="22"/>
      <c r="B27" s="31" t="str">
        <f t="shared" si="11"/>
        <v>(9)</v>
      </c>
      <c r="C27" s="32">
        <f t="shared" ca="1" si="11"/>
        <v>2</v>
      </c>
      <c r="D27" s="33" t="str">
        <f t="shared" si="11"/>
        <v>×</v>
      </c>
      <c r="E27" s="32">
        <f t="shared" ca="1" si="11"/>
        <v>6</v>
      </c>
      <c r="F27" s="33" t="str">
        <f t="shared" si="11"/>
        <v>＝</v>
      </c>
      <c r="G27" s="40">
        <f t="shared" ca="1" si="11"/>
        <v>12</v>
      </c>
      <c r="H27" s="41">
        <f t="shared" si="11"/>
        <v>0</v>
      </c>
      <c r="I27" s="41"/>
      <c r="J27" s="31" t="str">
        <f t="shared" si="12"/>
        <v>(19)</v>
      </c>
      <c r="K27" s="32">
        <f t="shared" ca="1" si="12"/>
        <v>2</v>
      </c>
      <c r="L27" s="33" t="str">
        <f t="shared" si="12"/>
        <v>×</v>
      </c>
      <c r="M27" s="32">
        <f t="shared" ca="1" si="12"/>
        <v>9</v>
      </c>
      <c r="N27" s="33" t="str">
        <f t="shared" si="12"/>
        <v>＝</v>
      </c>
      <c r="O27" s="40">
        <f t="shared" ca="1" si="12"/>
        <v>18</v>
      </c>
      <c r="P27" s="40"/>
      <c r="Q27" s="40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D27" s="15">
        <f t="shared" ca="1" si="10"/>
        <v>0.34487715614056147</v>
      </c>
      <c r="AE27" s="16">
        <f t="shared" ca="1" si="13"/>
        <v>5</v>
      </c>
      <c r="AF27" s="17"/>
      <c r="AG27" s="18">
        <v>27</v>
      </c>
      <c r="AH27" s="18">
        <v>2</v>
      </c>
      <c r="AI27" s="19">
        <v>9</v>
      </c>
    </row>
    <row r="28" spans="1:35" ht="66" customHeight="1">
      <c r="A28" s="22"/>
      <c r="B28" s="31" t="str">
        <f t="shared" si="11"/>
        <v>(10)</v>
      </c>
      <c r="C28" s="32">
        <f t="shared" ca="1" si="11"/>
        <v>2</v>
      </c>
      <c r="D28" s="33" t="str">
        <f t="shared" si="11"/>
        <v>×</v>
      </c>
      <c r="E28" s="32">
        <f t="shared" ca="1" si="11"/>
        <v>1</v>
      </c>
      <c r="F28" s="33" t="str">
        <f t="shared" si="11"/>
        <v>＝</v>
      </c>
      <c r="G28" s="40">
        <f t="shared" ca="1" si="11"/>
        <v>2</v>
      </c>
      <c r="H28" s="41">
        <f t="shared" si="11"/>
        <v>0</v>
      </c>
      <c r="I28" s="41"/>
      <c r="J28" s="31" t="str">
        <f t="shared" si="12"/>
        <v>(20)</v>
      </c>
      <c r="K28" s="32">
        <f t="shared" ca="1" si="12"/>
        <v>2</v>
      </c>
      <c r="L28" s="33" t="str">
        <f t="shared" si="12"/>
        <v>×</v>
      </c>
      <c r="M28" s="32">
        <f t="shared" ca="1" si="12"/>
        <v>1</v>
      </c>
      <c r="N28" s="33" t="str">
        <f t="shared" si="12"/>
        <v>＝</v>
      </c>
      <c r="O28" s="40">
        <f t="shared" ca="1" si="12"/>
        <v>2</v>
      </c>
      <c r="P28" s="40"/>
      <c r="Q28" s="40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</row>
    <row r="29" spans="1:35" ht="15">
      <c r="S29" s="22"/>
      <c r="T29" s="22"/>
      <c r="U29" s="22"/>
      <c r="V29" s="22"/>
      <c r="W29" s="22"/>
      <c r="X29" s="22"/>
      <c r="Y29" s="22"/>
      <c r="Z29" s="22"/>
      <c r="AA29" s="22"/>
      <c r="AB29" s="22"/>
    </row>
    <row r="30" spans="1:35" ht="28.5">
      <c r="AD30" s="20"/>
      <c r="AE30" s="14"/>
      <c r="AG30" s="8"/>
      <c r="AH30" s="8"/>
      <c r="AI30" s="8"/>
    </row>
    <row r="31" spans="1:35" ht="28.5">
      <c r="AD31" s="20"/>
      <c r="AE31" s="14"/>
      <c r="AG31" s="8"/>
      <c r="AH31" s="8"/>
      <c r="AI31" s="8"/>
    </row>
    <row r="32" spans="1:35" ht="28.5">
      <c r="AD32" s="20"/>
      <c r="AE32" s="14"/>
      <c r="AG32" s="8"/>
      <c r="AH32" s="8"/>
      <c r="AI32" s="8"/>
    </row>
    <row r="33" spans="30:35" ht="28.5">
      <c r="AD33" s="20"/>
      <c r="AE33" s="14"/>
      <c r="AG33" s="8"/>
      <c r="AH33" s="8"/>
      <c r="AI33" s="8"/>
    </row>
    <row r="34" spans="30:35" ht="28.5">
      <c r="AD34" s="20"/>
      <c r="AE34" s="14"/>
      <c r="AG34" s="8"/>
      <c r="AH34" s="8"/>
      <c r="AI34" s="8"/>
    </row>
    <row r="35" spans="30:35" ht="28.5">
      <c r="AD35" s="20"/>
      <c r="AE35" s="14"/>
      <c r="AG35" s="8"/>
      <c r="AH35" s="8"/>
      <c r="AI35" s="8"/>
    </row>
    <row r="36" spans="30:35" ht="28.5">
      <c r="AD36" s="20"/>
      <c r="AE36" s="14"/>
      <c r="AG36" s="8"/>
      <c r="AH36" s="8"/>
      <c r="AI36" s="8"/>
    </row>
    <row r="37" spans="30:35" ht="28.5">
      <c r="AD37" s="20"/>
      <c r="AE37" s="14"/>
      <c r="AG37" s="8"/>
      <c r="AH37" s="8"/>
      <c r="AI37" s="8"/>
    </row>
    <row r="38" spans="30:35" ht="28.5">
      <c r="AD38" s="20"/>
      <c r="AE38" s="14"/>
      <c r="AG38" s="8"/>
      <c r="AH38" s="8"/>
      <c r="AI38" s="8"/>
    </row>
    <row r="39" spans="30:35" ht="28.5">
      <c r="AD39" s="20"/>
      <c r="AE39" s="14"/>
      <c r="AG39" s="8"/>
      <c r="AH39" s="8"/>
      <c r="AI39" s="8"/>
    </row>
    <row r="40" spans="30:35" ht="28.5">
      <c r="AD40" s="20"/>
      <c r="AE40" s="14"/>
      <c r="AG40" s="8"/>
      <c r="AH40" s="8"/>
      <c r="AI40" s="8"/>
    </row>
    <row r="41" spans="30:35" ht="28.5">
      <c r="AD41" s="20"/>
      <c r="AE41" s="14"/>
      <c r="AG41" s="8"/>
      <c r="AH41" s="8"/>
      <c r="AI41" s="8"/>
    </row>
    <row r="42" spans="30:35" ht="28.5">
      <c r="AD42" s="20"/>
      <c r="AE42" s="14"/>
      <c r="AG42" s="8"/>
      <c r="AH42" s="8"/>
      <c r="AI42" s="8"/>
    </row>
    <row r="43" spans="30:35" ht="28.5">
      <c r="AD43" s="20"/>
      <c r="AE43" s="14"/>
      <c r="AG43" s="8"/>
      <c r="AH43" s="8"/>
      <c r="AI43" s="8"/>
    </row>
    <row r="44" spans="30:35" ht="28.5">
      <c r="AD44" s="20"/>
      <c r="AE44" s="14"/>
      <c r="AG44" s="8"/>
      <c r="AH44" s="8"/>
      <c r="AI44" s="8"/>
    </row>
    <row r="45" spans="30:35" ht="28.5">
      <c r="AD45" s="20"/>
      <c r="AE45" s="14"/>
      <c r="AG45" s="8"/>
      <c r="AH45" s="8"/>
      <c r="AI45" s="8"/>
    </row>
    <row r="46" spans="30:35" ht="28.5">
      <c r="AD46" s="20"/>
      <c r="AE46" s="14"/>
      <c r="AG46" s="8"/>
      <c r="AH46" s="8"/>
      <c r="AI46" s="8"/>
    </row>
    <row r="47" spans="30:35" ht="28.5">
      <c r="AD47" s="20"/>
      <c r="AE47" s="14"/>
      <c r="AG47" s="8"/>
      <c r="AH47" s="8"/>
      <c r="AI47" s="8"/>
    </row>
    <row r="48" spans="30:35" ht="28.5">
      <c r="AD48" s="20"/>
      <c r="AE48" s="14"/>
      <c r="AG48" s="8"/>
      <c r="AH48" s="8"/>
      <c r="AI48" s="8"/>
    </row>
    <row r="49" spans="30:35" ht="28.5">
      <c r="AD49" s="20"/>
      <c r="AE49" s="14"/>
      <c r="AG49" s="8"/>
      <c r="AH49" s="8"/>
      <c r="AI49" s="8"/>
    </row>
    <row r="50" spans="30:35" ht="28.5">
      <c r="AD50" s="20"/>
      <c r="AE50" s="14"/>
      <c r="AG50" s="8"/>
      <c r="AH50" s="8"/>
      <c r="AI50" s="8"/>
    </row>
    <row r="51" spans="30:35" ht="28.5">
      <c r="AD51" s="20"/>
      <c r="AE51" s="14"/>
      <c r="AG51" s="8"/>
      <c r="AH51" s="8"/>
      <c r="AI51" s="8"/>
    </row>
    <row r="52" spans="30:35" ht="28.5">
      <c r="AD52" s="20"/>
      <c r="AE52" s="14"/>
      <c r="AG52" s="8"/>
      <c r="AH52" s="8"/>
      <c r="AI52" s="8"/>
    </row>
    <row r="53" spans="30:35" ht="28.5">
      <c r="AD53" s="20"/>
      <c r="AE53" s="14"/>
      <c r="AG53" s="8"/>
      <c r="AH53" s="8"/>
      <c r="AI53" s="8"/>
    </row>
    <row r="54" spans="30:35" ht="28.5">
      <c r="AD54" s="20"/>
      <c r="AE54" s="14"/>
      <c r="AG54" s="8"/>
      <c r="AH54" s="8"/>
      <c r="AI54" s="8"/>
    </row>
    <row r="55" spans="30:35" ht="28.5">
      <c r="AD55" s="20"/>
      <c r="AE55" s="14"/>
      <c r="AG55" s="8"/>
      <c r="AH55" s="8"/>
      <c r="AI55" s="8"/>
    </row>
    <row r="56" spans="30:35" ht="28.5">
      <c r="AD56" s="20"/>
      <c r="AE56" s="14"/>
      <c r="AG56" s="8"/>
      <c r="AH56" s="8"/>
      <c r="AI56" s="8"/>
    </row>
    <row r="57" spans="30:35" ht="28.5">
      <c r="AD57" s="20"/>
      <c r="AE57" s="14"/>
      <c r="AG57" s="8"/>
      <c r="AH57" s="8"/>
      <c r="AI57" s="8"/>
    </row>
    <row r="58" spans="30:35" ht="28.5">
      <c r="AD58" s="20"/>
      <c r="AE58" s="14"/>
      <c r="AG58" s="8"/>
      <c r="AH58" s="8"/>
      <c r="AI58" s="8"/>
    </row>
    <row r="59" spans="30:35" ht="28.5">
      <c r="AD59" s="20"/>
      <c r="AE59" s="14"/>
      <c r="AG59" s="8"/>
      <c r="AH59" s="8"/>
      <c r="AI59" s="8"/>
    </row>
    <row r="60" spans="30:35" ht="28.5">
      <c r="AD60" s="20"/>
      <c r="AE60" s="14"/>
      <c r="AG60" s="8"/>
      <c r="AH60" s="8"/>
      <c r="AI60" s="8"/>
    </row>
    <row r="61" spans="30:35" ht="28.5">
      <c r="AD61" s="20"/>
      <c r="AE61" s="14"/>
      <c r="AG61" s="8"/>
      <c r="AH61" s="8"/>
      <c r="AI61" s="8"/>
    </row>
    <row r="62" spans="30:35" ht="28.5">
      <c r="AD62" s="20"/>
      <c r="AE62" s="14"/>
      <c r="AG62" s="8"/>
      <c r="AH62" s="8"/>
      <c r="AI62" s="8"/>
    </row>
    <row r="63" spans="30:35" ht="28.5">
      <c r="AD63" s="20"/>
      <c r="AE63" s="14"/>
      <c r="AG63" s="8"/>
      <c r="AH63" s="8"/>
      <c r="AI63" s="8"/>
    </row>
    <row r="64" spans="30:35" ht="28.5">
      <c r="AD64" s="20"/>
      <c r="AE64" s="14"/>
      <c r="AG64" s="8"/>
      <c r="AH64" s="8"/>
      <c r="AI64" s="8"/>
    </row>
    <row r="65" spans="30:35" ht="28.5">
      <c r="AD65" s="20"/>
      <c r="AE65" s="14"/>
      <c r="AG65" s="8"/>
      <c r="AH65" s="8"/>
      <c r="AI65" s="8"/>
    </row>
    <row r="66" spans="30:35" ht="28.5">
      <c r="AD66" s="20"/>
      <c r="AE66" s="14"/>
      <c r="AG66" s="8"/>
      <c r="AH66" s="8"/>
      <c r="AI66" s="8"/>
    </row>
    <row r="67" spans="30:35" ht="28.5">
      <c r="AD67" s="20"/>
      <c r="AE67" s="14"/>
      <c r="AG67" s="8"/>
      <c r="AH67" s="8"/>
      <c r="AI67" s="8"/>
    </row>
    <row r="68" spans="30:35" ht="28.5">
      <c r="AD68" s="20"/>
      <c r="AE68" s="14"/>
      <c r="AG68" s="8"/>
      <c r="AH68" s="8"/>
      <c r="AI68" s="8"/>
    </row>
    <row r="69" spans="30:35" ht="28.5">
      <c r="AD69" s="20"/>
      <c r="AE69" s="14"/>
      <c r="AG69" s="8"/>
      <c r="AH69" s="8"/>
      <c r="AI69" s="8"/>
    </row>
    <row r="70" spans="30:35" ht="28.5">
      <c r="AD70" s="20"/>
      <c r="AE70" s="14"/>
      <c r="AG70" s="8"/>
      <c r="AH70" s="8"/>
      <c r="AI70" s="8"/>
    </row>
    <row r="71" spans="30:35" ht="28.5">
      <c r="AD71" s="20"/>
      <c r="AE71" s="14"/>
      <c r="AG71" s="8"/>
      <c r="AH71" s="8"/>
      <c r="AI71" s="8"/>
    </row>
    <row r="72" spans="30:35" ht="28.5">
      <c r="AD72" s="20"/>
      <c r="AE72" s="14"/>
      <c r="AG72" s="8"/>
      <c r="AH72" s="8"/>
      <c r="AI72" s="8"/>
    </row>
    <row r="73" spans="30:35" ht="28.5">
      <c r="AD73" s="20"/>
      <c r="AE73" s="14"/>
      <c r="AG73" s="8"/>
      <c r="AH73" s="8"/>
      <c r="AI73" s="8"/>
    </row>
    <row r="74" spans="30:35" ht="28.5">
      <c r="AD74" s="20"/>
      <c r="AE74" s="14"/>
      <c r="AG74" s="8"/>
      <c r="AH74" s="8"/>
      <c r="AI74" s="8"/>
    </row>
    <row r="75" spans="30:35" ht="28.5">
      <c r="AD75" s="20"/>
      <c r="AE75" s="14"/>
      <c r="AG75" s="8"/>
      <c r="AH75" s="8"/>
      <c r="AI75" s="8"/>
    </row>
    <row r="76" spans="30:35" ht="28.5">
      <c r="AD76" s="20"/>
      <c r="AE76" s="14"/>
      <c r="AG76" s="8"/>
      <c r="AH76" s="8"/>
      <c r="AI76" s="8"/>
    </row>
    <row r="77" spans="30:35" ht="28.5">
      <c r="AD77" s="20"/>
      <c r="AE77" s="14"/>
      <c r="AG77" s="8"/>
      <c r="AH77" s="8"/>
      <c r="AI77" s="8"/>
    </row>
    <row r="78" spans="30:35" ht="28.5">
      <c r="AD78" s="20"/>
      <c r="AE78" s="14"/>
      <c r="AG78" s="8"/>
      <c r="AH78" s="8"/>
      <c r="AI78" s="8"/>
    </row>
    <row r="79" spans="30:35" ht="28.5">
      <c r="AD79" s="20"/>
      <c r="AE79" s="14"/>
      <c r="AG79" s="8"/>
      <c r="AH79" s="8"/>
      <c r="AI79" s="8"/>
    </row>
    <row r="80" spans="30:35" ht="28.5">
      <c r="AD80" s="20"/>
      <c r="AE80" s="14"/>
      <c r="AG80" s="8"/>
      <c r="AH80" s="8"/>
      <c r="AI80" s="8"/>
    </row>
    <row r="81" spans="30:35" ht="28.5">
      <c r="AD81" s="20"/>
      <c r="AE81" s="14"/>
      <c r="AG81" s="8"/>
      <c r="AH81" s="8"/>
      <c r="AI81" s="8"/>
    </row>
  </sheetData>
  <sheetProtection algorithmName="SHA-512" hashValue="cM/TN/wqhzGj9J9Q+uIn5ExOS3xtCpqZTjw8bOaPze8/BjxmZRWYLvoaQF7Va+adNchiFy72Q9yGPEoFfAB+ng==" saltValue="+LIxwmfvmt4nY1tzjPGcAg==" spinCount="100000" sheet="1" objects="1" scenarios="1" selectLockedCells="1"/>
  <mergeCells count="6">
    <mergeCell ref="F17:G17"/>
    <mergeCell ref="N1:O1"/>
    <mergeCell ref="F3:G3"/>
    <mergeCell ref="A15:I15"/>
    <mergeCell ref="N15:O15"/>
    <mergeCell ref="A1:M1"/>
  </mergeCells>
  <phoneticPr fontId="1"/>
  <conditionalFormatting sqref="S6:AA14">
    <cfRule type="cellIs" dxfId="66" priority="1" stopIfTrue="1" operator="greaterThanOrEqual">
      <formula>5</formula>
    </cfRule>
    <cfRule type="cellIs" dxfId="65" priority="2" stopIfTrue="1" operator="equal">
      <formula>4</formula>
    </cfRule>
    <cfRule type="cellIs" dxfId="64" priority="3" stopIfTrue="1" operator="equal">
      <formula>3</formula>
    </cfRule>
    <cfRule type="cellIs" dxfId="63" priority="4" stopIfTrue="1" operator="equal">
      <formula>2</formula>
    </cfRule>
    <cfRule type="cellIs" dxfId="62" priority="5" stopIfTrue="1" operator="equal">
      <formula>1</formula>
    </cfRule>
    <cfRule type="cellIs" dxfId="61" priority="6" stopIfTrue="1" operator="equal">
      <formula>0</formula>
    </cfRule>
  </conditionalFormatting>
  <dataValidations count="1">
    <dataValidation type="whole" imeMode="off" allowBlank="1" showInputMessage="1" showErrorMessage="1" sqref="N1:Q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1"/>
  <sheetViews>
    <sheetView showGridLines="0" zoomScale="70" zoomScaleNormal="70" workbookViewId="0">
      <selection activeCell="N1" sqref="N1:O1"/>
    </sheetView>
  </sheetViews>
  <sheetFormatPr defaultRowHeight="13.5"/>
  <cols>
    <col min="1" max="1" width="7.625" style="1" customWidth="1"/>
    <col min="2" max="2" width="6.25" style="1" bestFit="1" customWidth="1"/>
    <col min="3" max="3" width="4.625" style="7" customWidth="1"/>
    <col min="4" max="4" width="5.625" style="1" customWidth="1"/>
    <col min="5" max="5" width="4.625" style="7" customWidth="1"/>
    <col min="6" max="6" width="5.625" style="1" customWidth="1"/>
    <col min="7" max="7" width="8.625" style="7" customWidth="1"/>
    <col min="8" max="8" width="3.625" style="1" customWidth="1"/>
    <col min="9" max="9" width="7.625" style="1" customWidth="1"/>
    <col min="10" max="10" width="6.25" style="1" bestFit="1" customWidth="1"/>
    <col min="11" max="11" width="4.625" style="1" customWidth="1"/>
    <col min="12" max="12" width="5.625" style="1" customWidth="1"/>
    <col min="13" max="13" width="4.625" style="1" customWidth="1"/>
    <col min="14" max="14" width="4.5" style="1" customWidth="1"/>
    <col min="15" max="17" width="8.625" style="1" customWidth="1"/>
    <col min="18" max="18" width="7.75" style="1" customWidth="1"/>
    <col min="19" max="19" width="9" style="1" customWidth="1"/>
    <col min="20" max="20" width="8.375" style="1" customWidth="1"/>
    <col min="21" max="21" width="8.75" style="1" customWidth="1"/>
    <col min="22" max="22" width="8.25" style="1" customWidth="1"/>
    <col min="23" max="23" width="9.625" style="1" customWidth="1"/>
    <col min="24" max="24" width="8.5" style="1" customWidth="1"/>
    <col min="25" max="25" width="9" style="1" customWidth="1"/>
    <col min="26" max="26" width="8.125" style="1" customWidth="1"/>
    <col min="27" max="27" width="8.5" style="1" customWidth="1"/>
    <col min="28" max="28" width="8.25" style="1" customWidth="1"/>
    <col min="29" max="29" width="9.125" style="1" customWidth="1"/>
    <col min="30" max="30" width="9" style="1" hidden="1" customWidth="1"/>
    <col min="31" max="31" width="8.75" style="1" hidden="1" customWidth="1"/>
    <col min="32" max="35" width="0" style="1" hidden="1" customWidth="1"/>
    <col min="36" max="16384" width="9" style="1"/>
  </cols>
  <sheetData>
    <row r="1" spans="1:35" ht="36">
      <c r="A1" s="138" t="s">
        <v>30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3">
        <v>1</v>
      </c>
      <c r="O1" s="133"/>
      <c r="P1" s="58"/>
      <c r="Q1" s="58"/>
      <c r="R1" s="57"/>
      <c r="S1" s="22"/>
      <c r="T1" s="22"/>
      <c r="U1" s="22"/>
      <c r="V1" s="22"/>
      <c r="W1" s="22"/>
      <c r="X1" s="22"/>
      <c r="Y1" s="22"/>
      <c r="Z1" s="22"/>
      <c r="AA1" s="22"/>
      <c r="AB1" s="22"/>
      <c r="AD1" s="2">
        <f t="shared" ref="AD1:AD14" ca="1" si="0">RAND()</f>
        <v>0.52216269628260892</v>
      </c>
      <c r="AE1" s="3">
        <f ca="1">RANK(AD1,$AD$1:$AD$9,)</f>
        <v>3</v>
      </c>
      <c r="AF1" s="4"/>
      <c r="AG1" s="5">
        <v>1</v>
      </c>
      <c r="AH1" s="5">
        <v>3</v>
      </c>
      <c r="AI1" s="6">
        <v>1</v>
      </c>
    </row>
    <row r="2" spans="1:35" ht="24.75" customHeight="1">
      <c r="A2" s="22"/>
      <c r="B2" s="24"/>
      <c r="C2" s="25"/>
      <c r="D2" s="22"/>
      <c r="E2" s="25"/>
      <c r="F2" s="22"/>
      <c r="G2" s="25"/>
      <c r="H2" s="26"/>
      <c r="I2" s="26"/>
      <c r="J2" s="22"/>
      <c r="K2" s="22"/>
      <c r="L2" s="27"/>
      <c r="M2" s="22"/>
      <c r="N2" s="28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D2" s="9">
        <f t="shared" ca="1" si="0"/>
        <v>0.4944931936172734</v>
      </c>
      <c r="AE2" s="10">
        <f t="shared" ref="AE2:AE9" ca="1" si="1">RANK(AD2,$AD$1:$AD$9,)</f>
        <v>5</v>
      </c>
      <c r="AF2" s="11"/>
      <c r="AG2" s="12">
        <v>2</v>
      </c>
      <c r="AH2" s="12">
        <v>3</v>
      </c>
      <c r="AI2" s="13">
        <v>2</v>
      </c>
    </row>
    <row r="3" spans="1:35" ht="24.75" customHeight="1">
      <c r="A3" s="30"/>
      <c r="B3" s="29" t="s">
        <v>37</v>
      </c>
      <c r="C3" s="43"/>
      <c r="D3" s="44" t="s">
        <v>26</v>
      </c>
      <c r="F3" s="136" t="s">
        <v>0</v>
      </c>
      <c r="G3" s="137"/>
      <c r="H3" s="30"/>
      <c r="I3" s="30"/>
      <c r="J3" s="29"/>
      <c r="K3" s="29"/>
      <c r="L3" s="29"/>
      <c r="M3" s="30"/>
      <c r="N3" s="30"/>
      <c r="O3" s="29"/>
      <c r="P3" s="36"/>
      <c r="Q3" s="36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D3" s="9">
        <f t="shared" ca="1" si="0"/>
        <v>0.49981330725062001</v>
      </c>
      <c r="AE3" s="10">
        <f t="shared" ca="1" si="1"/>
        <v>4</v>
      </c>
      <c r="AF3" s="11"/>
      <c r="AG3" s="12">
        <v>3</v>
      </c>
      <c r="AH3" s="12">
        <v>3</v>
      </c>
      <c r="AI3" s="13">
        <v>3</v>
      </c>
    </row>
    <row r="4" spans="1:35" ht="24.75" customHeight="1">
      <c r="A4" s="22"/>
      <c r="B4" s="22"/>
      <c r="C4" s="25"/>
      <c r="D4" s="22"/>
      <c r="E4" s="25"/>
      <c r="F4" s="22"/>
      <c r="G4" s="25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6" t="s">
        <v>38</v>
      </c>
      <c r="T4" s="26" t="s">
        <v>25</v>
      </c>
      <c r="U4" s="26" t="s">
        <v>39</v>
      </c>
      <c r="V4" s="26" t="s">
        <v>23</v>
      </c>
      <c r="W4" s="22"/>
      <c r="X4" s="22"/>
      <c r="Y4" s="22"/>
      <c r="Z4" s="22"/>
      <c r="AA4" s="22"/>
      <c r="AB4" s="22"/>
      <c r="AD4" s="9">
        <f t="shared" ca="1" si="0"/>
        <v>0.30118785132806203</v>
      </c>
      <c r="AE4" s="10">
        <f t="shared" ca="1" si="1"/>
        <v>8</v>
      </c>
      <c r="AF4" s="11"/>
      <c r="AG4" s="12">
        <v>4</v>
      </c>
      <c r="AH4" s="12">
        <v>3</v>
      </c>
      <c r="AI4" s="13">
        <v>4</v>
      </c>
    </row>
    <row r="5" spans="1:35" ht="66" customHeight="1" thickBot="1">
      <c r="A5" s="22"/>
      <c r="B5" s="31" t="s">
        <v>1</v>
      </c>
      <c r="C5" s="32">
        <f ca="1">VLOOKUP($AE1,$AG$1:$AI$27,2,FALSE)</f>
        <v>3</v>
      </c>
      <c r="D5" s="33" t="s">
        <v>2</v>
      </c>
      <c r="E5" s="34">
        <f t="shared" ref="E5:E14" ca="1" si="2">VLOOKUP($AE1,$AG$1:$AI$81,3,FALSE)</f>
        <v>3</v>
      </c>
      <c r="F5" s="33" t="s">
        <v>3</v>
      </c>
      <c r="G5" s="35">
        <f ca="1">C5*E5</f>
        <v>9</v>
      </c>
      <c r="H5" s="22"/>
      <c r="I5" s="22"/>
      <c r="J5" s="31" t="s">
        <v>18</v>
      </c>
      <c r="K5" s="32">
        <f t="shared" ref="K5:K14" ca="1" si="3">VLOOKUP($AE11,$AG$1:$AI$81,2,FALSE)</f>
        <v>3</v>
      </c>
      <c r="L5" s="33" t="s">
        <v>2</v>
      </c>
      <c r="M5" s="34">
        <f t="shared" ref="M5:M14" ca="1" si="4">VLOOKUP($AE11,$AG$1:$AI$81,3,FALSE)</f>
        <v>6</v>
      </c>
      <c r="N5" s="33" t="s">
        <v>3</v>
      </c>
      <c r="O5" s="35">
        <f t="shared" ref="O5:O14" ca="1" si="5">K5*M5</f>
        <v>18</v>
      </c>
      <c r="P5" s="35"/>
      <c r="Q5" s="35"/>
      <c r="R5" s="22"/>
      <c r="S5" s="47">
        <v>1</v>
      </c>
      <c r="T5" s="47">
        <v>2</v>
      </c>
      <c r="U5" s="47">
        <v>3</v>
      </c>
      <c r="V5" s="47">
        <v>4</v>
      </c>
      <c r="W5" s="47">
        <v>5</v>
      </c>
      <c r="X5" s="47">
        <v>6</v>
      </c>
      <c r="Y5" s="47">
        <v>7</v>
      </c>
      <c r="Z5" s="47">
        <v>8</v>
      </c>
      <c r="AA5" s="47">
        <v>9</v>
      </c>
      <c r="AB5" s="22"/>
      <c r="AD5" s="9">
        <f t="shared" ca="1" si="0"/>
        <v>0.48808511932909426</v>
      </c>
      <c r="AE5" s="10">
        <f t="shared" ca="1" si="1"/>
        <v>6</v>
      </c>
      <c r="AF5" s="11"/>
      <c r="AG5" s="12">
        <v>5</v>
      </c>
      <c r="AH5" s="12">
        <v>3</v>
      </c>
      <c r="AI5" s="13">
        <v>5</v>
      </c>
    </row>
    <row r="6" spans="1:35" ht="66" customHeight="1">
      <c r="A6" s="22"/>
      <c r="B6" s="31" t="s">
        <v>4</v>
      </c>
      <c r="C6" s="32">
        <f t="shared" ref="C6:C14" ca="1" si="6">VLOOKUP($AE2,$AG$1:$AI$81,2,FALSE)</f>
        <v>3</v>
      </c>
      <c r="D6" s="33" t="s">
        <v>2</v>
      </c>
      <c r="E6" s="34">
        <f t="shared" ca="1" si="2"/>
        <v>5</v>
      </c>
      <c r="F6" s="33" t="s">
        <v>3</v>
      </c>
      <c r="G6" s="35">
        <f t="shared" ref="G6:G14" ca="1" si="7">C6*E6</f>
        <v>15</v>
      </c>
      <c r="H6" s="22"/>
      <c r="I6" s="22"/>
      <c r="J6" s="31" t="s">
        <v>19</v>
      </c>
      <c r="K6" s="32">
        <f t="shared" ca="1" si="3"/>
        <v>3</v>
      </c>
      <c r="L6" s="33" t="s">
        <v>2</v>
      </c>
      <c r="M6" s="34">
        <f t="shared" ca="1" si="4"/>
        <v>3</v>
      </c>
      <c r="N6" s="33" t="s">
        <v>3</v>
      </c>
      <c r="O6" s="35">
        <f t="shared" ca="1" si="5"/>
        <v>9</v>
      </c>
      <c r="P6" s="35"/>
      <c r="Q6" s="46" t="s">
        <v>38</v>
      </c>
      <c r="R6" s="36">
        <v>1</v>
      </c>
      <c r="S6" s="48">
        <f t="shared" ref="S6:AA14" ca="1" si="8">COUNTIFS($C$5:$C$14,$R6,$E$5:$E$14,S$5)+COUNTIFS($K$5:$K$14,$R6,$M$5:$M$14,S$5)</f>
        <v>0</v>
      </c>
      <c r="T6" s="49">
        <f t="shared" ca="1" si="8"/>
        <v>0</v>
      </c>
      <c r="U6" s="49">
        <f t="shared" ca="1" si="8"/>
        <v>0</v>
      </c>
      <c r="V6" s="49">
        <f t="shared" ca="1" si="8"/>
        <v>0</v>
      </c>
      <c r="W6" s="49">
        <f t="shared" ca="1" si="8"/>
        <v>0</v>
      </c>
      <c r="X6" s="49">
        <f t="shared" ca="1" si="8"/>
        <v>0</v>
      </c>
      <c r="Y6" s="49">
        <f t="shared" ca="1" si="8"/>
        <v>0</v>
      </c>
      <c r="Z6" s="49">
        <f t="shared" ca="1" si="8"/>
        <v>0</v>
      </c>
      <c r="AA6" s="50">
        <f t="shared" ca="1" si="8"/>
        <v>0</v>
      </c>
      <c r="AB6" s="22"/>
      <c r="AD6" s="9">
        <f t="shared" ca="1" si="0"/>
        <v>0.4078660148355242</v>
      </c>
      <c r="AE6" s="10">
        <f t="shared" ca="1" si="1"/>
        <v>7</v>
      </c>
      <c r="AF6" s="11"/>
      <c r="AG6" s="12">
        <v>6</v>
      </c>
      <c r="AH6" s="12">
        <v>3</v>
      </c>
      <c r="AI6" s="13">
        <v>6</v>
      </c>
    </row>
    <row r="7" spans="1:35" ht="66" customHeight="1">
      <c r="A7" s="22"/>
      <c r="B7" s="31" t="s">
        <v>6</v>
      </c>
      <c r="C7" s="32">
        <f t="shared" ca="1" si="6"/>
        <v>3</v>
      </c>
      <c r="D7" s="33" t="s">
        <v>2</v>
      </c>
      <c r="E7" s="34">
        <f t="shared" ca="1" si="2"/>
        <v>4</v>
      </c>
      <c r="F7" s="33" t="s">
        <v>3</v>
      </c>
      <c r="G7" s="35">
        <f t="shared" ca="1" si="7"/>
        <v>12</v>
      </c>
      <c r="H7" s="22"/>
      <c r="I7" s="22"/>
      <c r="J7" s="31" t="s">
        <v>20</v>
      </c>
      <c r="K7" s="32">
        <f t="shared" ca="1" si="3"/>
        <v>3</v>
      </c>
      <c r="L7" s="33" t="s">
        <v>2</v>
      </c>
      <c r="M7" s="34">
        <f t="shared" ca="1" si="4"/>
        <v>2</v>
      </c>
      <c r="N7" s="33" t="s">
        <v>3</v>
      </c>
      <c r="O7" s="35">
        <f t="shared" ca="1" si="5"/>
        <v>6</v>
      </c>
      <c r="P7" s="35"/>
      <c r="Q7" s="46" t="s">
        <v>25</v>
      </c>
      <c r="R7" s="36">
        <v>2</v>
      </c>
      <c r="S7" s="51">
        <f t="shared" ca="1" si="8"/>
        <v>0</v>
      </c>
      <c r="T7" s="52">
        <f t="shared" ca="1" si="8"/>
        <v>0</v>
      </c>
      <c r="U7" s="52">
        <f t="shared" ca="1" si="8"/>
        <v>0</v>
      </c>
      <c r="V7" s="52">
        <f t="shared" ca="1" si="8"/>
        <v>0</v>
      </c>
      <c r="W7" s="52">
        <f t="shared" ca="1" si="8"/>
        <v>0</v>
      </c>
      <c r="X7" s="52">
        <f t="shared" ca="1" si="8"/>
        <v>0</v>
      </c>
      <c r="Y7" s="52">
        <f t="shared" ca="1" si="8"/>
        <v>0</v>
      </c>
      <c r="Z7" s="52">
        <f t="shared" ca="1" si="8"/>
        <v>0</v>
      </c>
      <c r="AA7" s="53">
        <f t="shared" ca="1" si="8"/>
        <v>0</v>
      </c>
      <c r="AB7" s="22"/>
      <c r="AD7" s="9">
        <f t="shared" ca="1" si="0"/>
        <v>0.1050114658938559</v>
      </c>
      <c r="AE7" s="10">
        <f t="shared" ca="1" si="1"/>
        <v>9</v>
      </c>
      <c r="AF7" s="11"/>
      <c r="AG7" s="12">
        <v>7</v>
      </c>
      <c r="AH7" s="12">
        <v>3</v>
      </c>
      <c r="AI7" s="13">
        <v>7</v>
      </c>
    </row>
    <row r="8" spans="1:35" ht="66" customHeight="1">
      <c r="A8" s="22"/>
      <c r="B8" s="31" t="s">
        <v>8</v>
      </c>
      <c r="C8" s="32">
        <f t="shared" ca="1" si="6"/>
        <v>3</v>
      </c>
      <c r="D8" s="33" t="s">
        <v>2</v>
      </c>
      <c r="E8" s="34">
        <f t="shared" ca="1" si="2"/>
        <v>8</v>
      </c>
      <c r="F8" s="33" t="s">
        <v>3</v>
      </c>
      <c r="G8" s="35">
        <f t="shared" ca="1" si="7"/>
        <v>24</v>
      </c>
      <c r="H8" s="22"/>
      <c r="I8" s="22"/>
      <c r="J8" s="31" t="s">
        <v>21</v>
      </c>
      <c r="K8" s="32">
        <f t="shared" ca="1" si="3"/>
        <v>3</v>
      </c>
      <c r="L8" s="33" t="s">
        <v>2</v>
      </c>
      <c r="M8" s="34">
        <f t="shared" ca="1" si="4"/>
        <v>7</v>
      </c>
      <c r="N8" s="33" t="s">
        <v>3</v>
      </c>
      <c r="O8" s="35">
        <f t="shared" ca="1" si="5"/>
        <v>21</v>
      </c>
      <c r="P8" s="35"/>
      <c r="Q8" s="46" t="s">
        <v>40</v>
      </c>
      <c r="R8" s="36">
        <v>3</v>
      </c>
      <c r="S8" s="51">
        <f t="shared" ca="1" si="8"/>
        <v>2</v>
      </c>
      <c r="T8" s="52">
        <f t="shared" ca="1" si="8"/>
        <v>3</v>
      </c>
      <c r="U8" s="52">
        <f t="shared" ca="1" si="8"/>
        <v>2</v>
      </c>
      <c r="V8" s="52">
        <f t="shared" ca="1" si="8"/>
        <v>2</v>
      </c>
      <c r="W8" s="52">
        <f t="shared" ca="1" si="8"/>
        <v>2</v>
      </c>
      <c r="X8" s="52">
        <f t="shared" ca="1" si="8"/>
        <v>2</v>
      </c>
      <c r="Y8" s="52">
        <f t="shared" ca="1" si="8"/>
        <v>2</v>
      </c>
      <c r="Z8" s="52">
        <f t="shared" ca="1" si="8"/>
        <v>3</v>
      </c>
      <c r="AA8" s="53">
        <f t="shared" ca="1" si="8"/>
        <v>2</v>
      </c>
      <c r="AB8" s="22"/>
      <c r="AD8" s="9">
        <f t="shared" ca="1" si="0"/>
        <v>0.88940781384169099</v>
      </c>
      <c r="AE8" s="10">
        <f t="shared" ca="1" si="1"/>
        <v>1</v>
      </c>
      <c r="AF8" s="11"/>
      <c r="AG8" s="12">
        <v>8</v>
      </c>
      <c r="AH8" s="12">
        <v>3</v>
      </c>
      <c r="AI8" s="13">
        <v>8</v>
      </c>
    </row>
    <row r="9" spans="1:35" ht="66" customHeight="1" thickBot="1">
      <c r="A9" s="22"/>
      <c r="B9" s="31" t="s">
        <v>10</v>
      </c>
      <c r="C9" s="32">
        <f t="shared" ca="1" si="6"/>
        <v>3</v>
      </c>
      <c r="D9" s="33" t="s">
        <v>2</v>
      </c>
      <c r="E9" s="34">
        <f t="shared" ca="1" si="2"/>
        <v>6</v>
      </c>
      <c r="F9" s="33" t="s">
        <v>3</v>
      </c>
      <c r="G9" s="35">
        <f t="shared" ca="1" si="7"/>
        <v>18</v>
      </c>
      <c r="H9" s="22"/>
      <c r="I9" s="22"/>
      <c r="J9" s="31" t="s">
        <v>5</v>
      </c>
      <c r="K9" s="32">
        <f t="shared" ca="1" si="3"/>
        <v>3</v>
      </c>
      <c r="L9" s="33" t="s">
        <v>2</v>
      </c>
      <c r="M9" s="34">
        <f t="shared" ca="1" si="4"/>
        <v>9</v>
      </c>
      <c r="N9" s="33" t="s">
        <v>3</v>
      </c>
      <c r="O9" s="35">
        <f t="shared" ca="1" si="5"/>
        <v>27</v>
      </c>
      <c r="P9" s="35"/>
      <c r="Q9" s="46" t="s">
        <v>24</v>
      </c>
      <c r="R9" s="36">
        <v>4</v>
      </c>
      <c r="S9" s="51">
        <f t="shared" ca="1" si="8"/>
        <v>0</v>
      </c>
      <c r="T9" s="52">
        <f t="shared" ca="1" si="8"/>
        <v>0</v>
      </c>
      <c r="U9" s="52">
        <f t="shared" ca="1" si="8"/>
        <v>0</v>
      </c>
      <c r="V9" s="52">
        <f t="shared" ca="1" si="8"/>
        <v>0</v>
      </c>
      <c r="W9" s="52">
        <f t="shared" ca="1" si="8"/>
        <v>0</v>
      </c>
      <c r="X9" s="52">
        <f t="shared" ca="1" si="8"/>
        <v>0</v>
      </c>
      <c r="Y9" s="52">
        <f t="shared" ca="1" si="8"/>
        <v>0</v>
      </c>
      <c r="Z9" s="52">
        <f t="shared" ca="1" si="8"/>
        <v>0</v>
      </c>
      <c r="AA9" s="53">
        <f t="shared" ca="1" si="8"/>
        <v>0</v>
      </c>
      <c r="AB9" s="22"/>
      <c r="AD9" s="15">
        <f t="shared" ca="1" si="0"/>
        <v>0.69576804300056216</v>
      </c>
      <c r="AE9" s="16">
        <f t="shared" ca="1" si="1"/>
        <v>2</v>
      </c>
      <c r="AF9" s="17"/>
      <c r="AG9" s="18">
        <v>9</v>
      </c>
      <c r="AH9" s="18">
        <v>3</v>
      </c>
      <c r="AI9" s="19">
        <v>9</v>
      </c>
    </row>
    <row r="10" spans="1:35" ht="66" customHeight="1">
      <c r="A10" s="22"/>
      <c r="B10" s="31" t="s">
        <v>12</v>
      </c>
      <c r="C10" s="32">
        <f t="shared" ca="1" si="6"/>
        <v>3</v>
      </c>
      <c r="D10" s="33" t="s">
        <v>2</v>
      </c>
      <c r="E10" s="34">
        <f t="shared" ca="1" si="2"/>
        <v>7</v>
      </c>
      <c r="F10" s="33" t="s">
        <v>3</v>
      </c>
      <c r="G10" s="35">
        <f t="shared" ca="1" si="7"/>
        <v>21</v>
      </c>
      <c r="H10" s="22"/>
      <c r="I10" s="22"/>
      <c r="J10" s="31" t="s">
        <v>7</v>
      </c>
      <c r="K10" s="32">
        <f t="shared" ca="1" si="3"/>
        <v>3</v>
      </c>
      <c r="L10" s="33" t="s">
        <v>2</v>
      </c>
      <c r="M10" s="34">
        <f t="shared" ca="1" si="4"/>
        <v>5</v>
      </c>
      <c r="N10" s="33" t="s">
        <v>3</v>
      </c>
      <c r="O10" s="35">
        <f t="shared" ca="1" si="5"/>
        <v>15</v>
      </c>
      <c r="P10" s="35"/>
      <c r="Q10" s="46" t="s">
        <v>39</v>
      </c>
      <c r="R10" s="36">
        <v>5</v>
      </c>
      <c r="S10" s="51">
        <f t="shared" ca="1" si="8"/>
        <v>0</v>
      </c>
      <c r="T10" s="52">
        <f t="shared" ca="1" si="8"/>
        <v>0</v>
      </c>
      <c r="U10" s="52">
        <f t="shared" ca="1" si="8"/>
        <v>0</v>
      </c>
      <c r="V10" s="52">
        <f t="shared" ca="1" si="8"/>
        <v>0</v>
      </c>
      <c r="W10" s="52">
        <f t="shared" ca="1" si="8"/>
        <v>0</v>
      </c>
      <c r="X10" s="52">
        <f t="shared" ca="1" si="8"/>
        <v>0</v>
      </c>
      <c r="Y10" s="52">
        <f t="shared" ca="1" si="8"/>
        <v>0</v>
      </c>
      <c r="Z10" s="52">
        <f t="shared" ca="1" si="8"/>
        <v>0</v>
      </c>
      <c r="AA10" s="53">
        <f t="shared" ca="1" si="8"/>
        <v>0</v>
      </c>
      <c r="AB10" s="22"/>
      <c r="AD10" s="2">
        <f t="shared" ca="1" si="0"/>
        <v>8.9976231954845276E-2</v>
      </c>
      <c r="AE10" s="3">
        <f t="shared" ref="AE10:AE18" ca="1" si="9">RANK(AD10,$AD$10:$AD$18,)</f>
        <v>8</v>
      </c>
      <c r="AF10" s="4"/>
      <c r="AG10" s="5">
        <v>10</v>
      </c>
      <c r="AH10" s="5">
        <v>3</v>
      </c>
      <c r="AI10" s="6">
        <v>1</v>
      </c>
    </row>
    <row r="11" spans="1:35" ht="66" customHeight="1">
      <c r="A11" s="22"/>
      <c r="B11" s="31" t="s">
        <v>14</v>
      </c>
      <c r="C11" s="32">
        <f t="shared" ca="1" si="6"/>
        <v>3</v>
      </c>
      <c r="D11" s="33" t="s">
        <v>2</v>
      </c>
      <c r="E11" s="34">
        <f t="shared" ca="1" si="2"/>
        <v>9</v>
      </c>
      <c r="F11" s="33" t="s">
        <v>3</v>
      </c>
      <c r="G11" s="35">
        <f t="shared" ca="1" si="7"/>
        <v>27</v>
      </c>
      <c r="H11" s="22"/>
      <c r="I11" s="22"/>
      <c r="J11" s="31" t="s">
        <v>9</v>
      </c>
      <c r="K11" s="32">
        <f t="shared" ca="1" si="3"/>
        <v>3</v>
      </c>
      <c r="L11" s="33" t="s">
        <v>2</v>
      </c>
      <c r="M11" s="34">
        <f t="shared" ca="1" si="4"/>
        <v>4</v>
      </c>
      <c r="N11" s="33" t="s">
        <v>3</v>
      </c>
      <c r="O11" s="35">
        <f t="shared" ca="1" si="5"/>
        <v>12</v>
      </c>
      <c r="P11" s="35"/>
      <c r="Q11" s="46" t="s">
        <v>23</v>
      </c>
      <c r="R11" s="36">
        <v>6</v>
      </c>
      <c r="S11" s="51">
        <f t="shared" ca="1" si="8"/>
        <v>0</v>
      </c>
      <c r="T11" s="52">
        <f t="shared" ca="1" si="8"/>
        <v>0</v>
      </c>
      <c r="U11" s="52">
        <f t="shared" ca="1" si="8"/>
        <v>0</v>
      </c>
      <c r="V11" s="52">
        <f t="shared" ca="1" si="8"/>
        <v>0</v>
      </c>
      <c r="W11" s="52">
        <f t="shared" ca="1" si="8"/>
        <v>0</v>
      </c>
      <c r="X11" s="52">
        <f t="shared" ca="1" si="8"/>
        <v>0</v>
      </c>
      <c r="Y11" s="52">
        <f t="shared" ca="1" si="8"/>
        <v>0</v>
      </c>
      <c r="Z11" s="52">
        <f t="shared" ca="1" si="8"/>
        <v>0</v>
      </c>
      <c r="AA11" s="53">
        <f t="shared" ca="1" si="8"/>
        <v>0</v>
      </c>
      <c r="AB11" s="22"/>
      <c r="AD11" s="9">
        <f t="shared" ca="1" si="0"/>
        <v>0.11745768587431216</v>
      </c>
      <c r="AE11" s="10">
        <f t="shared" ca="1" si="9"/>
        <v>6</v>
      </c>
      <c r="AF11" s="11"/>
      <c r="AG11" s="12">
        <v>11</v>
      </c>
      <c r="AH11" s="12">
        <v>3</v>
      </c>
      <c r="AI11" s="13">
        <v>2</v>
      </c>
    </row>
    <row r="12" spans="1:35" ht="66" customHeight="1">
      <c r="A12" s="22"/>
      <c r="B12" s="31" t="s">
        <v>15</v>
      </c>
      <c r="C12" s="32">
        <f t="shared" ca="1" si="6"/>
        <v>3</v>
      </c>
      <c r="D12" s="33" t="s">
        <v>2</v>
      </c>
      <c r="E12" s="34">
        <f t="shared" ca="1" si="2"/>
        <v>1</v>
      </c>
      <c r="F12" s="33" t="s">
        <v>3</v>
      </c>
      <c r="G12" s="35">
        <f t="shared" ca="1" si="7"/>
        <v>3</v>
      </c>
      <c r="H12" s="22"/>
      <c r="I12" s="22"/>
      <c r="J12" s="31" t="s">
        <v>11</v>
      </c>
      <c r="K12" s="32">
        <f t="shared" ca="1" si="3"/>
        <v>3</v>
      </c>
      <c r="L12" s="33" t="s">
        <v>2</v>
      </c>
      <c r="M12" s="34">
        <f t="shared" ca="1" si="4"/>
        <v>1</v>
      </c>
      <c r="N12" s="33" t="s">
        <v>3</v>
      </c>
      <c r="O12" s="35">
        <f t="shared" ca="1" si="5"/>
        <v>3</v>
      </c>
      <c r="P12" s="35"/>
      <c r="Q12" s="35"/>
      <c r="R12" s="36">
        <v>7</v>
      </c>
      <c r="S12" s="51">
        <f t="shared" ca="1" si="8"/>
        <v>0</v>
      </c>
      <c r="T12" s="52">
        <f t="shared" ca="1" si="8"/>
        <v>0</v>
      </c>
      <c r="U12" s="52">
        <f t="shared" ca="1" si="8"/>
        <v>0</v>
      </c>
      <c r="V12" s="52">
        <f t="shared" ca="1" si="8"/>
        <v>0</v>
      </c>
      <c r="W12" s="52">
        <f t="shared" ca="1" si="8"/>
        <v>0</v>
      </c>
      <c r="X12" s="52">
        <f t="shared" ca="1" si="8"/>
        <v>0</v>
      </c>
      <c r="Y12" s="52">
        <f t="shared" ca="1" si="8"/>
        <v>0</v>
      </c>
      <c r="Z12" s="52">
        <f t="shared" ca="1" si="8"/>
        <v>0</v>
      </c>
      <c r="AA12" s="53">
        <f t="shared" ca="1" si="8"/>
        <v>0</v>
      </c>
      <c r="AB12" s="22"/>
      <c r="AD12" s="9">
        <f t="shared" ca="1" si="0"/>
        <v>0.80810937222393731</v>
      </c>
      <c r="AE12" s="10">
        <f t="shared" ca="1" si="9"/>
        <v>3</v>
      </c>
      <c r="AF12" s="11"/>
      <c r="AG12" s="12">
        <v>12</v>
      </c>
      <c r="AH12" s="12">
        <v>3</v>
      </c>
      <c r="AI12" s="13">
        <v>3</v>
      </c>
    </row>
    <row r="13" spans="1:35" ht="66" customHeight="1">
      <c r="A13" s="22"/>
      <c r="B13" s="31" t="s">
        <v>16</v>
      </c>
      <c r="C13" s="32">
        <f t="shared" ca="1" si="6"/>
        <v>3</v>
      </c>
      <c r="D13" s="33" t="s">
        <v>2</v>
      </c>
      <c r="E13" s="34">
        <f t="shared" ca="1" si="2"/>
        <v>2</v>
      </c>
      <c r="F13" s="33" t="s">
        <v>3</v>
      </c>
      <c r="G13" s="35">
        <f t="shared" ca="1" si="7"/>
        <v>6</v>
      </c>
      <c r="H13" s="22"/>
      <c r="I13" s="22"/>
      <c r="J13" s="31" t="s">
        <v>13</v>
      </c>
      <c r="K13" s="32">
        <f t="shared" ca="1" si="3"/>
        <v>3</v>
      </c>
      <c r="L13" s="33" t="s">
        <v>2</v>
      </c>
      <c r="M13" s="34">
        <f t="shared" ca="1" si="4"/>
        <v>8</v>
      </c>
      <c r="N13" s="33" t="s">
        <v>3</v>
      </c>
      <c r="O13" s="35">
        <f t="shared" ca="1" si="5"/>
        <v>24</v>
      </c>
      <c r="P13" s="35"/>
      <c r="Q13" s="35"/>
      <c r="R13" s="36">
        <v>8</v>
      </c>
      <c r="S13" s="51">
        <f t="shared" ca="1" si="8"/>
        <v>0</v>
      </c>
      <c r="T13" s="52">
        <f t="shared" ca="1" si="8"/>
        <v>0</v>
      </c>
      <c r="U13" s="52">
        <f t="shared" ca="1" si="8"/>
        <v>0</v>
      </c>
      <c r="V13" s="52">
        <f t="shared" ca="1" si="8"/>
        <v>0</v>
      </c>
      <c r="W13" s="52">
        <f t="shared" ca="1" si="8"/>
        <v>0</v>
      </c>
      <c r="X13" s="52">
        <f t="shared" ca="1" si="8"/>
        <v>0</v>
      </c>
      <c r="Y13" s="52">
        <f t="shared" ca="1" si="8"/>
        <v>0</v>
      </c>
      <c r="Z13" s="52">
        <f t="shared" ca="1" si="8"/>
        <v>0</v>
      </c>
      <c r="AA13" s="53">
        <f t="shared" ca="1" si="8"/>
        <v>0</v>
      </c>
      <c r="AB13" s="22"/>
      <c r="AD13" s="9">
        <f t="shared" ca="1" si="0"/>
        <v>0.81856956522537616</v>
      </c>
      <c r="AE13" s="10">
        <f t="shared" ca="1" si="9"/>
        <v>2</v>
      </c>
      <c r="AF13" s="11"/>
      <c r="AG13" s="12">
        <v>13</v>
      </c>
      <c r="AH13" s="12">
        <v>3</v>
      </c>
      <c r="AI13" s="13">
        <v>4</v>
      </c>
    </row>
    <row r="14" spans="1:35" ht="66" customHeight="1" thickBot="1">
      <c r="A14" s="22"/>
      <c r="B14" s="31" t="s">
        <v>17</v>
      </c>
      <c r="C14" s="32">
        <f t="shared" ca="1" si="6"/>
        <v>3</v>
      </c>
      <c r="D14" s="33" t="s">
        <v>2</v>
      </c>
      <c r="E14" s="34">
        <f t="shared" ca="1" si="2"/>
        <v>8</v>
      </c>
      <c r="F14" s="33" t="s">
        <v>3</v>
      </c>
      <c r="G14" s="35">
        <f t="shared" ca="1" si="7"/>
        <v>24</v>
      </c>
      <c r="H14" s="22"/>
      <c r="I14" s="22"/>
      <c r="J14" s="31" t="s">
        <v>22</v>
      </c>
      <c r="K14" s="32">
        <f t="shared" ca="1" si="3"/>
        <v>3</v>
      </c>
      <c r="L14" s="33" t="s">
        <v>2</v>
      </c>
      <c r="M14" s="34">
        <f t="shared" ca="1" si="4"/>
        <v>2</v>
      </c>
      <c r="N14" s="33" t="s">
        <v>3</v>
      </c>
      <c r="O14" s="35">
        <f t="shared" ca="1" si="5"/>
        <v>6</v>
      </c>
      <c r="P14" s="35"/>
      <c r="Q14" s="35"/>
      <c r="R14" s="36">
        <v>9</v>
      </c>
      <c r="S14" s="54">
        <f t="shared" ca="1" si="8"/>
        <v>0</v>
      </c>
      <c r="T14" s="55">
        <f t="shared" ca="1" si="8"/>
        <v>0</v>
      </c>
      <c r="U14" s="55">
        <f t="shared" ca="1" si="8"/>
        <v>0</v>
      </c>
      <c r="V14" s="55">
        <f t="shared" ca="1" si="8"/>
        <v>0</v>
      </c>
      <c r="W14" s="55">
        <f t="shared" ca="1" si="8"/>
        <v>0</v>
      </c>
      <c r="X14" s="55">
        <f t="shared" ca="1" si="8"/>
        <v>0</v>
      </c>
      <c r="Y14" s="55">
        <f t="shared" ca="1" si="8"/>
        <v>0</v>
      </c>
      <c r="Z14" s="55">
        <f t="shared" ca="1" si="8"/>
        <v>0</v>
      </c>
      <c r="AA14" s="56">
        <f t="shared" ca="1" si="8"/>
        <v>0</v>
      </c>
      <c r="AB14" s="22"/>
      <c r="AD14" s="9">
        <f t="shared" ca="1" si="0"/>
        <v>0.10089097754564924</v>
      </c>
      <c r="AE14" s="10">
        <f t="shared" ca="1" si="9"/>
        <v>7</v>
      </c>
      <c r="AF14" s="11"/>
      <c r="AG14" s="12">
        <v>14</v>
      </c>
      <c r="AH14" s="12">
        <v>3</v>
      </c>
      <c r="AI14" s="13">
        <v>5</v>
      </c>
    </row>
    <row r="15" spans="1:35" ht="36">
      <c r="A15" s="138" t="str">
        <f>A1</f>
        <v>かけざん九九　３のだん</v>
      </c>
      <c r="B15" s="138"/>
      <c r="C15" s="138"/>
      <c r="D15" s="138"/>
      <c r="E15" s="138"/>
      <c r="F15" s="138"/>
      <c r="G15" s="138"/>
      <c r="H15" s="138"/>
      <c r="I15" s="138"/>
      <c r="J15" s="21"/>
      <c r="K15" s="21"/>
      <c r="L15" s="21"/>
      <c r="M15" s="22"/>
      <c r="N15" s="134">
        <f>N1</f>
        <v>1</v>
      </c>
      <c r="O15" s="134"/>
      <c r="P15" s="37"/>
      <c r="Q15" s="37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D15" s="9">
        <f t="shared" ref="AD15:AD27" ca="1" si="10">RAND()</f>
        <v>6.1702922386879688E-2</v>
      </c>
      <c r="AE15" s="10">
        <f t="shared" ca="1" si="9"/>
        <v>9</v>
      </c>
      <c r="AF15" s="11"/>
      <c r="AG15" s="12">
        <v>15</v>
      </c>
      <c r="AH15" s="12">
        <v>3</v>
      </c>
      <c r="AI15" s="13">
        <v>6</v>
      </c>
    </row>
    <row r="16" spans="1:35" ht="24.75" customHeight="1">
      <c r="A16" s="26"/>
      <c r="B16" s="38">
        <f t="shared" ref="B16:H28" si="11">B2</f>
        <v>0</v>
      </c>
      <c r="C16" s="39">
        <f t="shared" si="11"/>
        <v>0</v>
      </c>
      <c r="D16" s="38">
        <f t="shared" si="11"/>
        <v>0</v>
      </c>
      <c r="E16" s="39">
        <f t="shared" si="11"/>
        <v>0</v>
      </c>
      <c r="F16" s="38">
        <f t="shared" si="11"/>
        <v>0</v>
      </c>
      <c r="G16" s="39">
        <f t="shared" si="11"/>
        <v>0</v>
      </c>
      <c r="H16" s="38">
        <f t="shared" si="11"/>
        <v>0</v>
      </c>
      <c r="I16" s="38"/>
      <c r="J16" s="38">
        <f>J2</f>
        <v>0</v>
      </c>
      <c r="K16" s="38">
        <f>K2</f>
        <v>0</v>
      </c>
      <c r="L16" s="38">
        <f>L2</f>
        <v>0</v>
      </c>
      <c r="M16" s="38">
        <f>M2</f>
        <v>0</v>
      </c>
      <c r="N16" s="38">
        <f>N2</f>
        <v>0</v>
      </c>
      <c r="O16" s="38">
        <f>O2</f>
        <v>0</v>
      </c>
      <c r="P16" s="38"/>
      <c r="Q16" s="38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D16" s="9">
        <f t="shared" ca="1" si="10"/>
        <v>0.26793801544679596</v>
      </c>
      <c r="AE16" s="10">
        <f t="shared" ca="1" si="9"/>
        <v>5</v>
      </c>
      <c r="AF16" s="11"/>
      <c r="AG16" s="12">
        <v>16</v>
      </c>
      <c r="AH16" s="12">
        <v>3</v>
      </c>
      <c r="AI16" s="13">
        <v>7</v>
      </c>
    </row>
    <row r="17" spans="1:35" ht="24.75" customHeight="1">
      <c r="A17" s="30"/>
      <c r="B17" s="45" t="str">
        <f t="shared" si="11"/>
        <v>月</v>
      </c>
      <c r="C17" s="43"/>
      <c r="D17" s="44" t="str">
        <f t="shared" si="11"/>
        <v>日</v>
      </c>
      <c r="F17" s="136" t="str">
        <f t="shared" si="11"/>
        <v>名前</v>
      </c>
      <c r="G17" s="137"/>
      <c r="H17" s="30"/>
      <c r="I17" s="30"/>
      <c r="J17" s="29"/>
      <c r="K17" s="29"/>
      <c r="L17" s="29"/>
      <c r="M17" s="30"/>
      <c r="N17" s="30"/>
      <c r="O17" s="29"/>
      <c r="P17" s="36"/>
      <c r="Q17" s="36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D17" s="9">
        <f t="shared" ca="1" si="10"/>
        <v>0.6235679050735794</v>
      </c>
      <c r="AE17" s="10">
        <f t="shared" ca="1" si="9"/>
        <v>4</v>
      </c>
      <c r="AF17" s="11"/>
      <c r="AG17" s="12">
        <v>17</v>
      </c>
      <c r="AH17" s="12">
        <v>3</v>
      </c>
      <c r="AI17" s="13">
        <v>8</v>
      </c>
    </row>
    <row r="18" spans="1:35" ht="24.75" customHeight="1" thickBot="1">
      <c r="A18" s="26"/>
      <c r="B18" s="38">
        <f t="shared" si="11"/>
        <v>0</v>
      </c>
      <c r="C18" s="39">
        <f t="shared" si="11"/>
        <v>0</v>
      </c>
      <c r="D18" s="38">
        <f t="shared" si="11"/>
        <v>0</v>
      </c>
      <c r="E18" s="39">
        <f t="shared" si="11"/>
        <v>0</v>
      </c>
      <c r="F18" s="38">
        <f t="shared" si="11"/>
        <v>0</v>
      </c>
      <c r="G18" s="39">
        <f t="shared" si="11"/>
        <v>0</v>
      </c>
      <c r="H18" s="38">
        <f t="shared" si="11"/>
        <v>0</v>
      </c>
      <c r="I18" s="38"/>
      <c r="J18" s="38">
        <f t="shared" ref="J18:O28" si="12">J4</f>
        <v>0</v>
      </c>
      <c r="K18" s="38">
        <f t="shared" si="12"/>
        <v>0</v>
      </c>
      <c r="L18" s="38">
        <f t="shared" si="12"/>
        <v>0</v>
      </c>
      <c r="M18" s="38">
        <f t="shared" si="12"/>
        <v>0</v>
      </c>
      <c r="N18" s="38">
        <f t="shared" si="12"/>
        <v>0</v>
      </c>
      <c r="O18" s="38">
        <f t="shared" si="12"/>
        <v>0</v>
      </c>
      <c r="P18" s="38"/>
      <c r="Q18" s="38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D18" s="15">
        <f t="shared" ca="1" si="10"/>
        <v>0.94799089879627685</v>
      </c>
      <c r="AE18" s="16">
        <f t="shared" ca="1" si="9"/>
        <v>1</v>
      </c>
      <c r="AF18" s="17"/>
      <c r="AG18" s="18">
        <v>18</v>
      </c>
      <c r="AH18" s="18">
        <v>3</v>
      </c>
      <c r="AI18" s="19">
        <v>9</v>
      </c>
    </row>
    <row r="19" spans="1:35" ht="66" customHeight="1">
      <c r="A19" s="22"/>
      <c r="B19" s="31" t="str">
        <f t="shared" si="11"/>
        <v>(1)</v>
      </c>
      <c r="C19" s="32">
        <f t="shared" ca="1" si="11"/>
        <v>3</v>
      </c>
      <c r="D19" s="33" t="str">
        <f t="shared" si="11"/>
        <v>×</v>
      </c>
      <c r="E19" s="32">
        <f t="shared" ca="1" si="11"/>
        <v>3</v>
      </c>
      <c r="F19" s="33" t="str">
        <f t="shared" si="11"/>
        <v>＝</v>
      </c>
      <c r="G19" s="40">
        <f t="shared" ca="1" si="11"/>
        <v>9</v>
      </c>
      <c r="H19" s="41">
        <f t="shared" si="11"/>
        <v>0</v>
      </c>
      <c r="I19" s="41"/>
      <c r="J19" s="31" t="str">
        <f t="shared" si="12"/>
        <v>(11)</v>
      </c>
      <c r="K19" s="32">
        <f t="shared" ca="1" si="12"/>
        <v>3</v>
      </c>
      <c r="L19" s="33" t="str">
        <f t="shared" si="12"/>
        <v>×</v>
      </c>
      <c r="M19" s="32">
        <f t="shared" ca="1" si="12"/>
        <v>6</v>
      </c>
      <c r="N19" s="33" t="str">
        <f t="shared" si="12"/>
        <v>＝</v>
      </c>
      <c r="O19" s="40">
        <f t="shared" ca="1" si="12"/>
        <v>18</v>
      </c>
      <c r="P19" s="40"/>
      <c r="Q19" s="40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D19" s="2">
        <f t="shared" ca="1" si="10"/>
        <v>0.1357644586104817</v>
      </c>
      <c r="AE19" s="3">
        <f t="shared" ref="AE19:AE27" ca="1" si="13">RANK(AD19,$AD$19:$AD$27,)</f>
        <v>8</v>
      </c>
      <c r="AF19" s="4"/>
      <c r="AG19" s="5">
        <v>19</v>
      </c>
      <c r="AH19" s="5">
        <v>3</v>
      </c>
      <c r="AI19" s="6">
        <v>1</v>
      </c>
    </row>
    <row r="20" spans="1:35" ht="66" customHeight="1">
      <c r="A20" s="22"/>
      <c r="B20" s="31" t="str">
        <f t="shared" si="11"/>
        <v>(2)</v>
      </c>
      <c r="C20" s="32">
        <f t="shared" ca="1" si="11"/>
        <v>3</v>
      </c>
      <c r="D20" s="33" t="str">
        <f t="shared" si="11"/>
        <v>×</v>
      </c>
      <c r="E20" s="32">
        <f t="shared" ca="1" si="11"/>
        <v>5</v>
      </c>
      <c r="F20" s="33" t="str">
        <f t="shared" si="11"/>
        <v>＝</v>
      </c>
      <c r="G20" s="40">
        <f t="shared" ca="1" si="11"/>
        <v>15</v>
      </c>
      <c r="H20" s="41">
        <f t="shared" si="11"/>
        <v>0</v>
      </c>
      <c r="I20" s="41"/>
      <c r="J20" s="31" t="str">
        <f t="shared" si="12"/>
        <v>(12)</v>
      </c>
      <c r="K20" s="32">
        <f t="shared" ca="1" si="12"/>
        <v>3</v>
      </c>
      <c r="L20" s="33" t="str">
        <f t="shared" si="12"/>
        <v>×</v>
      </c>
      <c r="M20" s="32">
        <f t="shared" ca="1" si="12"/>
        <v>3</v>
      </c>
      <c r="N20" s="33" t="str">
        <f t="shared" si="12"/>
        <v>＝</v>
      </c>
      <c r="O20" s="40">
        <f t="shared" ca="1" si="12"/>
        <v>9</v>
      </c>
      <c r="P20" s="40"/>
      <c r="Q20" s="40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D20" s="9">
        <f t="shared" ca="1" si="10"/>
        <v>0.9583521745361816</v>
      </c>
      <c r="AE20" s="10">
        <f t="shared" ca="1" si="13"/>
        <v>2</v>
      </c>
      <c r="AF20" s="11"/>
      <c r="AG20" s="12">
        <v>20</v>
      </c>
      <c r="AH20" s="12">
        <v>3</v>
      </c>
      <c r="AI20" s="13">
        <v>2</v>
      </c>
    </row>
    <row r="21" spans="1:35" ht="66" customHeight="1">
      <c r="A21" s="22"/>
      <c r="B21" s="31" t="str">
        <f t="shared" si="11"/>
        <v>(3)</v>
      </c>
      <c r="C21" s="32">
        <f t="shared" ca="1" si="11"/>
        <v>3</v>
      </c>
      <c r="D21" s="33" t="str">
        <f t="shared" si="11"/>
        <v>×</v>
      </c>
      <c r="E21" s="32">
        <f t="shared" ca="1" si="11"/>
        <v>4</v>
      </c>
      <c r="F21" s="33" t="str">
        <f t="shared" si="11"/>
        <v>＝</v>
      </c>
      <c r="G21" s="40">
        <f t="shared" ca="1" si="11"/>
        <v>12</v>
      </c>
      <c r="H21" s="41">
        <f t="shared" si="11"/>
        <v>0</v>
      </c>
      <c r="I21" s="41"/>
      <c r="J21" s="31" t="str">
        <f t="shared" si="12"/>
        <v>(13)</v>
      </c>
      <c r="K21" s="32">
        <f t="shared" ca="1" si="12"/>
        <v>3</v>
      </c>
      <c r="L21" s="33" t="str">
        <f t="shared" si="12"/>
        <v>×</v>
      </c>
      <c r="M21" s="32">
        <f t="shared" ca="1" si="12"/>
        <v>2</v>
      </c>
      <c r="N21" s="33" t="str">
        <f t="shared" si="12"/>
        <v>＝</v>
      </c>
      <c r="O21" s="40">
        <f t="shared" ca="1" si="12"/>
        <v>6</v>
      </c>
      <c r="P21" s="40"/>
      <c r="Q21" s="40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D21" s="9">
        <f t="shared" ca="1" si="10"/>
        <v>0.50907094944839748</v>
      </c>
      <c r="AE21" s="10">
        <f t="shared" ca="1" si="13"/>
        <v>5</v>
      </c>
      <c r="AF21" s="11"/>
      <c r="AG21" s="12">
        <v>21</v>
      </c>
      <c r="AH21" s="12">
        <v>3</v>
      </c>
      <c r="AI21" s="13">
        <v>3</v>
      </c>
    </row>
    <row r="22" spans="1:35" ht="66" customHeight="1">
      <c r="A22" s="22"/>
      <c r="B22" s="31" t="str">
        <f t="shared" si="11"/>
        <v>(4)</v>
      </c>
      <c r="C22" s="32">
        <f t="shared" ca="1" si="11"/>
        <v>3</v>
      </c>
      <c r="D22" s="33" t="str">
        <f t="shared" si="11"/>
        <v>×</v>
      </c>
      <c r="E22" s="32">
        <f t="shared" ca="1" si="11"/>
        <v>8</v>
      </c>
      <c r="F22" s="33" t="str">
        <f t="shared" si="11"/>
        <v>＝</v>
      </c>
      <c r="G22" s="40">
        <f t="shared" ca="1" si="11"/>
        <v>24</v>
      </c>
      <c r="H22" s="41">
        <f t="shared" si="11"/>
        <v>0</v>
      </c>
      <c r="I22" s="41"/>
      <c r="J22" s="31" t="str">
        <f t="shared" si="12"/>
        <v>(14)</v>
      </c>
      <c r="K22" s="32">
        <f t="shared" ca="1" si="12"/>
        <v>3</v>
      </c>
      <c r="L22" s="33" t="str">
        <f t="shared" si="12"/>
        <v>×</v>
      </c>
      <c r="M22" s="32">
        <f t="shared" ca="1" si="12"/>
        <v>7</v>
      </c>
      <c r="N22" s="33" t="str">
        <f t="shared" si="12"/>
        <v>＝</v>
      </c>
      <c r="O22" s="40">
        <f t="shared" ca="1" si="12"/>
        <v>21</v>
      </c>
      <c r="P22" s="40"/>
      <c r="Q22" s="40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D22" s="9">
        <f t="shared" ca="1" si="10"/>
        <v>0.49964180295255667</v>
      </c>
      <c r="AE22" s="10">
        <f t="shared" ca="1" si="13"/>
        <v>7</v>
      </c>
      <c r="AF22" s="11"/>
      <c r="AG22" s="12">
        <v>22</v>
      </c>
      <c r="AH22" s="12">
        <v>3</v>
      </c>
      <c r="AI22" s="13">
        <v>4</v>
      </c>
    </row>
    <row r="23" spans="1:35" ht="66" customHeight="1">
      <c r="A23" s="22"/>
      <c r="B23" s="31" t="str">
        <f t="shared" si="11"/>
        <v>(5)</v>
      </c>
      <c r="C23" s="32">
        <f t="shared" ca="1" si="11"/>
        <v>3</v>
      </c>
      <c r="D23" s="33" t="str">
        <f t="shared" si="11"/>
        <v>×</v>
      </c>
      <c r="E23" s="32">
        <f t="shared" ca="1" si="11"/>
        <v>6</v>
      </c>
      <c r="F23" s="33" t="str">
        <f t="shared" si="11"/>
        <v>＝</v>
      </c>
      <c r="G23" s="40">
        <f t="shared" ca="1" si="11"/>
        <v>18</v>
      </c>
      <c r="H23" s="41">
        <f t="shared" si="11"/>
        <v>0</v>
      </c>
      <c r="I23" s="41"/>
      <c r="J23" s="31" t="str">
        <f t="shared" si="12"/>
        <v>(15)</v>
      </c>
      <c r="K23" s="32">
        <f t="shared" ca="1" si="12"/>
        <v>3</v>
      </c>
      <c r="L23" s="33" t="str">
        <f t="shared" si="12"/>
        <v>×</v>
      </c>
      <c r="M23" s="32">
        <f t="shared" ca="1" si="12"/>
        <v>9</v>
      </c>
      <c r="N23" s="33" t="str">
        <f t="shared" si="12"/>
        <v>＝</v>
      </c>
      <c r="O23" s="40">
        <f t="shared" ca="1" si="12"/>
        <v>27</v>
      </c>
      <c r="P23" s="40"/>
      <c r="Q23" s="40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D23" s="9">
        <f t="shared" ca="1" si="10"/>
        <v>0.57138624803549343</v>
      </c>
      <c r="AE23" s="10">
        <f t="shared" ca="1" si="13"/>
        <v>4</v>
      </c>
      <c r="AF23" s="11"/>
      <c r="AG23" s="12">
        <v>23</v>
      </c>
      <c r="AH23" s="12">
        <v>3</v>
      </c>
      <c r="AI23" s="13">
        <v>5</v>
      </c>
    </row>
    <row r="24" spans="1:35" ht="66" customHeight="1">
      <c r="A24" s="22"/>
      <c r="B24" s="31" t="str">
        <f t="shared" si="11"/>
        <v>(6)</v>
      </c>
      <c r="C24" s="32">
        <f t="shared" ca="1" si="11"/>
        <v>3</v>
      </c>
      <c r="D24" s="33" t="str">
        <f t="shared" si="11"/>
        <v>×</v>
      </c>
      <c r="E24" s="32">
        <f t="shared" ca="1" si="11"/>
        <v>7</v>
      </c>
      <c r="F24" s="33" t="str">
        <f t="shared" si="11"/>
        <v>＝</v>
      </c>
      <c r="G24" s="40">
        <f t="shared" ca="1" si="11"/>
        <v>21</v>
      </c>
      <c r="H24" s="41">
        <f t="shared" si="11"/>
        <v>0</v>
      </c>
      <c r="I24" s="41"/>
      <c r="J24" s="31" t="str">
        <f t="shared" si="12"/>
        <v>(16)</v>
      </c>
      <c r="K24" s="32">
        <f t="shared" ca="1" si="12"/>
        <v>3</v>
      </c>
      <c r="L24" s="33" t="str">
        <f t="shared" si="12"/>
        <v>×</v>
      </c>
      <c r="M24" s="32">
        <f t="shared" ca="1" si="12"/>
        <v>5</v>
      </c>
      <c r="N24" s="33" t="str">
        <f t="shared" si="12"/>
        <v>＝</v>
      </c>
      <c r="O24" s="40">
        <f t="shared" ca="1" si="12"/>
        <v>15</v>
      </c>
      <c r="P24" s="40"/>
      <c r="Q24" s="40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D24" s="9">
        <f t="shared" ca="1" si="10"/>
        <v>1.2994644485228357E-2</v>
      </c>
      <c r="AE24" s="10">
        <f t="shared" ca="1" si="13"/>
        <v>9</v>
      </c>
      <c r="AF24" s="11"/>
      <c r="AG24" s="12">
        <v>24</v>
      </c>
      <c r="AH24" s="12">
        <v>3</v>
      </c>
      <c r="AI24" s="13">
        <v>6</v>
      </c>
    </row>
    <row r="25" spans="1:35" ht="66" customHeight="1">
      <c r="A25" s="22"/>
      <c r="B25" s="31" t="str">
        <f t="shared" si="11"/>
        <v>(7)</v>
      </c>
      <c r="C25" s="32">
        <f t="shared" ca="1" si="11"/>
        <v>3</v>
      </c>
      <c r="D25" s="33" t="str">
        <f t="shared" si="11"/>
        <v>×</v>
      </c>
      <c r="E25" s="32">
        <f t="shared" ca="1" si="11"/>
        <v>9</v>
      </c>
      <c r="F25" s="33" t="str">
        <f t="shared" si="11"/>
        <v>＝</v>
      </c>
      <c r="G25" s="40">
        <f t="shared" ca="1" si="11"/>
        <v>27</v>
      </c>
      <c r="H25" s="41">
        <f t="shared" si="11"/>
        <v>0</v>
      </c>
      <c r="I25" s="41"/>
      <c r="J25" s="31" t="str">
        <f t="shared" si="12"/>
        <v>(17)</v>
      </c>
      <c r="K25" s="32">
        <f t="shared" ca="1" si="12"/>
        <v>3</v>
      </c>
      <c r="L25" s="33" t="str">
        <f t="shared" si="12"/>
        <v>×</v>
      </c>
      <c r="M25" s="32">
        <f t="shared" ca="1" si="12"/>
        <v>4</v>
      </c>
      <c r="N25" s="33" t="str">
        <f t="shared" si="12"/>
        <v>＝</v>
      </c>
      <c r="O25" s="40">
        <f t="shared" ca="1" si="12"/>
        <v>12</v>
      </c>
      <c r="P25" s="40"/>
      <c r="Q25" s="40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D25" s="9">
        <f t="shared" ca="1" si="10"/>
        <v>0.50274551295015446</v>
      </c>
      <c r="AE25" s="10">
        <f t="shared" ca="1" si="13"/>
        <v>6</v>
      </c>
      <c r="AF25" s="11"/>
      <c r="AG25" s="12">
        <v>25</v>
      </c>
      <c r="AH25" s="12">
        <v>3</v>
      </c>
      <c r="AI25" s="13">
        <v>7</v>
      </c>
    </row>
    <row r="26" spans="1:35" ht="66" customHeight="1">
      <c r="A26" s="22"/>
      <c r="B26" s="31" t="str">
        <f t="shared" si="11"/>
        <v>(8)</v>
      </c>
      <c r="C26" s="32">
        <f t="shared" ca="1" si="11"/>
        <v>3</v>
      </c>
      <c r="D26" s="33" t="str">
        <f t="shared" si="11"/>
        <v>×</v>
      </c>
      <c r="E26" s="32">
        <f t="shared" ca="1" si="11"/>
        <v>1</v>
      </c>
      <c r="F26" s="33" t="str">
        <f t="shared" si="11"/>
        <v>＝</v>
      </c>
      <c r="G26" s="40">
        <f t="shared" ca="1" si="11"/>
        <v>3</v>
      </c>
      <c r="H26" s="41">
        <f t="shared" si="11"/>
        <v>0</v>
      </c>
      <c r="I26" s="41"/>
      <c r="J26" s="31" t="str">
        <f t="shared" si="12"/>
        <v>(18)</v>
      </c>
      <c r="K26" s="32">
        <f t="shared" ca="1" si="12"/>
        <v>3</v>
      </c>
      <c r="L26" s="33" t="str">
        <f t="shared" si="12"/>
        <v>×</v>
      </c>
      <c r="M26" s="32">
        <f t="shared" ca="1" si="12"/>
        <v>1</v>
      </c>
      <c r="N26" s="33" t="str">
        <f t="shared" si="12"/>
        <v>＝</v>
      </c>
      <c r="O26" s="40">
        <f t="shared" ca="1" si="12"/>
        <v>3</v>
      </c>
      <c r="P26" s="40"/>
      <c r="Q26" s="40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D26" s="9">
        <f t="shared" ca="1" si="10"/>
        <v>0.96034820263422538</v>
      </c>
      <c r="AE26" s="10">
        <f t="shared" ca="1" si="13"/>
        <v>1</v>
      </c>
      <c r="AF26" s="11"/>
      <c r="AG26" s="12">
        <v>26</v>
      </c>
      <c r="AH26" s="12">
        <v>3</v>
      </c>
      <c r="AI26" s="13">
        <v>8</v>
      </c>
    </row>
    <row r="27" spans="1:35" ht="66" customHeight="1" thickBot="1">
      <c r="A27" s="22"/>
      <c r="B27" s="31" t="str">
        <f t="shared" si="11"/>
        <v>(9)</v>
      </c>
      <c r="C27" s="32">
        <f t="shared" ca="1" si="11"/>
        <v>3</v>
      </c>
      <c r="D27" s="33" t="str">
        <f t="shared" si="11"/>
        <v>×</v>
      </c>
      <c r="E27" s="32">
        <f t="shared" ca="1" si="11"/>
        <v>2</v>
      </c>
      <c r="F27" s="33" t="str">
        <f t="shared" si="11"/>
        <v>＝</v>
      </c>
      <c r="G27" s="40">
        <f t="shared" ca="1" si="11"/>
        <v>6</v>
      </c>
      <c r="H27" s="41">
        <f t="shared" si="11"/>
        <v>0</v>
      </c>
      <c r="I27" s="41"/>
      <c r="J27" s="31" t="str">
        <f t="shared" si="12"/>
        <v>(19)</v>
      </c>
      <c r="K27" s="32">
        <f t="shared" ca="1" si="12"/>
        <v>3</v>
      </c>
      <c r="L27" s="33" t="str">
        <f t="shared" si="12"/>
        <v>×</v>
      </c>
      <c r="M27" s="32">
        <f t="shared" ca="1" si="12"/>
        <v>8</v>
      </c>
      <c r="N27" s="33" t="str">
        <f t="shared" si="12"/>
        <v>＝</v>
      </c>
      <c r="O27" s="40">
        <f t="shared" ca="1" si="12"/>
        <v>24</v>
      </c>
      <c r="P27" s="40"/>
      <c r="Q27" s="40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D27" s="15">
        <f t="shared" ca="1" si="10"/>
        <v>0.73380013096195473</v>
      </c>
      <c r="AE27" s="16">
        <f t="shared" ca="1" si="13"/>
        <v>3</v>
      </c>
      <c r="AF27" s="17"/>
      <c r="AG27" s="18">
        <v>27</v>
      </c>
      <c r="AH27" s="18">
        <v>3</v>
      </c>
      <c r="AI27" s="19">
        <v>9</v>
      </c>
    </row>
    <row r="28" spans="1:35" ht="66" customHeight="1">
      <c r="A28" s="22"/>
      <c r="B28" s="31" t="str">
        <f t="shared" si="11"/>
        <v>(10)</v>
      </c>
      <c r="C28" s="32">
        <f t="shared" ca="1" si="11"/>
        <v>3</v>
      </c>
      <c r="D28" s="33" t="str">
        <f t="shared" si="11"/>
        <v>×</v>
      </c>
      <c r="E28" s="32">
        <f t="shared" ca="1" si="11"/>
        <v>8</v>
      </c>
      <c r="F28" s="33" t="str">
        <f t="shared" si="11"/>
        <v>＝</v>
      </c>
      <c r="G28" s="40">
        <f t="shared" ca="1" si="11"/>
        <v>24</v>
      </c>
      <c r="H28" s="41">
        <f t="shared" si="11"/>
        <v>0</v>
      </c>
      <c r="I28" s="41"/>
      <c r="J28" s="31" t="str">
        <f t="shared" si="12"/>
        <v>(20)</v>
      </c>
      <c r="K28" s="32">
        <f t="shared" ca="1" si="12"/>
        <v>3</v>
      </c>
      <c r="L28" s="33" t="str">
        <f t="shared" si="12"/>
        <v>×</v>
      </c>
      <c r="M28" s="32">
        <f t="shared" ca="1" si="12"/>
        <v>2</v>
      </c>
      <c r="N28" s="33" t="str">
        <f t="shared" si="12"/>
        <v>＝</v>
      </c>
      <c r="O28" s="40">
        <f t="shared" ca="1" si="12"/>
        <v>6</v>
      </c>
      <c r="P28" s="40"/>
      <c r="Q28" s="40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</row>
    <row r="29" spans="1:35" ht="15">
      <c r="S29" s="22"/>
      <c r="T29" s="22"/>
      <c r="U29" s="22"/>
      <c r="V29" s="22"/>
      <c r="W29" s="22"/>
      <c r="X29" s="22"/>
      <c r="Y29" s="22"/>
      <c r="Z29" s="22"/>
      <c r="AA29" s="22"/>
      <c r="AB29" s="22"/>
    </row>
    <row r="30" spans="1:35" ht="28.5">
      <c r="AD30" s="20"/>
      <c r="AE30" s="14"/>
      <c r="AG30" s="8"/>
      <c r="AH30" s="8"/>
      <c r="AI30" s="8"/>
    </row>
    <row r="31" spans="1:35" ht="28.5">
      <c r="AD31" s="20"/>
      <c r="AE31" s="14"/>
      <c r="AG31" s="8"/>
      <c r="AH31" s="8"/>
      <c r="AI31" s="8"/>
    </row>
    <row r="32" spans="1:35" ht="28.5">
      <c r="AD32" s="20"/>
      <c r="AE32" s="14"/>
      <c r="AG32" s="8"/>
      <c r="AH32" s="8"/>
      <c r="AI32" s="8"/>
    </row>
    <row r="33" spans="30:35" ht="28.5">
      <c r="AD33" s="20"/>
      <c r="AE33" s="14"/>
      <c r="AG33" s="8"/>
      <c r="AH33" s="8"/>
      <c r="AI33" s="8"/>
    </row>
    <row r="34" spans="30:35" ht="28.5">
      <c r="AD34" s="20"/>
      <c r="AE34" s="14"/>
      <c r="AG34" s="8"/>
      <c r="AH34" s="8"/>
      <c r="AI34" s="8"/>
    </row>
    <row r="35" spans="30:35" ht="28.5">
      <c r="AD35" s="20"/>
      <c r="AE35" s="14"/>
      <c r="AG35" s="8"/>
      <c r="AH35" s="8"/>
      <c r="AI35" s="8"/>
    </row>
    <row r="36" spans="30:35" ht="28.5">
      <c r="AD36" s="20"/>
      <c r="AE36" s="14"/>
      <c r="AG36" s="8"/>
      <c r="AH36" s="8"/>
      <c r="AI36" s="8"/>
    </row>
    <row r="37" spans="30:35" ht="28.5">
      <c r="AD37" s="20"/>
      <c r="AE37" s="14"/>
      <c r="AG37" s="8"/>
      <c r="AH37" s="8"/>
      <c r="AI37" s="8"/>
    </row>
    <row r="38" spans="30:35" ht="28.5">
      <c r="AD38" s="20"/>
      <c r="AE38" s="14"/>
      <c r="AG38" s="8"/>
      <c r="AH38" s="8"/>
      <c r="AI38" s="8"/>
    </row>
    <row r="39" spans="30:35" ht="28.5">
      <c r="AD39" s="20"/>
      <c r="AE39" s="14"/>
      <c r="AG39" s="8"/>
      <c r="AH39" s="8"/>
      <c r="AI39" s="8"/>
    </row>
    <row r="40" spans="30:35" ht="28.5">
      <c r="AD40" s="20"/>
      <c r="AE40" s="14"/>
      <c r="AG40" s="8"/>
      <c r="AH40" s="8"/>
      <c r="AI40" s="8"/>
    </row>
    <row r="41" spans="30:35" ht="28.5">
      <c r="AD41" s="20"/>
      <c r="AE41" s="14"/>
      <c r="AG41" s="8"/>
      <c r="AH41" s="8"/>
      <c r="AI41" s="8"/>
    </row>
    <row r="42" spans="30:35" ht="28.5">
      <c r="AD42" s="20"/>
      <c r="AE42" s="14"/>
      <c r="AG42" s="8"/>
      <c r="AH42" s="8"/>
      <c r="AI42" s="8"/>
    </row>
    <row r="43" spans="30:35" ht="28.5">
      <c r="AD43" s="20"/>
      <c r="AE43" s="14"/>
      <c r="AG43" s="8"/>
      <c r="AH43" s="8"/>
      <c r="AI43" s="8"/>
    </row>
    <row r="44" spans="30:35" ht="28.5">
      <c r="AD44" s="20"/>
      <c r="AE44" s="14"/>
      <c r="AG44" s="8"/>
      <c r="AH44" s="8"/>
      <c r="AI44" s="8"/>
    </row>
    <row r="45" spans="30:35" ht="28.5">
      <c r="AD45" s="20"/>
      <c r="AE45" s="14"/>
      <c r="AG45" s="8"/>
      <c r="AH45" s="8"/>
      <c r="AI45" s="8"/>
    </row>
    <row r="46" spans="30:35" ht="28.5">
      <c r="AD46" s="20"/>
      <c r="AE46" s="14"/>
      <c r="AG46" s="8"/>
      <c r="AH46" s="8"/>
      <c r="AI46" s="8"/>
    </row>
    <row r="47" spans="30:35" ht="28.5">
      <c r="AD47" s="20"/>
      <c r="AE47" s="14"/>
      <c r="AG47" s="8"/>
      <c r="AH47" s="8"/>
      <c r="AI47" s="8"/>
    </row>
    <row r="48" spans="30:35" ht="28.5">
      <c r="AD48" s="20"/>
      <c r="AE48" s="14"/>
      <c r="AG48" s="8"/>
      <c r="AH48" s="8"/>
      <c r="AI48" s="8"/>
    </row>
    <row r="49" spans="30:35" ht="28.5">
      <c r="AD49" s="20"/>
      <c r="AE49" s="14"/>
      <c r="AG49" s="8"/>
      <c r="AH49" s="8"/>
      <c r="AI49" s="8"/>
    </row>
    <row r="50" spans="30:35" ht="28.5">
      <c r="AD50" s="20"/>
      <c r="AE50" s="14"/>
      <c r="AG50" s="8"/>
      <c r="AH50" s="8"/>
      <c r="AI50" s="8"/>
    </row>
    <row r="51" spans="30:35" ht="28.5">
      <c r="AD51" s="20"/>
      <c r="AE51" s="14"/>
      <c r="AG51" s="8"/>
      <c r="AH51" s="8"/>
      <c r="AI51" s="8"/>
    </row>
    <row r="52" spans="30:35" ht="28.5">
      <c r="AD52" s="20"/>
      <c r="AE52" s="14"/>
      <c r="AG52" s="8"/>
      <c r="AH52" s="8"/>
      <c r="AI52" s="8"/>
    </row>
    <row r="53" spans="30:35" ht="28.5">
      <c r="AD53" s="20"/>
      <c r="AE53" s="14"/>
      <c r="AG53" s="8"/>
      <c r="AH53" s="8"/>
      <c r="AI53" s="8"/>
    </row>
    <row r="54" spans="30:35" ht="28.5">
      <c r="AD54" s="20"/>
      <c r="AE54" s="14"/>
      <c r="AG54" s="8"/>
      <c r="AH54" s="8"/>
      <c r="AI54" s="8"/>
    </row>
    <row r="55" spans="30:35" ht="28.5">
      <c r="AD55" s="20"/>
      <c r="AE55" s="14"/>
      <c r="AG55" s="8"/>
      <c r="AH55" s="8"/>
      <c r="AI55" s="8"/>
    </row>
    <row r="56" spans="30:35" ht="28.5">
      <c r="AD56" s="20"/>
      <c r="AE56" s="14"/>
      <c r="AG56" s="8"/>
      <c r="AH56" s="8"/>
      <c r="AI56" s="8"/>
    </row>
    <row r="57" spans="30:35" ht="28.5">
      <c r="AD57" s="20"/>
      <c r="AE57" s="14"/>
      <c r="AG57" s="8"/>
      <c r="AH57" s="8"/>
      <c r="AI57" s="8"/>
    </row>
    <row r="58" spans="30:35" ht="28.5">
      <c r="AD58" s="20"/>
      <c r="AE58" s="14"/>
      <c r="AG58" s="8"/>
      <c r="AH58" s="8"/>
      <c r="AI58" s="8"/>
    </row>
    <row r="59" spans="30:35" ht="28.5">
      <c r="AD59" s="20"/>
      <c r="AE59" s="14"/>
      <c r="AG59" s="8"/>
      <c r="AH59" s="8"/>
      <c r="AI59" s="8"/>
    </row>
    <row r="60" spans="30:35" ht="28.5">
      <c r="AD60" s="20"/>
      <c r="AE60" s="14"/>
      <c r="AG60" s="8"/>
      <c r="AH60" s="8"/>
      <c r="AI60" s="8"/>
    </row>
    <row r="61" spans="30:35" ht="28.5">
      <c r="AD61" s="20"/>
      <c r="AE61" s="14"/>
      <c r="AG61" s="8"/>
      <c r="AH61" s="8"/>
      <c r="AI61" s="8"/>
    </row>
    <row r="62" spans="30:35" ht="28.5">
      <c r="AD62" s="20"/>
      <c r="AE62" s="14"/>
      <c r="AG62" s="8"/>
      <c r="AH62" s="8"/>
      <c r="AI62" s="8"/>
    </row>
    <row r="63" spans="30:35" ht="28.5">
      <c r="AD63" s="20"/>
      <c r="AE63" s="14"/>
      <c r="AG63" s="8"/>
      <c r="AH63" s="8"/>
      <c r="AI63" s="8"/>
    </row>
    <row r="64" spans="30:35" ht="28.5">
      <c r="AD64" s="20"/>
      <c r="AE64" s="14"/>
      <c r="AG64" s="8"/>
      <c r="AH64" s="8"/>
      <c r="AI64" s="8"/>
    </row>
    <row r="65" spans="30:35" ht="28.5">
      <c r="AD65" s="20"/>
      <c r="AE65" s="14"/>
      <c r="AG65" s="8"/>
      <c r="AH65" s="8"/>
      <c r="AI65" s="8"/>
    </row>
    <row r="66" spans="30:35" ht="28.5">
      <c r="AD66" s="20"/>
      <c r="AE66" s="14"/>
      <c r="AG66" s="8"/>
      <c r="AH66" s="8"/>
      <c r="AI66" s="8"/>
    </row>
    <row r="67" spans="30:35" ht="28.5">
      <c r="AD67" s="20"/>
      <c r="AE67" s="14"/>
      <c r="AG67" s="8"/>
      <c r="AH67" s="8"/>
      <c r="AI67" s="8"/>
    </row>
    <row r="68" spans="30:35" ht="28.5">
      <c r="AD68" s="20"/>
      <c r="AE68" s="14"/>
      <c r="AG68" s="8"/>
      <c r="AH68" s="8"/>
      <c r="AI68" s="8"/>
    </row>
    <row r="69" spans="30:35" ht="28.5">
      <c r="AD69" s="20"/>
      <c r="AE69" s="14"/>
      <c r="AG69" s="8"/>
      <c r="AH69" s="8"/>
      <c r="AI69" s="8"/>
    </row>
    <row r="70" spans="30:35" ht="28.5">
      <c r="AD70" s="20"/>
      <c r="AE70" s="14"/>
      <c r="AG70" s="8"/>
      <c r="AH70" s="8"/>
      <c r="AI70" s="8"/>
    </row>
    <row r="71" spans="30:35" ht="28.5">
      <c r="AD71" s="20"/>
      <c r="AE71" s="14"/>
      <c r="AG71" s="8"/>
      <c r="AH71" s="8"/>
      <c r="AI71" s="8"/>
    </row>
    <row r="72" spans="30:35" ht="28.5">
      <c r="AD72" s="20"/>
      <c r="AE72" s="14"/>
      <c r="AG72" s="8"/>
      <c r="AH72" s="8"/>
      <c r="AI72" s="8"/>
    </row>
    <row r="73" spans="30:35" ht="28.5">
      <c r="AD73" s="20"/>
      <c r="AE73" s="14"/>
      <c r="AG73" s="8"/>
      <c r="AH73" s="8"/>
      <c r="AI73" s="8"/>
    </row>
    <row r="74" spans="30:35" ht="28.5">
      <c r="AD74" s="20"/>
      <c r="AE74" s="14"/>
      <c r="AG74" s="8"/>
      <c r="AH74" s="8"/>
      <c r="AI74" s="8"/>
    </row>
    <row r="75" spans="30:35" ht="28.5">
      <c r="AD75" s="20"/>
      <c r="AE75" s="14"/>
      <c r="AG75" s="8"/>
      <c r="AH75" s="8"/>
      <c r="AI75" s="8"/>
    </row>
    <row r="76" spans="30:35" ht="28.5">
      <c r="AD76" s="20"/>
      <c r="AE76" s="14"/>
      <c r="AG76" s="8"/>
      <c r="AH76" s="8"/>
      <c r="AI76" s="8"/>
    </row>
    <row r="77" spans="30:35" ht="28.5">
      <c r="AD77" s="20"/>
      <c r="AE77" s="14"/>
      <c r="AG77" s="8"/>
      <c r="AH77" s="8"/>
      <c r="AI77" s="8"/>
    </row>
    <row r="78" spans="30:35" ht="28.5">
      <c r="AD78" s="20"/>
      <c r="AE78" s="14"/>
      <c r="AG78" s="8"/>
      <c r="AH78" s="8"/>
      <c r="AI78" s="8"/>
    </row>
    <row r="79" spans="30:35" ht="28.5">
      <c r="AD79" s="20"/>
      <c r="AE79" s="14"/>
      <c r="AG79" s="8"/>
      <c r="AH79" s="8"/>
      <c r="AI79" s="8"/>
    </row>
    <row r="80" spans="30:35" ht="28.5">
      <c r="AD80" s="20"/>
      <c r="AE80" s="14"/>
      <c r="AG80" s="8"/>
      <c r="AH80" s="8"/>
      <c r="AI80" s="8"/>
    </row>
    <row r="81" spans="30:35" ht="28.5">
      <c r="AD81" s="20"/>
      <c r="AE81" s="14"/>
      <c r="AG81" s="8"/>
      <c r="AH81" s="8"/>
      <c r="AI81" s="8"/>
    </row>
  </sheetData>
  <sheetProtection algorithmName="SHA-512" hashValue="DaLGd0XvQ+h4cysKyZ5ptTk6azF5fbH1rbd0TAPe+fv0ddMYBoTAYCMp4MwFyBW0kuK14SCCI7ZR2gLd3j8ZUQ==" saltValue="SpHfuCMPCskUA2H2Q+AU3Q==" spinCount="100000" sheet="1" objects="1" scenarios="1" selectLockedCells="1"/>
  <mergeCells count="6">
    <mergeCell ref="F17:G17"/>
    <mergeCell ref="N1:O1"/>
    <mergeCell ref="F3:G3"/>
    <mergeCell ref="A15:I15"/>
    <mergeCell ref="N15:O15"/>
    <mergeCell ref="A1:M1"/>
  </mergeCells>
  <phoneticPr fontId="1"/>
  <conditionalFormatting sqref="S6:AA14">
    <cfRule type="cellIs" dxfId="60" priority="1" stopIfTrue="1" operator="greaterThanOrEqual">
      <formula>5</formula>
    </cfRule>
    <cfRule type="cellIs" dxfId="59" priority="2" stopIfTrue="1" operator="equal">
      <formula>4</formula>
    </cfRule>
    <cfRule type="cellIs" dxfId="58" priority="3" stopIfTrue="1" operator="equal">
      <formula>3</formula>
    </cfRule>
    <cfRule type="cellIs" dxfId="57" priority="4" stopIfTrue="1" operator="equal">
      <formula>2</formula>
    </cfRule>
    <cfRule type="cellIs" dxfId="56" priority="5" stopIfTrue="1" operator="equal">
      <formula>1</formula>
    </cfRule>
    <cfRule type="cellIs" dxfId="55" priority="6" stopIfTrue="1" operator="equal">
      <formula>0</formula>
    </cfRule>
  </conditionalFormatting>
  <dataValidations count="1">
    <dataValidation type="whole" imeMode="off" allowBlank="1" showInputMessage="1" showErrorMessage="1" sqref="N1:Q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1"/>
  <sheetViews>
    <sheetView showGridLines="0" zoomScale="70" zoomScaleNormal="70" workbookViewId="0">
      <selection activeCell="N1" sqref="N1:O1"/>
    </sheetView>
  </sheetViews>
  <sheetFormatPr defaultRowHeight="13.5"/>
  <cols>
    <col min="1" max="1" width="7.625" style="1" customWidth="1"/>
    <col min="2" max="2" width="6.25" style="1" bestFit="1" customWidth="1"/>
    <col min="3" max="3" width="4.625" style="7" customWidth="1"/>
    <col min="4" max="4" width="5.625" style="1" customWidth="1"/>
    <col min="5" max="5" width="4.625" style="7" customWidth="1"/>
    <col min="6" max="6" width="5.625" style="1" customWidth="1"/>
    <col min="7" max="7" width="8.625" style="7" customWidth="1"/>
    <col min="8" max="8" width="3.625" style="1" customWidth="1"/>
    <col min="9" max="9" width="7.625" style="1" customWidth="1"/>
    <col min="10" max="10" width="6.25" style="1" bestFit="1" customWidth="1"/>
    <col min="11" max="11" width="4.625" style="1" customWidth="1"/>
    <col min="12" max="12" width="5.625" style="1" customWidth="1"/>
    <col min="13" max="13" width="4.625" style="1" customWidth="1"/>
    <col min="14" max="14" width="4.5" style="1" customWidth="1"/>
    <col min="15" max="17" width="8.625" style="1" customWidth="1"/>
    <col min="18" max="18" width="7.75" style="1" customWidth="1"/>
    <col min="19" max="19" width="9" style="1" customWidth="1"/>
    <col min="20" max="20" width="8.375" style="1" customWidth="1"/>
    <col min="21" max="21" width="8.75" style="1" customWidth="1"/>
    <col min="22" max="22" width="8.25" style="1" customWidth="1"/>
    <col min="23" max="23" width="9.625" style="1" customWidth="1"/>
    <col min="24" max="24" width="8.5" style="1" customWidth="1"/>
    <col min="25" max="25" width="9" style="1" customWidth="1"/>
    <col min="26" max="26" width="8.125" style="1" customWidth="1"/>
    <col min="27" max="27" width="8.5" style="1" customWidth="1"/>
    <col min="28" max="28" width="8.25" style="1" customWidth="1"/>
    <col min="29" max="29" width="9.125" style="1" customWidth="1"/>
    <col min="30" max="30" width="9" style="1" hidden="1" customWidth="1"/>
    <col min="31" max="31" width="8.75" style="1" hidden="1" customWidth="1"/>
    <col min="32" max="35" width="0" style="1" hidden="1" customWidth="1"/>
    <col min="36" max="16384" width="9" style="1"/>
  </cols>
  <sheetData>
    <row r="1" spans="1:35" ht="36">
      <c r="A1" s="138" t="s">
        <v>31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3">
        <v>1</v>
      </c>
      <c r="O1" s="133"/>
      <c r="P1" s="58"/>
      <c r="Q1" s="58"/>
      <c r="R1" s="57"/>
      <c r="S1" s="22"/>
      <c r="T1" s="22"/>
      <c r="U1" s="22"/>
      <c r="V1" s="22"/>
      <c r="W1" s="22"/>
      <c r="X1" s="22"/>
      <c r="Y1" s="22"/>
      <c r="Z1" s="22"/>
      <c r="AA1" s="22"/>
      <c r="AB1" s="22"/>
      <c r="AD1" s="2">
        <f t="shared" ref="AD1:AD14" ca="1" si="0">RAND()</f>
        <v>0.26683301423991745</v>
      </c>
      <c r="AE1" s="3">
        <f ca="1">RANK(AD1,$AD$1:$AD$9,)</f>
        <v>7</v>
      </c>
      <c r="AF1" s="4"/>
      <c r="AG1" s="5">
        <v>1</v>
      </c>
      <c r="AH1" s="5">
        <v>4</v>
      </c>
      <c r="AI1" s="6">
        <v>1</v>
      </c>
    </row>
    <row r="2" spans="1:35" ht="24.75" customHeight="1">
      <c r="A2" s="22"/>
      <c r="B2" s="24"/>
      <c r="C2" s="25"/>
      <c r="D2" s="22"/>
      <c r="E2" s="25"/>
      <c r="F2" s="22"/>
      <c r="G2" s="25"/>
      <c r="H2" s="26"/>
      <c r="I2" s="26"/>
      <c r="J2" s="22"/>
      <c r="K2" s="22"/>
      <c r="L2" s="27"/>
      <c r="M2" s="22"/>
      <c r="N2" s="28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D2" s="9">
        <f t="shared" ca="1" si="0"/>
        <v>0.28408645504320718</v>
      </c>
      <c r="AE2" s="10">
        <f t="shared" ref="AE2:AE9" ca="1" si="1">RANK(AD2,$AD$1:$AD$9,)</f>
        <v>6</v>
      </c>
      <c r="AF2" s="11"/>
      <c r="AG2" s="12">
        <v>2</v>
      </c>
      <c r="AH2" s="12">
        <v>4</v>
      </c>
      <c r="AI2" s="13">
        <v>2</v>
      </c>
    </row>
    <row r="3" spans="1:35" ht="24.75" customHeight="1">
      <c r="A3" s="30"/>
      <c r="B3" s="29" t="s">
        <v>37</v>
      </c>
      <c r="C3" s="43"/>
      <c r="D3" s="44" t="s">
        <v>26</v>
      </c>
      <c r="F3" s="136" t="s">
        <v>0</v>
      </c>
      <c r="G3" s="137"/>
      <c r="H3" s="30"/>
      <c r="I3" s="30"/>
      <c r="J3" s="29"/>
      <c r="K3" s="29"/>
      <c r="L3" s="29"/>
      <c r="M3" s="30"/>
      <c r="N3" s="30"/>
      <c r="O3" s="29"/>
      <c r="P3" s="36"/>
      <c r="Q3" s="36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D3" s="9">
        <f t="shared" ca="1" si="0"/>
        <v>0.56157945714984281</v>
      </c>
      <c r="AE3" s="10">
        <f t="shared" ca="1" si="1"/>
        <v>2</v>
      </c>
      <c r="AF3" s="11"/>
      <c r="AG3" s="12">
        <v>3</v>
      </c>
      <c r="AH3" s="12">
        <v>4</v>
      </c>
      <c r="AI3" s="13">
        <v>3</v>
      </c>
    </row>
    <row r="4" spans="1:35" ht="24.75" customHeight="1">
      <c r="A4" s="22"/>
      <c r="B4" s="22"/>
      <c r="C4" s="25"/>
      <c r="D4" s="22"/>
      <c r="E4" s="25"/>
      <c r="F4" s="22"/>
      <c r="G4" s="25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6" t="s">
        <v>38</v>
      </c>
      <c r="T4" s="26" t="s">
        <v>25</v>
      </c>
      <c r="U4" s="26" t="s">
        <v>39</v>
      </c>
      <c r="V4" s="26" t="s">
        <v>23</v>
      </c>
      <c r="W4" s="22"/>
      <c r="X4" s="22"/>
      <c r="Y4" s="22"/>
      <c r="Z4" s="22"/>
      <c r="AA4" s="22"/>
      <c r="AB4" s="22"/>
      <c r="AD4" s="9">
        <f t="shared" ca="1" si="0"/>
        <v>0.70052554726247229</v>
      </c>
      <c r="AE4" s="10">
        <f t="shared" ca="1" si="1"/>
        <v>1</v>
      </c>
      <c r="AF4" s="11"/>
      <c r="AG4" s="12">
        <v>4</v>
      </c>
      <c r="AH4" s="12">
        <v>4</v>
      </c>
      <c r="AI4" s="13">
        <v>4</v>
      </c>
    </row>
    <row r="5" spans="1:35" ht="66" customHeight="1" thickBot="1">
      <c r="A5" s="22"/>
      <c r="B5" s="31" t="s">
        <v>1</v>
      </c>
      <c r="C5" s="32">
        <f ca="1">VLOOKUP($AE1,$AG$1:$AI$27,2,FALSE)</f>
        <v>4</v>
      </c>
      <c r="D5" s="33" t="s">
        <v>2</v>
      </c>
      <c r="E5" s="34">
        <f t="shared" ref="E5:E14" ca="1" si="2">VLOOKUP($AE1,$AG$1:$AI$81,3,FALSE)</f>
        <v>7</v>
      </c>
      <c r="F5" s="33" t="s">
        <v>3</v>
      </c>
      <c r="G5" s="35">
        <f ca="1">C5*E5</f>
        <v>28</v>
      </c>
      <c r="H5" s="22"/>
      <c r="I5" s="22"/>
      <c r="J5" s="31" t="s">
        <v>18</v>
      </c>
      <c r="K5" s="32">
        <f t="shared" ref="K5:K14" ca="1" si="3">VLOOKUP($AE11,$AG$1:$AI$81,2,FALSE)</f>
        <v>4</v>
      </c>
      <c r="L5" s="33" t="s">
        <v>2</v>
      </c>
      <c r="M5" s="34">
        <f t="shared" ref="M5:M14" ca="1" si="4">VLOOKUP($AE11,$AG$1:$AI$81,3,FALSE)</f>
        <v>9</v>
      </c>
      <c r="N5" s="33" t="s">
        <v>3</v>
      </c>
      <c r="O5" s="35">
        <f t="shared" ref="O5:O14" ca="1" si="5">K5*M5</f>
        <v>36</v>
      </c>
      <c r="P5" s="35"/>
      <c r="Q5" s="35"/>
      <c r="R5" s="22"/>
      <c r="S5" s="47">
        <v>1</v>
      </c>
      <c r="T5" s="47">
        <v>2</v>
      </c>
      <c r="U5" s="47">
        <v>3</v>
      </c>
      <c r="V5" s="47">
        <v>4</v>
      </c>
      <c r="W5" s="47">
        <v>5</v>
      </c>
      <c r="X5" s="47">
        <v>6</v>
      </c>
      <c r="Y5" s="47">
        <v>7</v>
      </c>
      <c r="Z5" s="47">
        <v>8</v>
      </c>
      <c r="AA5" s="47">
        <v>9</v>
      </c>
      <c r="AB5" s="22"/>
      <c r="AD5" s="9">
        <f t="shared" ca="1" si="0"/>
        <v>0.32105096575886471</v>
      </c>
      <c r="AE5" s="10">
        <f t="shared" ca="1" si="1"/>
        <v>5</v>
      </c>
      <c r="AF5" s="11"/>
      <c r="AG5" s="12">
        <v>5</v>
      </c>
      <c r="AH5" s="12">
        <v>4</v>
      </c>
      <c r="AI5" s="13">
        <v>5</v>
      </c>
    </row>
    <row r="6" spans="1:35" ht="66" customHeight="1">
      <c r="A6" s="22"/>
      <c r="B6" s="31" t="s">
        <v>4</v>
      </c>
      <c r="C6" s="32">
        <f t="shared" ref="C6:C14" ca="1" si="6">VLOOKUP($AE2,$AG$1:$AI$81,2,FALSE)</f>
        <v>4</v>
      </c>
      <c r="D6" s="33" t="s">
        <v>2</v>
      </c>
      <c r="E6" s="34">
        <f t="shared" ca="1" si="2"/>
        <v>6</v>
      </c>
      <c r="F6" s="33" t="s">
        <v>3</v>
      </c>
      <c r="G6" s="35">
        <f t="shared" ref="G6:G14" ca="1" si="7">C6*E6</f>
        <v>24</v>
      </c>
      <c r="H6" s="22"/>
      <c r="I6" s="22"/>
      <c r="J6" s="31" t="s">
        <v>19</v>
      </c>
      <c r="K6" s="32">
        <f t="shared" ca="1" si="3"/>
        <v>4</v>
      </c>
      <c r="L6" s="33" t="s">
        <v>2</v>
      </c>
      <c r="M6" s="34">
        <f t="shared" ca="1" si="4"/>
        <v>3</v>
      </c>
      <c r="N6" s="33" t="s">
        <v>3</v>
      </c>
      <c r="O6" s="35">
        <f t="shared" ca="1" si="5"/>
        <v>12</v>
      </c>
      <c r="P6" s="35"/>
      <c r="Q6" s="46" t="s">
        <v>38</v>
      </c>
      <c r="R6" s="36">
        <v>1</v>
      </c>
      <c r="S6" s="48">
        <f t="shared" ref="S6:AA14" ca="1" si="8">COUNTIFS($C$5:$C$14,$R6,$E$5:$E$14,S$5)+COUNTIFS($K$5:$K$14,$R6,$M$5:$M$14,S$5)</f>
        <v>0</v>
      </c>
      <c r="T6" s="49">
        <f t="shared" ca="1" si="8"/>
        <v>0</v>
      </c>
      <c r="U6" s="49">
        <f t="shared" ca="1" si="8"/>
        <v>0</v>
      </c>
      <c r="V6" s="49">
        <f t="shared" ca="1" si="8"/>
        <v>0</v>
      </c>
      <c r="W6" s="49">
        <f t="shared" ca="1" si="8"/>
        <v>0</v>
      </c>
      <c r="X6" s="49">
        <f t="shared" ca="1" si="8"/>
        <v>0</v>
      </c>
      <c r="Y6" s="49">
        <f t="shared" ca="1" si="8"/>
        <v>0</v>
      </c>
      <c r="Z6" s="49">
        <f t="shared" ca="1" si="8"/>
        <v>0</v>
      </c>
      <c r="AA6" s="50">
        <f t="shared" ca="1" si="8"/>
        <v>0</v>
      </c>
      <c r="AB6" s="22"/>
      <c r="AD6" s="9">
        <f t="shared" ca="1" si="0"/>
        <v>0.43571595524296214</v>
      </c>
      <c r="AE6" s="10">
        <f t="shared" ca="1" si="1"/>
        <v>3</v>
      </c>
      <c r="AF6" s="11"/>
      <c r="AG6" s="12">
        <v>6</v>
      </c>
      <c r="AH6" s="12">
        <v>4</v>
      </c>
      <c r="AI6" s="13">
        <v>6</v>
      </c>
    </row>
    <row r="7" spans="1:35" ht="66" customHeight="1">
      <c r="A7" s="22"/>
      <c r="B7" s="31" t="s">
        <v>6</v>
      </c>
      <c r="C7" s="32">
        <f t="shared" ca="1" si="6"/>
        <v>4</v>
      </c>
      <c r="D7" s="33" t="s">
        <v>2</v>
      </c>
      <c r="E7" s="34">
        <f t="shared" ca="1" si="2"/>
        <v>2</v>
      </c>
      <c r="F7" s="33" t="s">
        <v>3</v>
      </c>
      <c r="G7" s="35">
        <f t="shared" ca="1" si="7"/>
        <v>8</v>
      </c>
      <c r="H7" s="22"/>
      <c r="I7" s="22"/>
      <c r="J7" s="31" t="s">
        <v>20</v>
      </c>
      <c r="K7" s="32">
        <f t="shared" ca="1" si="3"/>
        <v>4</v>
      </c>
      <c r="L7" s="33" t="s">
        <v>2</v>
      </c>
      <c r="M7" s="34">
        <f t="shared" ca="1" si="4"/>
        <v>8</v>
      </c>
      <c r="N7" s="33" t="s">
        <v>3</v>
      </c>
      <c r="O7" s="35">
        <f t="shared" ca="1" si="5"/>
        <v>32</v>
      </c>
      <c r="P7" s="35"/>
      <c r="Q7" s="46" t="s">
        <v>25</v>
      </c>
      <c r="R7" s="36">
        <v>2</v>
      </c>
      <c r="S7" s="51">
        <f t="shared" ca="1" si="8"/>
        <v>0</v>
      </c>
      <c r="T7" s="52">
        <f t="shared" ca="1" si="8"/>
        <v>0</v>
      </c>
      <c r="U7" s="52">
        <f t="shared" ca="1" si="8"/>
        <v>0</v>
      </c>
      <c r="V7" s="52">
        <f t="shared" ca="1" si="8"/>
        <v>0</v>
      </c>
      <c r="W7" s="52">
        <f t="shared" ca="1" si="8"/>
        <v>0</v>
      </c>
      <c r="X7" s="52">
        <f t="shared" ca="1" si="8"/>
        <v>0</v>
      </c>
      <c r="Y7" s="52">
        <f t="shared" ca="1" si="8"/>
        <v>0</v>
      </c>
      <c r="Z7" s="52">
        <f t="shared" ca="1" si="8"/>
        <v>0</v>
      </c>
      <c r="AA7" s="53">
        <f t="shared" ca="1" si="8"/>
        <v>0</v>
      </c>
      <c r="AB7" s="22"/>
      <c r="AD7" s="9">
        <f t="shared" ca="1" si="0"/>
        <v>0.4267500981173622</v>
      </c>
      <c r="AE7" s="10">
        <f t="shared" ca="1" si="1"/>
        <v>4</v>
      </c>
      <c r="AF7" s="11"/>
      <c r="AG7" s="12">
        <v>7</v>
      </c>
      <c r="AH7" s="12">
        <v>4</v>
      </c>
      <c r="AI7" s="13">
        <v>7</v>
      </c>
    </row>
    <row r="8" spans="1:35" ht="66" customHeight="1">
      <c r="A8" s="22"/>
      <c r="B8" s="31" t="s">
        <v>8</v>
      </c>
      <c r="C8" s="32">
        <f t="shared" ca="1" si="6"/>
        <v>4</v>
      </c>
      <c r="D8" s="33" t="s">
        <v>2</v>
      </c>
      <c r="E8" s="34">
        <f t="shared" ca="1" si="2"/>
        <v>1</v>
      </c>
      <c r="F8" s="33" t="s">
        <v>3</v>
      </c>
      <c r="G8" s="35">
        <f t="shared" ca="1" si="7"/>
        <v>4</v>
      </c>
      <c r="H8" s="22"/>
      <c r="I8" s="22"/>
      <c r="J8" s="31" t="s">
        <v>21</v>
      </c>
      <c r="K8" s="32">
        <f t="shared" ca="1" si="3"/>
        <v>4</v>
      </c>
      <c r="L8" s="33" t="s">
        <v>2</v>
      </c>
      <c r="M8" s="34">
        <f t="shared" ca="1" si="4"/>
        <v>1</v>
      </c>
      <c r="N8" s="33" t="s">
        <v>3</v>
      </c>
      <c r="O8" s="35">
        <f t="shared" ca="1" si="5"/>
        <v>4</v>
      </c>
      <c r="P8" s="35"/>
      <c r="Q8" s="46" t="s">
        <v>40</v>
      </c>
      <c r="R8" s="36">
        <v>3</v>
      </c>
      <c r="S8" s="51">
        <f t="shared" ca="1" si="8"/>
        <v>0</v>
      </c>
      <c r="T8" s="52">
        <f t="shared" ca="1" si="8"/>
        <v>0</v>
      </c>
      <c r="U8" s="52">
        <f t="shared" ca="1" si="8"/>
        <v>0</v>
      </c>
      <c r="V8" s="52">
        <f t="shared" ca="1" si="8"/>
        <v>0</v>
      </c>
      <c r="W8" s="52">
        <f t="shared" ca="1" si="8"/>
        <v>0</v>
      </c>
      <c r="X8" s="52">
        <f t="shared" ca="1" si="8"/>
        <v>0</v>
      </c>
      <c r="Y8" s="52">
        <f t="shared" ca="1" si="8"/>
        <v>0</v>
      </c>
      <c r="Z8" s="52">
        <f t="shared" ca="1" si="8"/>
        <v>0</v>
      </c>
      <c r="AA8" s="53">
        <f t="shared" ca="1" si="8"/>
        <v>0</v>
      </c>
      <c r="AB8" s="22"/>
      <c r="AD8" s="9">
        <f t="shared" ca="1" si="0"/>
        <v>0.25912961729974793</v>
      </c>
      <c r="AE8" s="10">
        <f t="shared" ca="1" si="1"/>
        <v>8</v>
      </c>
      <c r="AF8" s="11"/>
      <c r="AG8" s="12">
        <v>8</v>
      </c>
      <c r="AH8" s="12">
        <v>4</v>
      </c>
      <c r="AI8" s="13">
        <v>8</v>
      </c>
    </row>
    <row r="9" spans="1:35" ht="66" customHeight="1" thickBot="1">
      <c r="A9" s="22"/>
      <c r="B9" s="31" t="s">
        <v>10</v>
      </c>
      <c r="C9" s="32">
        <f t="shared" ca="1" si="6"/>
        <v>4</v>
      </c>
      <c r="D9" s="33" t="s">
        <v>2</v>
      </c>
      <c r="E9" s="34">
        <f t="shared" ca="1" si="2"/>
        <v>5</v>
      </c>
      <c r="F9" s="33" t="s">
        <v>3</v>
      </c>
      <c r="G9" s="35">
        <f t="shared" ca="1" si="7"/>
        <v>20</v>
      </c>
      <c r="H9" s="22"/>
      <c r="I9" s="22"/>
      <c r="J9" s="31" t="s">
        <v>5</v>
      </c>
      <c r="K9" s="32">
        <f t="shared" ca="1" si="3"/>
        <v>4</v>
      </c>
      <c r="L9" s="33" t="s">
        <v>2</v>
      </c>
      <c r="M9" s="34">
        <f t="shared" ca="1" si="4"/>
        <v>2</v>
      </c>
      <c r="N9" s="33" t="s">
        <v>3</v>
      </c>
      <c r="O9" s="35">
        <f t="shared" ca="1" si="5"/>
        <v>8</v>
      </c>
      <c r="P9" s="35"/>
      <c r="Q9" s="46" t="s">
        <v>24</v>
      </c>
      <c r="R9" s="36">
        <v>4</v>
      </c>
      <c r="S9" s="51">
        <f t="shared" ca="1" si="8"/>
        <v>3</v>
      </c>
      <c r="T9" s="52">
        <f t="shared" ca="1" si="8"/>
        <v>3</v>
      </c>
      <c r="U9" s="52">
        <f t="shared" ca="1" si="8"/>
        <v>2</v>
      </c>
      <c r="V9" s="52">
        <f t="shared" ca="1" si="8"/>
        <v>2</v>
      </c>
      <c r="W9" s="52">
        <f t="shared" ca="1" si="8"/>
        <v>2</v>
      </c>
      <c r="X9" s="52">
        <f t="shared" ca="1" si="8"/>
        <v>2</v>
      </c>
      <c r="Y9" s="52">
        <f t="shared" ca="1" si="8"/>
        <v>2</v>
      </c>
      <c r="Z9" s="52">
        <f t="shared" ca="1" si="8"/>
        <v>2</v>
      </c>
      <c r="AA9" s="53">
        <f t="shared" ca="1" si="8"/>
        <v>2</v>
      </c>
      <c r="AB9" s="22"/>
      <c r="AD9" s="15">
        <f t="shared" ca="1" si="0"/>
        <v>0.11021318192957041</v>
      </c>
      <c r="AE9" s="16">
        <f t="shared" ca="1" si="1"/>
        <v>9</v>
      </c>
      <c r="AF9" s="17"/>
      <c r="AG9" s="18">
        <v>9</v>
      </c>
      <c r="AH9" s="18">
        <v>4</v>
      </c>
      <c r="AI9" s="19">
        <v>9</v>
      </c>
    </row>
    <row r="10" spans="1:35" ht="66" customHeight="1">
      <c r="A10" s="22"/>
      <c r="B10" s="31" t="s">
        <v>12</v>
      </c>
      <c r="C10" s="32">
        <f t="shared" ca="1" si="6"/>
        <v>4</v>
      </c>
      <c r="D10" s="33" t="s">
        <v>2</v>
      </c>
      <c r="E10" s="34">
        <f t="shared" ca="1" si="2"/>
        <v>3</v>
      </c>
      <c r="F10" s="33" t="s">
        <v>3</v>
      </c>
      <c r="G10" s="35">
        <f t="shared" ca="1" si="7"/>
        <v>12</v>
      </c>
      <c r="H10" s="22"/>
      <c r="I10" s="22"/>
      <c r="J10" s="31" t="s">
        <v>7</v>
      </c>
      <c r="K10" s="32">
        <f t="shared" ca="1" si="3"/>
        <v>4</v>
      </c>
      <c r="L10" s="33" t="s">
        <v>2</v>
      </c>
      <c r="M10" s="34">
        <f t="shared" ca="1" si="4"/>
        <v>6</v>
      </c>
      <c r="N10" s="33" t="s">
        <v>3</v>
      </c>
      <c r="O10" s="35">
        <f t="shared" ca="1" si="5"/>
        <v>24</v>
      </c>
      <c r="P10" s="35"/>
      <c r="Q10" s="46" t="s">
        <v>39</v>
      </c>
      <c r="R10" s="36">
        <v>5</v>
      </c>
      <c r="S10" s="51">
        <f t="shared" ca="1" si="8"/>
        <v>0</v>
      </c>
      <c r="T10" s="52">
        <f t="shared" ca="1" si="8"/>
        <v>0</v>
      </c>
      <c r="U10" s="52">
        <f t="shared" ca="1" si="8"/>
        <v>0</v>
      </c>
      <c r="V10" s="52">
        <f t="shared" ca="1" si="8"/>
        <v>0</v>
      </c>
      <c r="W10" s="52">
        <f t="shared" ca="1" si="8"/>
        <v>0</v>
      </c>
      <c r="X10" s="52">
        <f t="shared" ca="1" si="8"/>
        <v>0</v>
      </c>
      <c r="Y10" s="52">
        <f t="shared" ca="1" si="8"/>
        <v>0</v>
      </c>
      <c r="Z10" s="52">
        <f t="shared" ca="1" si="8"/>
        <v>0</v>
      </c>
      <c r="AA10" s="53">
        <f t="shared" ca="1" si="8"/>
        <v>0</v>
      </c>
      <c r="AB10" s="22"/>
      <c r="AD10" s="2">
        <f t="shared" ca="1" si="0"/>
        <v>0.29997398494311645</v>
      </c>
      <c r="AE10" s="3">
        <f t="shared" ref="AE10:AE18" ca="1" si="9">RANK(AD10,$AD$10:$AD$18,)</f>
        <v>7</v>
      </c>
      <c r="AF10" s="4"/>
      <c r="AG10" s="5">
        <v>10</v>
      </c>
      <c r="AH10" s="5">
        <v>4</v>
      </c>
      <c r="AI10" s="6">
        <v>1</v>
      </c>
    </row>
    <row r="11" spans="1:35" ht="66" customHeight="1">
      <c r="A11" s="22"/>
      <c r="B11" s="31" t="s">
        <v>14</v>
      </c>
      <c r="C11" s="32">
        <f t="shared" ca="1" si="6"/>
        <v>4</v>
      </c>
      <c r="D11" s="33" t="s">
        <v>2</v>
      </c>
      <c r="E11" s="34">
        <f t="shared" ca="1" si="2"/>
        <v>4</v>
      </c>
      <c r="F11" s="33" t="s">
        <v>3</v>
      </c>
      <c r="G11" s="35">
        <f t="shared" ca="1" si="7"/>
        <v>16</v>
      </c>
      <c r="H11" s="22"/>
      <c r="I11" s="22"/>
      <c r="J11" s="31" t="s">
        <v>9</v>
      </c>
      <c r="K11" s="32">
        <f t="shared" ca="1" si="3"/>
        <v>4</v>
      </c>
      <c r="L11" s="33" t="s">
        <v>2</v>
      </c>
      <c r="M11" s="34">
        <f t="shared" ca="1" si="4"/>
        <v>4</v>
      </c>
      <c r="N11" s="33" t="s">
        <v>3</v>
      </c>
      <c r="O11" s="35">
        <f t="shared" ca="1" si="5"/>
        <v>16</v>
      </c>
      <c r="P11" s="35"/>
      <c r="Q11" s="46" t="s">
        <v>23</v>
      </c>
      <c r="R11" s="36">
        <v>6</v>
      </c>
      <c r="S11" s="51">
        <f t="shared" ca="1" si="8"/>
        <v>0</v>
      </c>
      <c r="T11" s="52">
        <f t="shared" ca="1" si="8"/>
        <v>0</v>
      </c>
      <c r="U11" s="52">
        <f t="shared" ca="1" si="8"/>
        <v>0</v>
      </c>
      <c r="V11" s="52">
        <f t="shared" ca="1" si="8"/>
        <v>0</v>
      </c>
      <c r="W11" s="52">
        <f t="shared" ca="1" si="8"/>
        <v>0</v>
      </c>
      <c r="X11" s="52">
        <f t="shared" ca="1" si="8"/>
        <v>0</v>
      </c>
      <c r="Y11" s="52">
        <f t="shared" ca="1" si="8"/>
        <v>0</v>
      </c>
      <c r="Z11" s="52">
        <f t="shared" ca="1" si="8"/>
        <v>0</v>
      </c>
      <c r="AA11" s="53">
        <f t="shared" ca="1" si="8"/>
        <v>0</v>
      </c>
      <c r="AB11" s="22"/>
      <c r="AD11" s="9">
        <f t="shared" ca="1" si="0"/>
        <v>4.3498157338966004E-2</v>
      </c>
      <c r="AE11" s="10">
        <f t="shared" ca="1" si="9"/>
        <v>9</v>
      </c>
      <c r="AF11" s="11"/>
      <c r="AG11" s="12">
        <v>11</v>
      </c>
      <c r="AH11" s="12">
        <v>4</v>
      </c>
      <c r="AI11" s="13">
        <v>2</v>
      </c>
    </row>
    <row r="12" spans="1:35" ht="66" customHeight="1">
      <c r="A12" s="22"/>
      <c r="B12" s="31" t="s">
        <v>15</v>
      </c>
      <c r="C12" s="32">
        <f t="shared" ca="1" si="6"/>
        <v>4</v>
      </c>
      <c r="D12" s="33" t="s">
        <v>2</v>
      </c>
      <c r="E12" s="34">
        <f t="shared" ca="1" si="2"/>
        <v>8</v>
      </c>
      <c r="F12" s="33" t="s">
        <v>3</v>
      </c>
      <c r="G12" s="35">
        <f t="shared" ca="1" si="7"/>
        <v>32</v>
      </c>
      <c r="H12" s="22"/>
      <c r="I12" s="22"/>
      <c r="J12" s="31" t="s">
        <v>11</v>
      </c>
      <c r="K12" s="32">
        <f t="shared" ca="1" si="3"/>
        <v>4</v>
      </c>
      <c r="L12" s="33" t="s">
        <v>2</v>
      </c>
      <c r="M12" s="34">
        <f t="shared" ca="1" si="4"/>
        <v>5</v>
      </c>
      <c r="N12" s="33" t="s">
        <v>3</v>
      </c>
      <c r="O12" s="35">
        <f t="shared" ca="1" si="5"/>
        <v>20</v>
      </c>
      <c r="P12" s="35"/>
      <c r="Q12" s="35"/>
      <c r="R12" s="36">
        <v>7</v>
      </c>
      <c r="S12" s="51">
        <f t="shared" ca="1" si="8"/>
        <v>0</v>
      </c>
      <c r="T12" s="52">
        <f t="shared" ca="1" si="8"/>
        <v>0</v>
      </c>
      <c r="U12" s="52">
        <f t="shared" ca="1" si="8"/>
        <v>0</v>
      </c>
      <c r="V12" s="52">
        <f t="shared" ca="1" si="8"/>
        <v>0</v>
      </c>
      <c r="W12" s="52">
        <f t="shared" ca="1" si="8"/>
        <v>0</v>
      </c>
      <c r="X12" s="52">
        <f t="shared" ca="1" si="8"/>
        <v>0</v>
      </c>
      <c r="Y12" s="52">
        <f t="shared" ca="1" si="8"/>
        <v>0</v>
      </c>
      <c r="Z12" s="52">
        <f t="shared" ca="1" si="8"/>
        <v>0</v>
      </c>
      <c r="AA12" s="53">
        <f t="shared" ca="1" si="8"/>
        <v>0</v>
      </c>
      <c r="AB12" s="22"/>
      <c r="AD12" s="9">
        <f t="shared" ca="1" si="0"/>
        <v>0.6541846355891674</v>
      </c>
      <c r="AE12" s="10">
        <f t="shared" ca="1" si="9"/>
        <v>3</v>
      </c>
      <c r="AF12" s="11"/>
      <c r="AG12" s="12">
        <v>12</v>
      </c>
      <c r="AH12" s="12">
        <v>4</v>
      </c>
      <c r="AI12" s="13">
        <v>3</v>
      </c>
    </row>
    <row r="13" spans="1:35" ht="66" customHeight="1">
      <c r="A13" s="22"/>
      <c r="B13" s="31" t="s">
        <v>16</v>
      </c>
      <c r="C13" s="32">
        <f t="shared" ca="1" si="6"/>
        <v>4</v>
      </c>
      <c r="D13" s="33" t="s">
        <v>2</v>
      </c>
      <c r="E13" s="34">
        <f t="shared" ca="1" si="2"/>
        <v>9</v>
      </c>
      <c r="F13" s="33" t="s">
        <v>3</v>
      </c>
      <c r="G13" s="35">
        <f t="shared" ca="1" si="7"/>
        <v>36</v>
      </c>
      <c r="H13" s="22"/>
      <c r="I13" s="22"/>
      <c r="J13" s="31" t="s">
        <v>13</v>
      </c>
      <c r="K13" s="32">
        <f t="shared" ca="1" si="3"/>
        <v>4</v>
      </c>
      <c r="L13" s="33" t="s">
        <v>2</v>
      </c>
      <c r="M13" s="34">
        <f t="shared" ca="1" si="4"/>
        <v>2</v>
      </c>
      <c r="N13" s="33" t="s">
        <v>3</v>
      </c>
      <c r="O13" s="35">
        <f t="shared" ca="1" si="5"/>
        <v>8</v>
      </c>
      <c r="P13" s="35"/>
      <c r="Q13" s="35"/>
      <c r="R13" s="36">
        <v>8</v>
      </c>
      <c r="S13" s="51">
        <f t="shared" ca="1" si="8"/>
        <v>0</v>
      </c>
      <c r="T13" s="52">
        <f t="shared" ca="1" si="8"/>
        <v>0</v>
      </c>
      <c r="U13" s="52">
        <f t="shared" ca="1" si="8"/>
        <v>0</v>
      </c>
      <c r="V13" s="52">
        <f t="shared" ca="1" si="8"/>
        <v>0</v>
      </c>
      <c r="W13" s="52">
        <f t="shared" ca="1" si="8"/>
        <v>0</v>
      </c>
      <c r="X13" s="52">
        <f t="shared" ca="1" si="8"/>
        <v>0</v>
      </c>
      <c r="Y13" s="52">
        <f t="shared" ca="1" si="8"/>
        <v>0</v>
      </c>
      <c r="Z13" s="52">
        <f t="shared" ca="1" si="8"/>
        <v>0</v>
      </c>
      <c r="AA13" s="53">
        <f t="shared" ca="1" si="8"/>
        <v>0</v>
      </c>
      <c r="AB13" s="22"/>
      <c r="AD13" s="9">
        <f t="shared" ca="1" si="0"/>
        <v>0.11865718524019642</v>
      </c>
      <c r="AE13" s="10">
        <f t="shared" ca="1" si="9"/>
        <v>8</v>
      </c>
      <c r="AF13" s="11"/>
      <c r="AG13" s="12">
        <v>13</v>
      </c>
      <c r="AH13" s="12">
        <v>4</v>
      </c>
      <c r="AI13" s="13">
        <v>4</v>
      </c>
    </row>
    <row r="14" spans="1:35" ht="66" customHeight="1" thickBot="1">
      <c r="A14" s="22"/>
      <c r="B14" s="31" t="s">
        <v>17</v>
      </c>
      <c r="C14" s="32">
        <f t="shared" ca="1" si="6"/>
        <v>4</v>
      </c>
      <c r="D14" s="33" t="s">
        <v>2</v>
      </c>
      <c r="E14" s="34">
        <f t="shared" ca="1" si="2"/>
        <v>7</v>
      </c>
      <c r="F14" s="33" t="s">
        <v>3</v>
      </c>
      <c r="G14" s="35">
        <f t="shared" ca="1" si="7"/>
        <v>28</v>
      </c>
      <c r="H14" s="22"/>
      <c r="I14" s="22"/>
      <c r="J14" s="31" t="s">
        <v>22</v>
      </c>
      <c r="K14" s="32">
        <f t="shared" ca="1" si="3"/>
        <v>4</v>
      </c>
      <c r="L14" s="33" t="s">
        <v>2</v>
      </c>
      <c r="M14" s="34">
        <f t="shared" ca="1" si="4"/>
        <v>1</v>
      </c>
      <c r="N14" s="33" t="s">
        <v>3</v>
      </c>
      <c r="O14" s="35">
        <f t="shared" ca="1" si="5"/>
        <v>4</v>
      </c>
      <c r="P14" s="35"/>
      <c r="Q14" s="35"/>
      <c r="R14" s="36">
        <v>9</v>
      </c>
      <c r="S14" s="54">
        <f t="shared" ca="1" si="8"/>
        <v>0</v>
      </c>
      <c r="T14" s="55">
        <f t="shared" ca="1" si="8"/>
        <v>0</v>
      </c>
      <c r="U14" s="55">
        <f t="shared" ca="1" si="8"/>
        <v>0</v>
      </c>
      <c r="V14" s="55">
        <f t="shared" ca="1" si="8"/>
        <v>0</v>
      </c>
      <c r="W14" s="55">
        <f t="shared" ca="1" si="8"/>
        <v>0</v>
      </c>
      <c r="X14" s="55">
        <f t="shared" ca="1" si="8"/>
        <v>0</v>
      </c>
      <c r="Y14" s="55">
        <f t="shared" ca="1" si="8"/>
        <v>0</v>
      </c>
      <c r="Z14" s="55">
        <f t="shared" ca="1" si="8"/>
        <v>0</v>
      </c>
      <c r="AA14" s="56">
        <f t="shared" ca="1" si="8"/>
        <v>0</v>
      </c>
      <c r="AB14" s="22"/>
      <c r="AD14" s="9">
        <f t="shared" ca="1" si="0"/>
        <v>0.91237876182580313</v>
      </c>
      <c r="AE14" s="10">
        <f t="shared" ca="1" si="9"/>
        <v>1</v>
      </c>
      <c r="AF14" s="11"/>
      <c r="AG14" s="12">
        <v>14</v>
      </c>
      <c r="AH14" s="12">
        <v>4</v>
      </c>
      <c r="AI14" s="13">
        <v>5</v>
      </c>
    </row>
    <row r="15" spans="1:35" ht="36">
      <c r="A15" s="138" t="str">
        <f>A1</f>
        <v>かけざん九九　４のだん</v>
      </c>
      <c r="B15" s="138"/>
      <c r="C15" s="138"/>
      <c r="D15" s="138"/>
      <c r="E15" s="138"/>
      <c r="F15" s="138"/>
      <c r="G15" s="138"/>
      <c r="H15" s="138"/>
      <c r="I15" s="138"/>
      <c r="J15" s="21"/>
      <c r="K15" s="21"/>
      <c r="L15" s="21"/>
      <c r="M15" s="22"/>
      <c r="N15" s="134">
        <f>N1</f>
        <v>1</v>
      </c>
      <c r="O15" s="134"/>
      <c r="P15" s="37"/>
      <c r="Q15" s="37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D15" s="9">
        <f t="shared" ref="AD15:AD27" ca="1" si="10">RAND()</f>
        <v>0.90684596513138616</v>
      </c>
      <c r="AE15" s="10">
        <f t="shared" ca="1" si="9"/>
        <v>2</v>
      </c>
      <c r="AF15" s="11"/>
      <c r="AG15" s="12">
        <v>15</v>
      </c>
      <c r="AH15" s="12">
        <v>4</v>
      </c>
      <c r="AI15" s="13">
        <v>6</v>
      </c>
    </row>
    <row r="16" spans="1:35" ht="24.75" customHeight="1">
      <c r="A16" s="26"/>
      <c r="B16" s="38">
        <f t="shared" ref="B16:H28" si="11">B2</f>
        <v>0</v>
      </c>
      <c r="C16" s="39">
        <f t="shared" si="11"/>
        <v>0</v>
      </c>
      <c r="D16" s="38">
        <f t="shared" si="11"/>
        <v>0</v>
      </c>
      <c r="E16" s="39">
        <f t="shared" si="11"/>
        <v>0</v>
      </c>
      <c r="F16" s="38">
        <f t="shared" si="11"/>
        <v>0</v>
      </c>
      <c r="G16" s="39">
        <f t="shared" si="11"/>
        <v>0</v>
      </c>
      <c r="H16" s="38">
        <f t="shared" si="11"/>
        <v>0</v>
      </c>
      <c r="I16" s="38"/>
      <c r="J16" s="38">
        <f>J2</f>
        <v>0</v>
      </c>
      <c r="K16" s="38">
        <f>K2</f>
        <v>0</v>
      </c>
      <c r="L16" s="38">
        <f>L2</f>
        <v>0</v>
      </c>
      <c r="M16" s="38">
        <f>M2</f>
        <v>0</v>
      </c>
      <c r="N16" s="38">
        <f>N2</f>
        <v>0</v>
      </c>
      <c r="O16" s="38">
        <f>O2</f>
        <v>0</v>
      </c>
      <c r="P16" s="38"/>
      <c r="Q16" s="38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D16" s="9">
        <f t="shared" ca="1" si="10"/>
        <v>0.43361191657355591</v>
      </c>
      <c r="AE16" s="10">
        <f t="shared" ca="1" si="9"/>
        <v>6</v>
      </c>
      <c r="AF16" s="11"/>
      <c r="AG16" s="12">
        <v>16</v>
      </c>
      <c r="AH16" s="12">
        <v>4</v>
      </c>
      <c r="AI16" s="13">
        <v>7</v>
      </c>
    </row>
    <row r="17" spans="1:35" ht="24.75" customHeight="1">
      <c r="A17" s="30"/>
      <c r="B17" s="45" t="str">
        <f t="shared" si="11"/>
        <v>月</v>
      </c>
      <c r="C17" s="43"/>
      <c r="D17" s="44" t="str">
        <f t="shared" si="11"/>
        <v>日</v>
      </c>
      <c r="F17" s="136" t="str">
        <f t="shared" si="11"/>
        <v>名前</v>
      </c>
      <c r="G17" s="137"/>
      <c r="H17" s="30"/>
      <c r="I17" s="30"/>
      <c r="J17" s="29"/>
      <c r="K17" s="29"/>
      <c r="L17" s="29"/>
      <c r="M17" s="30"/>
      <c r="N17" s="30"/>
      <c r="O17" s="29"/>
      <c r="P17" s="36"/>
      <c r="Q17" s="36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D17" s="9">
        <f t="shared" ca="1" si="10"/>
        <v>0.58980301423101456</v>
      </c>
      <c r="AE17" s="10">
        <f t="shared" ca="1" si="9"/>
        <v>4</v>
      </c>
      <c r="AF17" s="11"/>
      <c r="AG17" s="12">
        <v>17</v>
      </c>
      <c r="AH17" s="12">
        <v>4</v>
      </c>
      <c r="AI17" s="13">
        <v>8</v>
      </c>
    </row>
    <row r="18" spans="1:35" ht="24.75" customHeight="1" thickBot="1">
      <c r="A18" s="26"/>
      <c r="B18" s="38">
        <f t="shared" si="11"/>
        <v>0</v>
      </c>
      <c r="C18" s="39">
        <f t="shared" si="11"/>
        <v>0</v>
      </c>
      <c r="D18" s="38">
        <f t="shared" si="11"/>
        <v>0</v>
      </c>
      <c r="E18" s="39">
        <f t="shared" si="11"/>
        <v>0</v>
      </c>
      <c r="F18" s="38">
        <f t="shared" si="11"/>
        <v>0</v>
      </c>
      <c r="G18" s="39">
        <f t="shared" si="11"/>
        <v>0</v>
      </c>
      <c r="H18" s="38">
        <f t="shared" si="11"/>
        <v>0</v>
      </c>
      <c r="I18" s="38"/>
      <c r="J18" s="38">
        <f t="shared" ref="J18:O28" si="12">J4</f>
        <v>0</v>
      </c>
      <c r="K18" s="38">
        <f t="shared" si="12"/>
        <v>0</v>
      </c>
      <c r="L18" s="38">
        <f t="shared" si="12"/>
        <v>0</v>
      </c>
      <c r="M18" s="38">
        <f t="shared" si="12"/>
        <v>0</v>
      </c>
      <c r="N18" s="38">
        <f t="shared" si="12"/>
        <v>0</v>
      </c>
      <c r="O18" s="38">
        <f t="shared" si="12"/>
        <v>0</v>
      </c>
      <c r="P18" s="38"/>
      <c r="Q18" s="38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D18" s="15">
        <f t="shared" ca="1" si="10"/>
        <v>0.567762790897404</v>
      </c>
      <c r="AE18" s="16">
        <f t="shared" ca="1" si="9"/>
        <v>5</v>
      </c>
      <c r="AF18" s="17"/>
      <c r="AG18" s="18">
        <v>18</v>
      </c>
      <c r="AH18" s="18">
        <v>4</v>
      </c>
      <c r="AI18" s="19">
        <v>9</v>
      </c>
    </row>
    <row r="19" spans="1:35" ht="66" customHeight="1">
      <c r="A19" s="22"/>
      <c r="B19" s="31" t="str">
        <f t="shared" si="11"/>
        <v>(1)</v>
      </c>
      <c r="C19" s="32">
        <f t="shared" ca="1" si="11"/>
        <v>4</v>
      </c>
      <c r="D19" s="33" t="str">
        <f t="shared" si="11"/>
        <v>×</v>
      </c>
      <c r="E19" s="32">
        <f t="shared" ca="1" si="11"/>
        <v>7</v>
      </c>
      <c r="F19" s="33" t="str">
        <f t="shared" si="11"/>
        <v>＝</v>
      </c>
      <c r="G19" s="40">
        <f t="shared" ca="1" si="11"/>
        <v>28</v>
      </c>
      <c r="H19" s="41">
        <f t="shared" si="11"/>
        <v>0</v>
      </c>
      <c r="I19" s="41"/>
      <c r="J19" s="31" t="str">
        <f t="shared" si="12"/>
        <v>(11)</v>
      </c>
      <c r="K19" s="32">
        <f t="shared" ca="1" si="12"/>
        <v>4</v>
      </c>
      <c r="L19" s="33" t="str">
        <f t="shared" si="12"/>
        <v>×</v>
      </c>
      <c r="M19" s="32">
        <f t="shared" ca="1" si="12"/>
        <v>9</v>
      </c>
      <c r="N19" s="33" t="str">
        <f t="shared" si="12"/>
        <v>＝</v>
      </c>
      <c r="O19" s="40">
        <f t="shared" ca="1" si="12"/>
        <v>36</v>
      </c>
      <c r="P19" s="40"/>
      <c r="Q19" s="40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D19" s="2">
        <f t="shared" ca="1" si="10"/>
        <v>0.75820920686744686</v>
      </c>
      <c r="AE19" s="3">
        <f t="shared" ref="AE19:AE27" ca="1" si="13">RANK(AD19,$AD$19:$AD$27,)</f>
        <v>2</v>
      </c>
      <c r="AF19" s="4"/>
      <c r="AG19" s="5">
        <v>19</v>
      </c>
      <c r="AH19" s="5">
        <v>4</v>
      </c>
      <c r="AI19" s="6">
        <v>1</v>
      </c>
    </row>
    <row r="20" spans="1:35" ht="66" customHeight="1">
      <c r="A20" s="22"/>
      <c r="B20" s="31" t="str">
        <f t="shared" si="11"/>
        <v>(2)</v>
      </c>
      <c r="C20" s="32">
        <f t="shared" ca="1" si="11"/>
        <v>4</v>
      </c>
      <c r="D20" s="33" t="str">
        <f t="shared" si="11"/>
        <v>×</v>
      </c>
      <c r="E20" s="32">
        <f t="shared" ca="1" si="11"/>
        <v>6</v>
      </c>
      <c r="F20" s="33" t="str">
        <f t="shared" si="11"/>
        <v>＝</v>
      </c>
      <c r="G20" s="40">
        <f t="shared" ca="1" si="11"/>
        <v>24</v>
      </c>
      <c r="H20" s="41">
        <f t="shared" si="11"/>
        <v>0</v>
      </c>
      <c r="I20" s="41"/>
      <c r="J20" s="31" t="str">
        <f t="shared" si="12"/>
        <v>(12)</v>
      </c>
      <c r="K20" s="32">
        <f t="shared" ca="1" si="12"/>
        <v>4</v>
      </c>
      <c r="L20" s="33" t="str">
        <f t="shared" si="12"/>
        <v>×</v>
      </c>
      <c r="M20" s="32">
        <f t="shared" ca="1" si="12"/>
        <v>3</v>
      </c>
      <c r="N20" s="33" t="str">
        <f t="shared" si="12"/>
        <v>＝</v>
      </c>
      <c r="O20" s="40">
        <f t="shared" ca="1" si="12"/>
        <v>12</v>
      </c>
      <c r="P20" s="40"/>
      <c r="Q20" s="40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D20" s="9">
        <f t="shared" ca="1" si="10"/>
        <v>0.93087431000408305</v>
      </c>
      <c r="AE20" s="10">
        <f t="shared" ca="1" si="13"/>
        <v>1</v>
      </c>
      <c r="AF20" s="11"/>
      <c r="AG20" s="12">
        <v>20</v>
      </c>
      <c r="AH20" s="12">
        <v>4</v>
      </c>
      <c r="AI20" s="13">
        <v>2</v>
      </c>
    </row>
    <row r="21" spans="1:35" ht="66" customHeight="1">
      <c r="A21" s="22"/>
      <c r="B21" s="31" t="str">
        <f t="shared" si="11"/>
        <v>(3)</v>
      </c>
      <c r="C21" s="32">
        <f t="shared" ca="1" si="11"/>
        <v>4</v>
      </c>
      <c r="D21" s="33" t="str">
        <f t="shared" si="11"/>
        <v>×</v>
      </c>
      <c r="E21" s="32">
        <f t="shared" ca="1" si="11"/>
        <v>2</v>
      </c>
      <c r="F21" s="33" t="str">
        <f t="shared" si="11"/>
        <v>＝</v>
      </c>
      <c r="G21" s="40">
        <f t="shared" ca="1" si="11"/>
        <v>8</v>
      </c>
      <c r="H21" s="41">
        <f t="shared" si="11"/>
        <v>0</v>
      </c>
      <c r="I21" s="41"/>
      <c r="J21" s="31" t="str">
        <f t="shared" si="12"/>
        <v>(13)</v>
      </c>
      <c r="K21" s="32">
        <f t="shared" ca="1" si="12"/>
        <v>4</v>
      </c>
      <c r="L21" s="33" t="str">
        <f t="shared" si="12"/>
        <v>×</v>
      </c>
      <c r="M21" s="32">
        <f t="shared" ca="1" si="12"/>
        <v>8</v>
      </c>
      <c r="N21" s="33" t="str">
        <f t="shared" si="12"/>
        <v>＝</v>
      </c>
      <c r="O21" s="40">
        <f t="shared" ca="1" si="12"/>
        <v>32</v>
      </c>
      <c r="P21" s="40"/>
      <c r="Q21" s="40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D21" s="9">
        <f t="shared" ca="1" si="10"/>
        <v>7.8943368869058395E-2</v>
      </c>
      <c r="AE21" s="10">
        <f t="shared" ca="1" si="13"/>
        <v>9</v>
      </c>
      <c r="AF21" s="11"/>
      <c r="AG21" s="12">
        <v>21</v>
      </c>
      <c r="AH21" s="12">
        <v>4</v>
      </c>
      <c r="AI21" s="13">
        <v>3</v>
      </c>
    </row>
    <row r="22" spans="1:35" ht="66" customHeight="1">
      <c r="A22" s="22"/>
      <c r="B22" s="31" t="str">
        <f t="shared" si="11"/>
        <v>(4)</v>
      </c>
      <c r="C22" s="32">
        <f t="shared" ca="1" si="11"/>
        <v>4</v>
      </c>
      <c r="D22" s="33" t="str">
        <f t="shared" si="11"/>
        <v>×</v>
      </c>
      <c r="E22" s="32">
        <f t="shared" ca="1" si="11"/>
        <v>1</v>
      </c>
      <c r="F22" s="33" t="str">
        <f t="shared" si="11"/>
        <v>＝</v>
      </c>
      <c r="G22" s="40">
        <f t="shared" ca="1" si="11"/>
        <v>4</v>
      </c>
      <c r="H22" s="41">
        <f t="shared" si="11"/>
        <v>0</v>
      </c>
      <c r="I22" s="41"/>
      <c r="J22" s="31" t="str">
        <f t="shared" si="12"/>
        <v>(14)</v>
      </c>
      <c r="K22" s="32">
        <f t="shared" ca="1" si="12"/>
        <v>4</v>
      </c>
      <c r="L22" s="33" t="str">
        <f t="shared" si="12"/>
        <v>×</v>
      </c>
      <c r="M22" s="32">
        <f t="shared" ca="1" si="12"/>
        <v>1</v>
      </c>
      <c r="N22" s="33" t="str">
        <f t="shared" si="12"/>
        <v>＝</v>
      </c>
      <c r="O22" s="40">
        <f t="shared" ca="1" si="12"/>
        <v>4</v>
      </c>
      <c r="P22" s="40"/>
      <c r="Q22" s="40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D22" s="9">
        <f t="shared" ca="1" si="10"/>
        <v>0.44933482302278238</v>
      </c>
      <c r="AE22" s="10">
        <f t="shared" ca="1" si="13"/>
        <v>5</v>
      </c>
      <c r="AF22" s="11"/>
      <c r="AG22" s="12">
        <v>22</v>
      </c>
      <c r="AH22" s="12">
        <v>4</v>
      </c>
      <c r="AI22" s="13">
        <v>4</v>
      </c>
    </row>
    <row r="23" spans="1:35" ht="66" customHeight="1">
      <c r="A23" s="22"/>
      <c r="B23" s="31" t="str">
        <f t="shared" si="11"/>
        <v>(5)</v>
      </c>
      <c r="C23" s="32">
        <f t="shared" ca="1" si="11"/>
        <v>4</v>
      </c>
      <c r="D23" s="33" t="str">
        <f t="shared" si="11"/>
        <v>×</v>
      </c>
      <c r="E23" s="32">
        <f t="shared" ca="1" si="11"/>
        <v>5</v>
      </c>
      <c r="F23" s="33" t="str">
        <f t="shared" si="11"/>
        <v>＝</v>
      </c>
      <c r="G23" s="40">
        <f t="shared" ca="1" si="11"/>
        <v>20</v>
      </c>
      <c r="H23" s="41">
        <f t="shared" si="11"/>
        <v>0</v>
      </c>
      <c r="I23" s="41"/>
      <c r="J23" s="31" t="str">
        <f t="shared" si="12"/>
        <v>(15)</v>
      </c>
      <c r="K23" s="32">
        <f t="shared" ca="1" si="12"/>
        <v>4</v>
      </c>
      <c r="L23" s="33" t="str">
        <f t="shared" si="12"/>
        <v>×</v>
      </c>
      <c r="M23" s="32">
        <f t="shared" ca="1" si="12"/>
        <v>2</v>
      </c>
      <c r="N23" s="33" t="str">
        <f t="shared" si="12"/>
        <v>＝</v>
      </c>
      <c r="O23" s="40">
        <f t="shared" ca="1" si="12"/>
        <v>8</v>
      </c>
      <c r="P23" s="40"/>
      <c r="Q23" s="40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D23" s="9">
        <f t="shared" ca="1" si="10"/>
        <v>0.63403483157914131</v>
      </c>
      <c r="AE23" s="10">
        <f t="shared" ca="1" si="13"/>
        <v>4</v>
      </c>
      <c r="AF23" s="11"/>
      <c r="AG23" s="12">
        <v>23</v>
      </c>
      <c r="AH23" s="12">
        <v>4</v>
      </c>
      <c r="AI23" s="13">
        <v>5</v>
      </c>
    </row>
    <row r="24" spans="1:35" ht="66" customHeight="1">
      <c r="A24" s="22"/>
      <c r="B24" s="31" t="str">
        <f t="shared" si="11"/>
        <v>(6)</v>
      </c>
      <c r="C24" s="32">
        <f t="shared" ca="1" si="11"/>
        <v>4</v>
      </c>
      <c r="D24" s="33" t="str">
        <f t="shared" si="11"/>
        <v>×</v>
      </c>
      <c r="E24" s="32">
        <f t="shared" ca="1" si="11"/>
        <v>3</v>
      </c>
      <c r="F24" s="33" t="str">
        <f t="shared" si="11"/>
        <v>＝</v>
      </c>
      <c r="G24" s="40">
        <f t="shared" ca="1" si="11"/>
        <v>12</v>
      </c>
      <c r="H24" s="41">
        <f t="shared" si="11"/>
        <v>0</v>
      </c>
      <c r="I24" s="41"/>
      <c r="J24" s="31" t="str">
        <f t="shared" si="12"/>
        <v>(16)</v>
      </c>
      <c r="K24" s="32">
        <f t="shared" ca="1" si="12"/>
        <v>4</v>
      </c>
      <c r="L24" s="33" t="str">
        <f t="shared" si="12"/>
        <v>×</v>
      </c>
      <c r="M24" s="32">
        <f t="shared" ca="1" si="12"/>
        <v>6</v>
      </c>
      <c r="N24" s="33" t="str">
        <f t="shared" si="12"/>
        <v>＝</v>
      </c>
      <c r="O24" s="40">
        <f t="shared" ca="1" si="12"/>
        <v>24</v>
      </c>
      <c r="P24" s="40"/>
      <c r="Q24" s="40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D24" s="9">
        <f t="shared" ca="1" si="10"/>
        <v>0.63713390267983638</v>
      </c>
      <c r="AE24" s="10">
        <f t="shared" ca="1" si="13"/>
        <v>3</v>
      </c>
      <c r="AF24" s="11"/>
      <c r="AG24" s="12">
        <v>24</v>
      </c>
      <c r="AH24" s="12">
        <v>4</v>
      </c>
      <c r="AI24" s="13">
        <v>6</v>
      </c>
    </row>
    <row r="25" spans="1:35" ht="66" customHeight="1">
      <c r="A25" s="22"/>
      <c r="B25" s="31" t="str">
        <f t="shared" si="11"/>
        <v>(7)</v>
      </c>
      <c r="C25" s="32">
        <f t="shared" ca="1" si="11"/>
        <v>4</v>
      </c>
      <c r="D25" s="33" t="str">
        <f t="shared" si="11"/>
        <v>×</v>
      </c>
      <c r="E25" s="32">
        <f t="shared" ca="1" si="11"/>
        <v>4</v>
      </c>
      <c r="F25" s="33" t="str">
        <f t="shared" si="11"/>
        <v>＝</v>
      </c>
      <c r="G25" s="40">
        <f t="shared" ca="1" si="11"/>
        <v>16</v>
      </c>
      <c r="H25" s="41">
        <f t="shared" si="11"/>
        <v>0</v>
      </c>
      <c r="I25" s="41"/>
      <c r="J25" s="31" t="str">
        <f t="shared" si="12"/>
        <v>(17)</v>
      </c>
      <c r="K25" s="32">
        <f t="shared" ca="1" si="12"/>
        <v>4</v>
      </c>
      <c r="L25" s="33" t="str">
        <f t="shared" si="12"/>
        <v>×</v>
      </c>
      <c r="M25" s="32">
        <f t="shared" ca="1" si="12"/>
        <v>4</v>
      </c>
      <c r="N25" s="33" t="str">
        <f t="shared" si="12"/>
        <v>＝</v>
      </c>
      <c r="O25" s="40">
        <f t="shared" ca="1" si="12"/>
        <v>16</v>
      </c>
      <c r="P25" s="40"/>
      <c r="Q25" s="40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D25" s="9">
        <f t="shared" ca="1" si="10"/>
        <v>0.41237380893712827</v>
      </c>
      <c r="AE25" s="10">
        <f t="shared" ca="1" si="13"/>
        <v>7</v>
      </c>
      <c r="AF25" s="11"/>
      <c r="AG25" s="12">
        <v>25</v>
      </c>
      <c r="AH25" s="12">
        <v>4</v>
      </c>
      <c r="AI25" s="13">
        <v>7</v>
      </c>
    </row>
    <row r="26" spans="1:35" ht="66" customHeight="1">
      <c r="A26" s="22"/>
      <c r="B26" s="31" t="str">
        <f t="shared" si="11"/>
        <v>(8)</v>
      </c>
      <c r="C26" s="32">
        <f t="shared" ca="1" si="11"/>
        <v>4</v>
      </c>
      <c r="D26" s="33" t="str">
        <f t="shared" si="11"/>
        <v>×</v>
      </c>
      <c r="E26" s="32">
        <f t="shared" ca="1" si="11"/>
        <v>8</v>
      </c>
      <c r="F26" s="33" t="str">
        <f t="shared" si="11"/>
        <v>＝</v>
      </c>
      <c r="G26" s="40">
        <f t="shared" ca="1" si="11"/>
        <v>32</v>
      </c>
      <c r="H26" s="41">
        <f t="shared" si="11"/>
        <v>0</v>
      </c>
      <c r="I26" s="41"/>
      <c r="J26" s="31" t="str">
        <f t="shared" si="12"/>
        <v>(18)</v>
      </c>
      <c r="K26" s="32">
        <f t="shared" ca="1" si="12"/>
        <v>4</v>
      </c>
      <c r="L26" s="33" t="str">
        <f t="shared" si="12"/>
        <v>×</v>
      </c>
      <c r="M26" s="32">
        <f t="shared" ca="1" si="12"/>
        <v>5</v>
      </c>
      <c r="N26" s="33" t="str">
        <f t="shared" si="12"/>
        <v>＝</v>
      </c>
      <c r="O26" s="40">
        <f t="shared" ca="1" si="12"/>
        <v>20</v>
      </c>
      <c r="P26" s="40"/>
      <c r="Q26" s="40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D26" s="9">
        <f t="shared" ca="1" si="10"/>
        <v>0.43053348408915892</v>
      </c>
      <c r="AE26" s="10">
        <f t="shared" ca="1" si="13"/>
        <v>6</v>
      </c>
      <c r="AF26" s="11"/>
      <c r="AG26" s="12">
        <v>26</v>
      </c>
      <c r="AH26" s="12">
        <v>4</v>
      </c>
      <c r="AI26" s="13">
        <v>8</v>
      </c>
    </row>
    <row r="27" spans="1:35" ht="66" customHeight="1" thickBot="1">
      <c r="A27" s="22"/>
      <c r="B27" s="31" t="str">
        <f t="shared" si="11"/>
        <v>(9)</v>
      </c>
      <c r="C27" s="32">
        <f t="shared" ca="1" si="11"/>
        <v>4</v>
      </c>
      <c r="D27" s="33" t="str">
        <f t="shared" si="11"/>
        <v>×</v>
      </c>
      <c r="E27" s="32">
        <f t="shared" ca="1" si="11"/>
        <v>9</v>
      </c>
      <c r="F27" s="33" t="str">
        <f t="shared" si="11"/>
        <v>＝</v>
      </c>
      <c r="G27" s="40">
        <f t="shared" ca="1" si="11"/>
        <v>36</v>
      </c>
      <c r="H27" s="41">
        <f t="shared" si="11"/>
        <v>0</v>
      </c>
      <c r="I27" s="41"/>
      <c r="J27" s="31" t="str">
        <f t="shared" si="12"/>
        <v>(19)</v>
      </c>
      <c r="K27" s="32">
        <f t="shared" ca="1" si="12"/>
        <v>4</v>
      </c>
      <c r="L27" s="33" t="str">
        <f t="shared" si="12"/>
        <v>×</v>
      </c>
      <c r="M27" s="32">
        <f t="shared" ca="1" si="12"/>
        <v>2</v>
      </c>
      <c r="N27" s="33" t="str">
        <f t="shared" si="12"/>
        <v>＝</v>
      </c>
      <c r="O27" s="40">
        <f t="shared" ca="1" si="12"/>
        <v>8</v>
      </c>
      <c r="P27" s="40"/>
      <c r="Q27" s="40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D27" s="15">
        <f t="shared" ca="1" si="10"/>
        <v>0.27677569867658902</v>
      </c>
      <c r="AE27" s="16">
        <f t="shared" ca="1" si="13"/>
        <v>8</v>
      </c>
      <c r="AF27" s="17"/>
      <c r="AG27" s="18">
        <v>27</v>
      </c>
      <c r="AH27" s="18">
        <v>4</v>
      </c>
      <c r="AI27" s="19">
        <v>9</v>
      </c>
    </row>
    <row r="28" spans="1:35" ht="66" customHeight="1">
      <c r="A28" s="22"/>
      <c r="B28" s="31" t="str">
        <f t="shared" si="11"/>
        <v>(10)</v>
      </c>
      <c r="C28" s="32">
        <f t="shared" ca="1" si="11"/>
        <v>4</v>
      </c>
      <c r="D28" s="33" t="str">
        <f t="shared" si="11"/>
        <v>×</v>
      </c>
      <c r="E28" s="32">
        <f t="shared" ca="1" si="11"/>
        <v>7</v>
      </c>
      <c r="F28" s="33" t="str">
        <f t="shared" si="11"/>
        <v>＝</v>
      </c>
      <c r="G28" s="40">
        <f t="shared" ca="1" si="11"/>
        <v>28</v>
      </c>
      <c r="H28" s="41">
        <f t="shared" si="11"/>
        <v>0</v>
      </c>
      <c r="I28" s="41"/>
      <c r="J28" s="31" t="str">
        <f t="shared" si="12"/>
        <v>(20)</v>
      </c>
      <c r="K28" s="32">
        <f t="shared" ca="1" si="12"/>
        <v>4</v>
      </c>
      <c r="L28" s="33" t="str">
        <f t="shared" si="12"/>
        <v>×</v>
      </c>
      <c r="M28" s="32">
        <f t="shared" ca="1" si="12"/>
        <v>1</v>
      </c>
      <c r="N28" s="33" t="str">
        <f t="shared" si="12"/>
        <v>＝</v>
      </c>
      <c r="O28" s="40">
        <f t="shared" ca="1" si="12"/>
        <v>4</v>
      </c>
      <c r="P28" s="40"/>
      <c r="Q28" s="40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</row>
    <row r="29" spans="1:35" ht="15">
      <c r="S29" s="22"/>
      <c r="T29" s="22"/>
      <c r="U29" s="22"/>
      <c r="V29" s="22"/>
      <c r="W29" s="22"/>
      <c r="X29" s="22"/>
      <c r="Y29" s="22"/>
      <c r="Z29" s="22"/>
      <c r="AA29" s="22"/>
      <c r="AB29" s="22"/>
    </row>
    <row r="30" spans="1:35" ht="28.5">
      <c r="AD30" s="20"/>
      <c r="AE30" s="14"/>
      <c r="AG30" s="8"/>
      <c r="AH30" s="8"/>
      <c r="AI30" s="8"/>
    </row>
    <row r="31" spans="1:35" ht="28.5">
      <c r="AD31" s="20"/>
      <c r="AE31" s="14"/>
      <c r="AG31" s="8"/>
      <c r="AH31" s="8"/>
      <c r="AI31" s="8"/>
    </row>
    <row r="32" spans="1:35" ht="28.5">
      <c r="AD32" s="20"/>
      <c r="AE32" s="14"/>
      <c r="AG32" s="8"/>
      <c r="AH32" s="8"/>
      <c r="AI32" s="8"/>
    </row>
    <row r="33" spans="30:35" ht="28.5">
      <c r="AD33" s="20"/>
      <c r="AE33" s="14"/>
      <c r="AG33" s="8"/>
      <c r="AH33" s="8"/>
      <c r="AI33" s="8"/>
    </row>
    <row r="34" spans="30:35" ht="28.5">
      <c r="AD34" s="20"/>
      <c r="AE34" s="14"/>
      <c r="AG34" s="8"/>
      <c r="AH34" s="8"/>
      <c r="AI34" s="8"/>
    </row>
    <row r="35" spans="30:35" ht="28.5">
      <c r="AD35" s="20"/>
      <c r="AE35" s="14"/>
      <c r="AG35" s="8"/>
      <c r="AH35" s="8"/>
      <c r="AI35" s="8"/>
    </row>
    <row r="36" spans="30:35" ht="28.5">
      <c r="AD36" s="20"/>
      <c r="AE36" s="14"/>
      <c r="AG36" s="8"/>
      <c r="AH36" s="8"/>
      <c r="AI36" s="8"/>
    </row>
    <row r="37" spans="30:35" ht="28.5">
      <c r="AD37" s="20"/>
      <c r="AE37" s="14"/>
      <c r="AG37" s="8"/>
      <c r="AH37" s="8"/>
      <c r="AI37" s="8"/>
    </row>
    <row r="38" spans="30:35" ht="28.5">
      <c r="AD38" s="20"/>
      <c r="AE38" s="14"/>
      <c r="AG38" s="8"/>
      <c r="AH38" s="8"/>
      <c r="AI38" s="8"/>
    </row>
    <row r="39" spans="30:35" ht="28.5">
      <c r="AD39" s="20"/>
      <c r="AE39" s="14"/>
      <c r="AG39" s="8"/>
      <c r="AH39" s="8"/>
      <c r="AI39" s="8"/>
    </row>
    <row r="40" spans="30:35" ht="28.5">
      <c r="AD40" s="20"/>
      <c r="AE40" s="14"/>
      <c r="AG40" s="8"/>
      <c r="AH40" s="8"/>
      <c r="AI40" s="8"/>
    </row>
    <row r="41" spans="30:35" ht="28.5">
      <c r="AD41" s="20"/>
      <c r="AE41" s="14"/>
      <c r="AG41" s="8"/>
      <c r="AH41" s="8"/>
      <c r="AI41" s="8"/>
    </row>
    <row r="42" spans="30:35" ht="28.5">
      <c r="AD42" s="20"/>
      <c r="AE42" s="14"/>
      <c r="AG42" s="8"/>
      <c r="AH42" s="8"/>
      <c r="AI42" s="8"/>
    </row>
    <row r="43" spans="30:35" ht="28.5">
      <c r="AD43" s="20"/>
      <c r="AE43" s="14"/>
      <c r="AG43" s="8"/>
      <c r="AH43" s="8"/>
      <c r="AI43" s="8"/>
    </row>
    <row r="44" spans="30:35" ht="28.5">
      <c r="AD44" s="20"/>
      <c r="AE44" s="14"/>
      <c r="AG44" s="8"/>
      <c r="AH44" s="8"/>
      <c r="AI44" s="8"/>
    </row>
    <row r="45" spans="30:35" ht="28.5">
      <c r="AD45" s="20"/>
      <c r="AE45" s="14"/>
      <c r="AG45" s="8"/>
      <c r="AH45" s="8"/>
      <c r="AI45" s="8"/>
    </row>
    <row r="46" spans="30:35" ht="28.5">
      <c r="AD46" s="20"/>
      <c r="AE46" s="14"/>
      <c r="AG46" s="8"/>
      <c r="AH46" s="8"/>
      <c r="AI46" s="8"/>
    </row>
    <row r="47" spans="30:35" ht="28.5">
      <c r="AD47" s="20"/>
      <c r="AE47" s="14"/>
      <c r="AG47" s="8"/>
      <c r="AH47" s="8"/>
      <c r="AI47" s="8"/>
    </row>
    <row r="48" spans="30:35" ht="28.5">
      <c r="AD48" s="20"/>
      <c r="AE48" s="14"/>
      <c r="AG48" s="8"/>
      <c r="AH48" s="8"/>
      <c r="AI48" s="8"/>
    </row>
    <row r="49" spans="30:35" ht="28.5">
      <c r="AD49" s="20"/>
      <c r="AE49" s="14"/>
      <c r="AG49" s="8"/>
      <c r="AH49" s="8"/>
      <c r="AI49" s="8"/>
    </row>
    <row r="50" spans="30:35" ht="28.5">
      <c r="AD50" s="20"/>
      <c r="AE50" s="14"/>
      <c r="AG50" s="8"/>
      <c r="AH50" s="8"/>
      <c r="AI50" s="8"/>
    </row>
    <row r="51" spans="30:35" ht="28.5">
      <c r="AD51" s="20"/>
      <c r="AE51" s="14"/>
      <c r="AG51" s="8"/>
      <c r="AH51" s="8"/>
      <c r="AI51" s="8"/>
    </row>
    <row r="52" spans="30:35" ht="28.5">
      <c r="AD52" s="20"/>
      <c r="AE52" s="14"/>
      <c r="AG52" s="8"/>
      <c r="AH52" s="8"/>
      <c r="AI52" s="8"/>
    </row>
    <row r="53" spans="30:35" ht="28.5">
      <c r="AD53" s="20"/>
      <c r="AE53" s="14"/>
      <c r="AG53" s="8"/>
      <c r="AH53" s="8"/>
      <c r="AI53" s="8"/>
    </row>
    <row r="54" spans="30:35" ht="28.5">
      <c r="AD54" s="20"/>
      <c r="AE54" s="14"/>
      <c r="AG54" s="8"/>
      <c r="AH54" s="8"/>
      <c r="AI54" s="8"/>
    </row>
    <row r="55" spans="30:35" ht="28.5">
      <c r="AD55" s="20"/>
      <c r="AE55" s="14"/>
      <c r="AG55" s="8"/>
      <c r="AH55" s="8"/>
      <c r="AI55" s="8"/>
    </row>
    <row r="56" spans="30:35" ht="28.5">
      <c r="AD56" s="20"/>
      <c r="AE56" s="14"/>
      <c r="AG56" s="8"/>
      <c r="AH56" s="8"/>
      <c r="AI56" s="8"/>
    </row>
    <row r="57" spans="30:35" ht="28.5">
      <c r="AD57" s="20"/>
      <c r="AE57" s="14"/>
      <c r="AG57" s="8"/>
      <c r="AH57" s="8"/>
      <c r="AI57" s="8"/>
    </row>
    <row r="58" spans="30:35" ht="28.5">
      <c r="AD58" s="20"/>
      <c r="AE58" s="14"/>
      <c r="AG58" s="8"/>
      <c r="AH58" s="8"/>
      <c r="AI58" s="8"/>
    </row>
    <row r="59" spans="30:35" ht="28.5">
      <c r="AD59" s="20"/>
      <c r="AE59" s="14"/>
      <c r="AG59" s="8"/>
      <c r="AH59" s="8"/>
      <c r="AI59" s="8"/>
    </row>
    <row r="60" spans="30:35" ht="28.5">
      <c r="AD60" s="20"/>
      <c r="AE60" s="14"/>
      <c r="AG60" s="8"/>
      <c r="AH60" s="8"/>
      <c r="AI60" s="8"/>
    </row>
    <row r="61" spans="30:35" ht="28.5">
      <c r="AD61" s="20"/>
      <c r="AE61" s="14"/>
      <c r="AG61" s="8"/>
      <c r="AH61" s="8"/>
      <c r="AI61" s="8"/>
    </row>
    <row r="62" spans="30:35" ht="28.5">
      <c r="AD62" s="20"/>
      <c r="AE62" s="14"/>
      <c r="AG62" s="8"/>
      <c r="AH62" s="8"/>
      <c r="AI62" s="8"/>
    </row>
    <row r="63" spans="30:35" ht="28.5">
      <c r="AD63" s="20"/>
      <c r="AE63" s="14"/>
      <c r="AG63" s="8"/>
      <c r="AH63" s="8"/>
      <c r="AI63" s="8"/>
    </row>
    <row r="64" spans="30:35" ht="28.5">
      <c r="AD64" s="20"/>
      <c r="AE64" s="14"/>
      <c r="AG64" s="8"/>
      <c r="AH64" s="8"/>
      <c r="AI64" s="8"/>
    </row>
    <row r="65" spans="30:35" ht="28.5">
      <c r="AD65" s="20"/>
      <c r="AE65" s="14"/>
      <c r="AG65" s="8"/>
      <c r="AH65" s="8"/>
      <c r="AI65" s="8"/>
    </row>
    <row r="66" spans="30:35" ht="28.5">
      <c r="AD66" s="20"/>
      <c r="AE66" s="14"/>
      <c r="AG66" s="8"/>
      <c r="AH66" s="8"/>
      <c r="AI66" s="8"/>
    </row>
    <row r="67" spans="30:35" ht="28.5">
      <c r="AD67" s="20"/>
      <c r="AE67" s="14"/>
      <c r="AG67" s="8"/>
      <c r="AH67" s="8"/>
      <c r="AI67" s="8"/>
    </row>
    <row r="68" spans="30:35" ht="28.5">
      <c r="AD68" s="20"/>
      <c r="AE68" s="14"/>
      <c r="AG68" s="8"/>
      <c r="AH68" s="8"/>
      <c r="AI68" s="8"/>
    </row>
    <row r="69" spans="30:35" ht="28.5">
      <c r="AD69" s="20"/>
      <c r="AE69" s="14"/>
      <c r="AG69" s="8"/>
      <c r="AH69" s="8"/>
      <c r="AI69" s="8"/>
    </row>
    <row r="70" spans="30:35" ht="28.5">
      <c r="AD70" s="20"/>
      <c r="AE70" s="14"/>
      <c r="AG70" s="8"/>
      <c r="AH70" s="8"/>
      <c r="AI70" s="8"/>
    </row>
    <row r="71" spans="30:35" ht="28.5">
      <c r="AD71" s="20"/>
      <c r="AE71" s="14"/>
      <c r="AG71" s="8"/>
      <c r="AH71" s="8"/>
      <c r="AI71" s="8"/>
    </row>
    <row r="72" spans="30:35" ht="28.5">
      <c r="AD72" s="20"/>
      <c r="AE72" s="14"/>
      <c r="AG72" s="8"/>
      <c r="AH72" s="8"/>
      <c r="AI72" s="8"/>
    </row>
    <row r="73" spans="30:35" ht="28.5">
      <c r="AD73" s="20"/>
      <c r="AE73" s="14"/>
      <c r="AG73" s="8"/>
      <c r="AH73" s="8"/>
      <c r="AI73" s="8"/>
    </row>
    <row r="74" spans="30:35" ht="28.5">
      <c r="AD74" s="20"/>
      <c r="AE74" s="14"/>
      <c r="AG74" s="8"/>
      <c r="AH74" s="8"/>
      <c r="AI74" s="8"/>
    </row>
    <row r="75" spans="30:35" ht="28.5">
      <c r="AD75" s="20"/>
      <c r="AE75" s="14"/>
      <c r="AG75" s="8"/>
      <c r="AH75" s="8"/>
      <c r="AI75" s="8"/>
    </row>
    <row r="76" spans="30:35" ht="28.5">
      <c r="AD76" s="20"/>
      <c r="AE76" s="14"/>
      <c r="AG76" s="8"/>
      <c r="AH76" s="8"/>
      <c r="AI76" s="8"/>
    </row>
    <row r="77" spans="30:35" ht="28.5">
      <c r="AD77" s="20"/>
      <c r="AE77" s="14"/>
      <c r="AG77" s="8"/>
      <c r="AH77" s="8"/>
      <c r="AI77" s="8"/>
    </row>
    <row r="78" spans="30:35" ht="28.5">
      <c r="AD78" s="20"/>
      <c r="AE78" s="14"/>
      <c r="AG78" s="8"/>
      <c r="AH78" s="8"/>
      <c r="AI78" s="8"/>
    </row>
    <row r="79" spans="30:35" ht="28.5">
      <c r="AD79" s="20"/>
      <c r="AE79" s="14"/>
      <c r="AG79" s="8"/>
      <c r="AH79" s="8"/>
      <c r="AI79" s="8"/>
    </row>
    <row r="80" spans="30:35" ht="28.5">
      <c r="AD80" s="20"/>
      <c r="AE80" s="14"/>
      <c r="AG80" s="8"/>
      <c r="AH80" s="8"/>
      <c r="AI80" s="8"/>
    </row>
    <row r="81" spans="30:35" ht="28.5">
      <c r="AD81" s="20"/>
      <c r="AE81" s="14"/>
      <c r="AG81" s="8"/>
      <c r="AH81" s="8"/>
      <c r="AI81" s="8"/>
    </row>
  </sheetData>
  <sheetProtection algorithmName="SHA-512" hashValue="FrpxowVzYd2MPH8I9UYAgaQ/rBUCLGdVg/0n+kJQH1VPEVpa46lDZAXQHoZp0j9EJnbX8PT9DjT9j6mta7FnYw==" saltValue="xtjtJ8i5sbhaLrIR74VTBw==" spinCount="100000" sheet="1" objects="1" scenarios="1" selectLockedCells="1"/>
  <mergeCells count="6">
    <mergeCell ref="F17:G17"/>
    <mergeCell ref="N1:O1"/>
    <mergeCell ref="F3:G3"/>
    <mergeCell ref="A15:I15"/>
    <mergeCell ref="N15:O15"/>
    <mergeCell ref="A1:M1"/>
  </mergeCells>
  <phoneticPr fontId="1"/>
  <conditionalFormatting sqref="S6:AA14">
    <cfRule type="cellIs" dxfId="54" priority="1" stopIfTrue="1" operator="greaterThanOrEqual">
      <formula>5</formula>
    </cfRule>
    <cfRule type="cellIs" dxfId="53" priority="2" stopIfTrue="1" operator="equal">
      <formula>4</formula>
    </cfRule>
    <cfRule type="cellIs" dxfId="52" priority="3" stopIfTrue="1" operator="equal">
      <formula>3</formula>
    </cfRule>
    <cfRule type="cellIs" dxfId="51" priority="4" stopIfTrue="1" operator="equal">
      <formula>2</formula>
    </cfRule>
    <cfRule type="cellIs" dxfId="50" priority="5" stopIfTrue="1" operator="equal">
      <formula>1</formula>
    </cfRule>
    <cfRule type="cellIs" dxfId="49" priority="6" stopIfTrue="1" operator="equal">
      <formula>0</formula>
    </cfRule>
  </conditionalFormatting>
  <dataValidations count="1">
    <dataValidation type="whole" imeMode="off" allowBlank="1" showInputMessage="1" showErrorMessage="1" sqref="N1:Q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1"/>
  <sheetViews>
    <sheetView showGridLines="0" zoomScale="70" zoomScaleNormal="70" workbookViewId="0">
      <selection activeCell="N1" sqref="N1:O1"/>
    </sheetView>
  </sheetViews>
  <sheetFormatPr defaultRowHeight="13.5"/>
  <cols>
    <col min="1" max="1" width="7.625" style="1" customWidth="1"/>
    <col min="2" max="2" width="6.25" style="1" bestFit="1" customWidth="1"/>
    <col min="3" max="3" width="4.625" style="7" customWidth="1"/>
    <col min="4" max="4" width="5.625" style="1" customWidth="1"/>
    <col min="5" max="5" width="4.625" style="7" customWidth="1"/>
    <col min="6" max="6" width="5.625" style="1" customWidth="1"/>
    <col min="7" max="7" width="8.625" style="7" customWidth="1"/>
    <col min="8" max="8" width="3.625" style="1" customWidth="1"/>
    <col min="9" max="9" width="7.625" style="1" customWidth="1"/>
    <col min="10" max="10" width="6.25" style="1" bestFit="1" customWidth="1"/>
    <col min="11" max="11" width="4.625" style="1" customWidth="1"/>
    <col min="12" max="12" width="5.625" style="1" customWidth="1"/>
    <col min="13" max="13" width="4.625" style="1" customWidth="1"/>
    <col min="14" max="14" width="4.5" style="1" customWidth="1"/>
    <col min="15" max="17" width="8.625" style="1" customWidth="1"/>
    <col min="18" max="18" width="7.75" style="1" customWidth="1"/>
    <col min="19" max="19" width="9" style="1" customWidth="1"/>
    <col min="20" max="20" width="8.375" style="1" customWidth="1"/>
    <col min="21" max="21" width="8.75" style="1" customWidth="1"/>
    <col min="22" max="22" width="8.25" style="1" customWidth="1"/>
    <col min="23" max="23" width="9.625" style="1" customWidth="1"/>
    <col min="24" max="24" width="8.5" style="1" customWidth="1"/>
    <col min="25" max="25" width="9" style="1" customWidth="1"/>
    <col min="26" max="26" width="8.125" style="1" customWidth="1"/>
    <col min="27" max="27" width="8.5" style="1" customWidth="1"/>
    <col min="28" max="28" width="8.25" style="1" customWidth="1"/>
    <col min="29" max="29" width="9.125" style="1" customWidth="1"/>
    <col min="30" max="30" width="9" style="1" hidden="1" customWidth="1"/>
    <col min="31" max="31" width="8.75" style="1" hidden="1" customWidth="1"/>
    <col min="32" max="35" width="0" style="1" hidden="1" customWidth="1"/>
    <col min="36" max="16384" width="9" style="1"/>
  </cols>
  <sheetData>
    <row r="1" spans="1:35" ht="36">
      <c r="A1" s="138" t="s">
        <v>32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3">
        <v>1</v>
      </c>
      <c r="O1" s="133"/>
      <c r="P1" s="58"/>
      <c r="Q1" s="58"/>
      <c r="R1" s="57"/>
      <c r="S1" s="22"/>
      <c r="T1" s="22"/>
      <c r="U1" s="22"/>
      <c r="V1" s="22"/>
      <c r="W1" s="22"/>
      <c r="X1" s="22"/>
      <c r="Y1" s="22"/>
      <c r="Z1" s="22"/>
      <c r="AA1" s="22"/>
      <c r="AB1" s="22"/>
      <c r="AD1" s="2">
        <f t="shared" ref="AD1:AD14" ca="1" si="0">RAND()</f>
        <v>0.55933568426949776</v>
      </c>
      <c r="AE1" s="3">
        <f ca="1">RANK(AD1,$AD$1:$AD$9,)</f>
        <v>5</v>
      </c>
      <c r="AF1" s="4"/>
      <c r="AG1" s="5">
        <v>1</v>
      </c>
      <c r="AH1" s="5">
        <v>5</v>
      </c>
      <c r="AI1" s="6">
        <v>1</v>
      </c>
    </row>
    <row r="2" spans="1:35" ht="24.75" customHeight="1">
      <c r="A2" s="22"/>
      <c r="B2" s="24"/>
      <c r="C2" s="25"/>
      <c r="D2" s="22"/>
      <c r="E2" s="25"/>
      <c r="F2" s="22"/>
      <c r="G2" s="25"/>
      <c r="H2" s="26"/>
      <c r="I2" s="26"/>
      <c r="J2" s="22"/>
      <c r="K2" s="22"/>
      <c r="L2" s="27"/>
      <c r="M2" s="22"/>
      <c r="N2" s="28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D2" s="9">
        <f t="shared" ca="1" si="0"/>
        <v>6.7230733739779391E-2</v>
      </c>
      <c r="AE2" s="10">
        <f t="shared" ref="AE2:AE9" ca="1" si="1">RANK(AD2,$AD$1:$AD$9,)</f>
        <v>8</v>
      </c>
      <c r="AF2" s="11"/>
      <c r="AG2" s="12">
        <v>2</v>
      </c>
      <c r="AH2" s="12">
        <v>5</v>
      </c>
      <c r="AI2" s="13">
        <v>2</v>
      </c>
    </row>
    <row r="3" spans="1:35" ht="24.75" customHeight="1">
      <c r="A3" s="30"/>
      <c r="B3" s="29" t="s">
        <v>37</v>
      </c>
      <c r="C3" s="43"/>
      <c r="D3" s="44" t="s">
        <v>26</v>
      </c>
      <c r="F3" s="136" t="s">
        <v>0</v>
      </c>
      <c r="G3" s="137"/>
      <c r="H3" s="30"/>
      <c r="I3" s="30"/>
      <c r="J3" s="29"/>
      <c r="K3" s="29"/>
      <c r="L3" s="29"/>
      <c r="M3" s="30"/>
      <c r="N3" s="30"/>
      <c r="O3" s="29"/>
      <c r="P3" s="36"/>
      <c r="Q3" s="36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D3" s="9">
        <f t="shared" ca="1" si="0"/>
        <v>0.68322665085487033</v>
      </c>
      <c r="AE3" s="10">
        <f t="shared" ca="1" si="1"/>
        <v>1</v>
      </c>
      <c r="AF3" s="11"/>
      <c r="AG3" s="12">
        <v>3</v>
      </c>
      <c r="AH3" s="12">
        <v>5</v>
      </c>
      <c r="AI3" s="13">
        <v>3</v>
      </c>
    </row>
    <row r="4" spans="1:35" ht="24.75" customHeight="1">
      <c r="A4" s="22"/>
      <c r="B4" s="22"/>
      <c r="C4" s="25"/>
      <c r="D4" s="22"/>
      <c r="E4" s="25"/>
      <c r="F4" s="22"/>
      <c r="G4" s="25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6" t="s">
        <v>38</v>
      </c>
      <c r="T4" s="26" t="s">
        <v>25</v>
      </c>
      <c r="U4" s="26" t="s">
        <v>39</v>
      </c>
      <c r="V4" s="26" t="s">
        <v>23</v>
      </c>
      <c r="W4" s="22"/>
      <c r="X4" s="22"/>
      <c r="Y4" s="22"/>
      <c r="Z4" s="22"/>
      <c r="AA4" s="22"/>
      <c r="AB4" s="22"/>
      <c r="AD4" s="9">
        <f t="shared" ca="1" si="0"/>
        <v>0.64594720753917045</v>
      </c>
      <c r="AE4" s="10">
        <f t="shared" ca="1" si="1"/>
        <v>2</v>
      </c>
      <c r="AF4" s="11"/>
      <c r="AG4" s="12">
        <v>4</v>
      </c>
      <c r="AH4" s="12">
        <v>5</v>
      </c>
      <c r="AI4" s="13">
        <v>4</v>
      </c>
    </row>
    <row r="5" spans="1:35" ht="66" customHeight="1" thickBot="1">
      <c r="A5" s="22"/>
      <c r="B5" s="31" t="s">
        <v>1</v>
      </c>
      <c r="C5" s="32">
        <f ca="1">VLOOKUP($AE1,$AG$1:$AI$27,2,FALSE)</f>
        <v>5</v>
      </c>
      <c r="D5" s="33" t="s">
        <v>2</v>
      </c>
      <c r="E5" s="34">
        <f t="shared" ref="E5:E14" ca="1" si="2">VLOOKUP($AE1,$AG$1:$AI$81,3,FALSE)</f>
        <v>5</v>
      </c>
      <c r="F5" s="33" t="s">
        <v>3</v>
      </c>
      <c r="G5" s="35">
        <f ca="1">C5*E5</f>
        <v>25</v>
      </c>
      <c r="H5" s="22"/>
      <c r="I5" s="22"/>
      <c r="J5" s="31" t="s">
        <v>18</v>
      </c>
      <c r="K5" s="32">
        <f t="shared" ref="K5:K14" ca="1" si="3">VLOOKUP($AE11,$AG$1:$AI$81,2,FALSE)</f>
        <v>5</v>
      </c>
      <c r="L5" s="33" t="s">
        <v>2</v>
      </c>
      <c r="M5" s="34">
        <f t="shared" ref="M5:M14" ca="1" si="4">VLOOKUP($AE11,$AG$1:$AI$81,3,FALSE)</f>
        <v>3</v>
      </c>
      <c r="N5" s="33" t="s">
        <v>3</v>
      </c>
      <c r="O5" s="35">
        <f t="shared" ref="O5:O14" ca="1" si="5">K5*M5</f>
        <v>15</v>
      </c>
      <c r="P5" s="35"/>
      <c r="Q5" s="35"/>
      <c r="R5" s="22"/>
      <c r="S5" s="47">
        <v>1</v>
      </c>
      <c r="T5" s="47">
        <v>2</v>
      </c>
      <c r="U5" s="47">
        <v>3</v>
      </c>
      <c r="V5" s="47">
        <v>4</v>
      </c>
      <c r="W5" s="47">
        <v>5</v>
      </c>
      <c r="X5" s="47">
        <v>6</v>
      </c>
      <c r="Y5" s="47">
        <v>7</v>
      </c>
      <c r="Z5" s="47">
        <v>8</v>
      </c>
      <c r="AA5" s="47">
        <v>9</v>
      </c>
      <c r="AB5" s="22"/>
      <c r="AD5" s="9">
        <f t="shared" ca="1" si="0"/>
        <v>0.60376507153613534</v>
      </c>
      <c r="AE5" s="10">
        <f t="shared" ca="1" si="1"/>
        <v>3</v>
      </c>
      <c r="AF5" s="11"/>
      <c r="AG5" s="12">
        <v>5</v>
      </c>
      <c r="AH5" s="12">
        <v>5</v>
      </c>
      <c r="AI5" s="13">
        <v>5</v>
      </c>
    </row>
    <row r="6" spans="1:35" ht="66" customHeight="1">
      <c r="A6" s="22"/>
      <c r="B6" s="31" t="s">
        <v>4</v>
      </c>
      <c r="C6" s="32">
        <f t="shared" ref="C6:C14" ca="1" si="6">VLOOKUP($AE2,$AG$1:$AI$81,2,FALSE)</f>
        <v>5</v>
      </c>
      <c r="D6" s="33" t="s">
        <v>2</v>
      </c>
      <c r="E6" s="34">
        <f t="shared" ca="1" si="2"/>
        <v>8</v>
      </c>
      <c r="F6" s="33" t="s">
        <v>3</v>
      </c>
      <c r="G6" s="35">
        <f t="shared" ref="G6:G14" ca="1" si="7">C6*E6</f>
        <v>40</v>
      </c>
      <c r="H6" s="22"/>
      <c r="I6" s="22"/>
      <c r="J6" s="31" t="s">
        <v>19</v>
      </c>
      <c r="K6" s="32">
        <f t="shared" ca="1" si="3"/>
        <v>5</v>
      </c>
      <c r="L6" s="33" t="s">
        <v>2</v>
      </c>
      <c r="M6" s="34">
        <f t="shared" ca="1" si="4"/>
        <v>4</v>
      </c>
      <c r="N6" s="33" t="s">
        <v>3</v>
      </c>
      <c r="O6" s="35">
        <f t="shared" ca="1" si="5"/>
        <v>20</v>
      </c>
      <c r="P6" s="35"/>
      <c r="Q6" s="46" t="s">
        <v>38</v>
      </c>
      <c r="R6" s="36">
        <v>1</v>
      </c>
      <c r="S6" s="48">
        <f t="shared" ref="S6:AA14" ca="1" si="8">COUNTIFS($C$5:$C$14,$R6,$E$5:$E$14,S$5)+COUNTIFS($K$5:$K$14,$R6,$M$5:$M$14,S$5)</f>
        <v>0</v>
      </c>
      <c r="T6" s="49">
        <f t="shared" ca="1" si="8"/>
        <v>0</v>
      </c>
      <c r="U6" s="49">
        <f t="shared" ca="1" si="8"/>
        <v>0</v>
      </c>
      <c r="V6" s="49">
        <f t="shared" ca="1" si="8"/>
        <v>0</v>
      </c>
      <c r="W6" s="49">
        <f t="shared" ca="1" si="8"/>
        <v>0</v>
      </c>
      <c r="X6" s="49">
        <f t="shared" ca="1" si="8"/>
        <v>0</v>
      </c>
      <c r="Y6" s="49">
        <f t="shared" ca="1" si="8"/>
        <v>0</v>
      </c>
      <c r="Z6" s="49">
        <f t="shared" ca="1" si="8"/>
        <v>0</v>
      </c>
      <c r="AA6" s="50">
        <f t="shared" ca="1" si="8"/>
        <v>0</v>
      </c>
      <c r="AB6" s="22"/>
      <c r="AD6" s="9">
        <f t="shared" ca="1" si="0"/>
        <v>0.42575539982511668</v>
      </c>
      <c r="AE6" s="10">
        <f t="shared" ca="1" si="1"/>
        <v>6</v>
      </c>
      <c r="AF6" s="11"/>
      <c r="AG6" s="12">
        <v>6</v>
      </c>
      <c r="AH6" s="12">
        <v>5</v>
      </c>
      <c r="AI6" s="13">
        <v>6</v>
      </c>
    </row>
    <row r="7" spans="1:35" ht="66" customHeight="1">
      <c r="A7" s="22"/>
      <c r="B7" s="31" t="s">
        <v>6</v>
      </c>
      <c r="C7" s="32">
        <f t="shared" ca="1" si="6"/>
        <v>5</v>
      </c>
      <c r="D7" s="33" t="s">
        <v>2</v>
      </c>
      <c r="E7" s="34">
        <f t="shared" ca="1" si="2"/>
        <v>1</v>
      </c>
      <c r="F7" s="33" t="s">
        <v>3</v>
      </c>
      <c r="G7" s="35">
        <f t="shared" ca="1" si="7"/>
        <v>5</v>
      </c>
      <c r="H7" s="22"/>
      <c r="I7" s="22"/>
      <c r="J7" s="31" t="s">
        <v>20</v>
      </c>
      <c r="K7" s="32">
        <f t="shared" ca="1" si="3"/>
        <v>5</v>
      </c>
      <c r="L7" s="33" t="s">
        <v>2</v>
      </c>
      <c r="M7" s="34">
        <f t="shared" ca="1" si="4"/>
        <v>9</v>
      </c>
      <c r="N7" s="33" t="s">
        <v>3</v>
      </c>
      <c r="O7" s="35">
        <f t="shared" ca="1" si="5"/>
        <v>45</v>
      </c>
      <c r="P7" s="35"/>
      <c r="Q7" s="46" t="s">
        <v>25</v>
      </c>
      <c r="R7" s="36">
        <v>2</v>
      </c>
      <c r="S7" s="51">
        <f t="shared" ca="1" si="8"/>
        <v>0</v>
      </c>
      <c r="T7" s="52">
        <f t="shared" ca="1" si="8"/>
        <v>0</v>
      </c>
      <c r="U7" s="52">
        <f t="shared" ca="1" si="8"/>
        <v>0</v>
      </c>
      <c r="V7" s="52">
        <f t="shared" ca="1" si="8"/>
        <v>0</v>
      </c>
      <c r="W7" s="52">
        <f t="shared" ca="1" si="8"/>
        <v>0</v>
      </c>
      <c r="X7" s="52">
        <f t="shared" ca="1" si="8"/>
        <v>0</v>
      </c>
      <c r="Y7" s="52">
        <f t="shared" ca="1" si="8"/>
        <v>0</v>
      </c>
      <c r="Z7" s="52">
        <f t="shared" ca="1" si="8"/>
        <v>0</v>
      </c>
      <c r="AA7" s="53">
        <f t="shared" ca="1" si="8"/>
        <v>0</v>
      </c>
      <c r="AB7" s="22"/>
      <c r="AD7" s="9">
        <f t="shared" ca="1" si="0"/>
        <v>4.4296060601145215E-2</v>
      </c>
      <c r="AE7" s="10">
        <f t="shared" ca="1" si="1"/>
        <v>9</v>
      </c>
      <c r="AF7" s="11"/>
      <c r="AG7" s="12">
        <v>7</v>
      </c>
      <c r="AH7" s="12">
        <v>5</v>
      </c>
      <c r="AI7" s="13">
        <v>7</v>
      </c>
    </row>
    <row r="8" spans="1:35" ht="66" customHeight="1">
      <c r="A8" s="22"/>
      <c r="B8" s="31" t="s">
        <v>8</v>
      </c>
      <c r="C8" s="32">
        <f t="shared" ca="1" si="6"/>
        <v>5</v>
      </c>
      <c r="D8" s="33" t="s">
        <v>2</v>
      </c>
      <c r="E8" s="34">
        <f t="shared" ca="1" si="2"/>
        <v>2</v>
      </c>
      <c r="F8" s="33" t="s">
        <v>3</v>
      </c>
      <c r="G8" s="35">
        <f t="shared" ca="1" si="7"/>
        <v>10</v>
      </c>
      <c r="H8" s="22"/>
      <c r="I8" s="22"/>
      <c r="J8" s="31" t="s">
        <v>21</v>
      </c>
      <c r="K8" s="32">
        <f t="shared" ca="1" si="3"/>
        <v>5</v>
      </c>
      <c r="L8" s="33" t="s">
        <v>2</v>
      </c>
      <c r="M8" s="34">
        <f t="shared" ca="1" si="4"/>
        <v>7</v>
      </c>
      <c r="N8" s="33" t="s">
        <v>3</v>
      </c>
      <c r="O8" s="35">
        <f t="shared" ca="1" si="5"/>
        <v>35</v>
      </c>
      <c r="P8" s="35"/>
      <c r="Q8" s="46" t="s">
        <v>40</v>
      </c>
      <c r="R8" s="36">
        <v>3</v>
      </c>
      <c r="S8" s="51">
        <f t="shared" ca="1" si="8"/>
        <v>0</v>
      </c>
      <c r="T8" s="52">
        <f t="shared" ca="1" si="8"/>
        <v>0</v>
      </c>
      <c r="U8" s="52">
        <f t="shared" ca="1" si="8"/>
        <v>0</v>
      </c>
      <c r="V8" s="52">
        <f t="shared" ca="1" si="8"/>
        <v>0</v>
      </c>
      <c r="W8" s="52">
        <f t="shared" ca="1" si="8"/>
        <v>0</v>
      </c>
      <c r="X8" s="52">
        <f t="shared" ca="1" si="8"/>
        <v>0</v>
      </c>
      <c r="Y8" s="52">
        <f t="shared" ca="1" si="8"/>
        <v>0</v>
      </c>
      <c r="Z8" s="52">
        <f t="shared" ca="1" si="8"/>
        <v>0</v>
      </c>
      <c r="AA8" s="53">
        <f t="shared" ca="1" si="8"/>
        <v>0</v>
      </c>
      <c r="AB8" s="22"/>
      <c r="AD8" s="9">
        <f t="shared" ca="1" si="0"/>
        <v>0.57270873302722036</v>
      </c>
      <c r="AE8" s="10">
        <f t="shared" ca="1" si="1"/>
        <v>4</v>
      </c>
      <c r="AF8" s="11"/>
      <c r="AG8" s="12">
        <v>8</v>
      </c>
      <c r="AH8" s="12">
        <v>5</v>
      </c>
      <c r="AI8" s="13">
        <v>8</v>
      </c>
    </row>
    <row r="9" spans="1:35" ht="66" customHeight="1" thickBot="1">
      <c r="A9" s="22"/>
      <c r="B9" s="31" t="s">
        <v>10</v>
      </c>
      <c r="C9" s="32">
        <f t="shared" ca="1" si="6"/>
        <v>5</v>
      </c>
      <c r="D9" s="33" t="s">
        <v>2</v>
      </c>
      <c r="E9" s="34">
        <f t="shared" ca="1" si="2"/>
        <v>3</v>
      </c>
      <c r="F9" s="33" t="s">
        <v>3</v>
      </c>
      <c r="G9" s="35">
        <f t="shared" ca="1" si="7"/>
        <v>15</v>
      </c>
      <c r="H9" s="22"/>
      <c r="I9" s="22"/>
      <c r="J9" s="31" t="s">
        <v>5</v>
      </c>
      <c r="K9" s="32">
        <f t="shared" ca="1" si="3"/>
        <v>5</v>
      </c>
      <c r="L9" s="33" t="s">
        <v>2</v>
      </c>
      <c r="M9" s="34">
        <f t="shared" ca="1" si="4"/>
        <v>1</v>
      </c>
      <c r="N9" s="33" t="s">
        <v>3</v>
      </c>
      <c r="O9" s="35">
        <f t="shared" ca="1" si="5"/>
        <v>5</v>
      </c>
      <c r="P9" s="35"/>
      <c r="Q9" s="46" t="s">
        <v>24</v>
      </c>
      <c r="R9" s="36">
        <v>4</v>
      </c>
      <c r="S9" s="51">
        <f t="shared" ca="1" si="8"/>
        <v>0</v>
      </c>
      <c r="T9" s="52">
        <f t="shared" ca="1" si="8"/>
        <v>0</v>
      </c>
      <c r="U9" s="52">
        <f t="shared" ca="1" si="8"/>
        <v>0</v>
      </c>
      <c r="V9" s="52">
        <f t="shared" ca="1" si="8"/>
        <v>0</v>
      </c>
      <c r="W9" s="52">
        <f t="shared" ca="1" si="8"/>
        <v>0</v>
      </c>
      <c r="X9" s="52">
        <f t="shared" ca="1" si="8"/>
        <v>0</v>
      </c>
      <c r="Y9" s="52">
        <f t="shared" ca="1" si="8"/>
        <v>0</v>
      </c>
      <c r="Z9" s="52">
        <f t="shared" ca="1" si="8"/>
        <v>0</v>
      </c>
      <c r="AA9" s="53">
        <f t="shared" ca="1" si="8"/>
        <v>0</v>
      </c>
      <c r="AB9" s="22"/>
      <c r="AD9" s="15">
        <f t="shared" ca="1" si="0"/>
        <v>0.31174006958595546</v>
      </c>
      <c r="AE9" s="16">
        <f t="shared" ca="1" si="1"/>
        <v>7</v>
      </c>
      <c r="AF9" s="17"/>
      <c r="AG9" s="18">
        <v>9</v>
      </c>
      <c r="AH9" s="18">
        <v>5</v>
      </c>
      <c r="AI9" s="19">
        <v>9</v>
      </c>
    </row>
    <row r="10" spans="1:35" ht="66" customHeight="1">
      <c r="A10" s="22"/>
      <c r="B10" s="31" t="s">
        <v>12</v>
      </c>
      <c r="C10" s="32">
        <f t="shared" ca="1" si="6"/>
        <v>5</v>
      </c>
      <c r="D10" s="33" t="s">
        <v>2</v>
      </c>
      <c r="E10" s="34">
        <f t="shared" ca="1" si="2"/>
        <v>6</v>
      </c>
      <c r="F10" s="33" t="s">
        <v>3</v>
      </c>
      <c r="G10" s="35">
        <f t="shared" ca="1" si="7"/>
        <v>30</v>
      </c>
      <c r="H10" s="22"/>
      <c r="I10" s="22"/>
      <c r="J10" s="31" t="s">
        <v>7</v>
      </c>
      <c r="K10" s="32">
        <f t="shared" ca="1" si="3"/>
        <v>5</v>
      </c>
      <c r="L10" s="33" t="s">
        <v>2</v>
      </c>
      <c r="M10" s="34">
        <f t="shared" ca="1" si="4"/>
        <v>5</v>
      </c>
      <c r="N10" s="33" t="s">
        <v>3</v>
      </c>
      <c r="O10" s="35">
        <f t="shared" ca="1" si="5"/>
        <v>25</v>
      </c>
      <c r="P10" s="35"/>
      <c r="Q10" s="46" t="s">
        <v>39</v>
      </c>
      <c r="R10" s="36">
        <v>5</v>
      </c>
      <c r="S10" s="51">
        <f t="shared" ca="1" si="8"/>
        <v>2</v>
      </c>
      <c r="T10" s="52">
        <f t="shared" ca="1" si="8"/>
        <v>2</v>
      </c>
      <c r="U10" s="52">
        <f t="shared" ca="1" si="8"/>
        <v>2</v>
      </c>
      <c r="V10" s="52">
        <f t="shared" ca="1" si="8"/>
        <v>3</v>
      </c>
      <c r="W10" s="52">
        <f t="shared" ca="1" si="8"/>
        <v>2</v>
      </c>
      <c r="X10" s="52">
        <f t="shared" ca="1" si="8"/>
        <v>2</v>
      </c>
      <c r="Y10" s="52">
        <f t="shared" ca="1" si="8"/>
        <v>3</v>
      </c>
      <c r="Z10" s="52">
        <f t="shared" ca="1" si="8"/>
        <v>2</v>
      </c>
      <c r="AA10" s="53">
        <f t="shared" ca="1" si="8"/>
        <v>2</v>
      </c>
      <c r="AB10" s="22"/>
      <c r="AD10" s="2">
        <f t="shared" ca="1" si="0"/>
        <v>0.47181868617344036</v>
      </c>
      <c r="AE10" s="3">
        <f t="shared" ref="AE10:AE18" ca="1" si="9">RANK(AD10,$AD$10:$AD$18,)</f>
        <v>6</v>
      </c>
      <c r="AF10" s="4"/>
      <c r="AG10" s="5">
        <v>10</v>
      </c>
      <c r="AH10" s="5">
        <v>5</v>
      </c>
      <c r="AI10" s="6">
        <v>1</v>
      </c>
    </row>
    <row r="11" spans="1:35" ht="66" customHeight="1">
      <c r="A11" s="22"/>
      <c r="B11" s="31" t="s">
        <v>14</v>
      </c>
      <c r="C11" s="32">
        <f t="shared" ca="1" si="6"/>
        <v>5</v>
      </c>
      <c r="D11" s="33" t="s">
        <v>2</v>
      </c>
      <c r="E11" s="34">
        <f t="shared" ca="1" si="2"/>
        <v>9</v>
      </c>
      <c r="F11" s="33" t="s">
        <v>3</v>
      </c>
      <c r="G11" s="35">
        <f t="shared" ca="1" si="7"/>
        <v>45</v>
      </c>
      <c r="H11" s="22"/>
      <c r="I11" s="22"/>
      <c r="J11" s="31" t="s">
        <v>9</v>
      </c>
      <c r="K11" s="32">
        <f t="shared" ca="1" si="3"/>
        <v>5</v>
      </c>
      <c r="L11" s="33" t="s">
        <v>2</v>
      </c>
      <c r="M11" s="34">
        <f t="shared" ca="1" si="4"/>
        <v>8</v>
      </c>
      <c r="N11" s="33" t="s">
        <v>3</v>
      </c>
      <c r="O11" s="35">
        <f t="shared" ca="1" si="5"/>
        <v>40</v>
      </c>
      <c r="P11" s="35"/>
      <c r="Q11" s="46" t="s">
        <v>23</v>
      </c>
      <c r="R11" s="36">
        <v>6</v>
      </c>
      <c r="S11" s="51">
        <f t="shared" ca="1" si="8"/>
        <v>0</v>
      </c>
      <c r="T11" s="52">
        <f t="shared" ca="1" si="8"/>
        <v>0</v>
      </c>
      <c r="U11" s="52">
        <f t="shared" ca="1" si="8"/>
        <v>0</v>
      </c>
      <c r="V11" s="52">
        <f t="shared" ca="1" si="8"/>
        <v>0</v>
      </c>
      <c r="W11" s="52">
        <f t="shared" ca="1" si="8"/>
        <v>0</v>
      </c>
      <c r="X11" s="52">
        <f t="shared" ca="1" si="8"/>
        <v>0</v>
      </c>
      <c r="Y11" s="52">
        <f t="shared" ca="1" si="8"/>
        <v>0</v>
      </c>
      <c r="Z11" s="52">
        <f t="shared" ca="1" si="8"/>
        <v>0</v>
      </c>
      <c r="AA11" s="53">
        <f t="shared" ca="1" si="8"/>
        <v>0</v>
      </c>
      <c r="AB11" s="22"/>
      <c r="AD11" s="9">
        <f t="shared" ca="1" si="0"/>
        <v>0.79956075456321063</v>
      </c>
      <c r="AE11" s="10">
        <f t="shared" ca="1" si="9"/>
        <v>3</v>
      </c>
      <c r="AF11" s="11"/>
      <c r="AG11" s="12">
        <v>11</v>
      </c>
      <c r="AH11" s="12">
        <v>5</v>
      </c>
      <c r="AI11" s="13">
        <v>2</v>
      </c>
    </row>
    <row r="12" spans="1:35" ht="66" customHeight="1">
      <c r="A12" s="22"/>
      <c r="B12" s="31" t="s">
        <v>15</v>
      </c>
      <c r="C12" s="32">
        <f t="shared" ca="1" si="6"/>
        <v>5</v>
      </c>
      <c r="D12" s="33" t="s">
        <v>2</v>
      </c>
      <c r="E12" s="34">
        <f t="shared" ca="1" si="2"/>
        <v>4</v>
      </c>
      <c r="F12" s="33" t="s">
        <v>3</v>
      </c>
      <c r="G12" s="35">
        <f t="shared" ca="1" si="7"/>
        <v>20</v>
      </c>
      <c r="H12" s="22"/>
      <c r="I12" s="22"/>
      <c r="J12" s="31" t="s">
        <v>11</v>
      </c>
      <c r="K12" s="32">
        <f t="shared" ca="1" si="3"/>
        <v>5</v>
      </c>
      <c r="L12" s="33" t="s">
        <v>2</v>
      </c>
      <c r="M12" s="34">
        <f t="shared" ca="1" si="4"/>
        <v>2</v>
      </c>
      <c r="N12" s="33" t="s">
        <v>3</v>
      </c>
      <c r="O12" s="35">
        <f t="shared" ca="1" si="5"/>
        <v>10</v>
      </c>
      <c r="P12" s="35"/>
      <c r="Q12" s="35"/>
      <c r="R12" s="36">
        <v>7</v>
      </c>
      <c r="S12" s="51">
        <f t="shared" ca="1" si="8"/>
        <v>0</v>
      </c>
      <c r="T12" s="52">
        <f t="shared" ca="1" si="8"/>
        <v>0</v>
      </c>
      <c r="U12" s="52">
        <f t="shared" ca="1" si="8"/>
        <v>0</v>
      </c>
      <c r="V12" s="52">
        <f t="shared" ca="1" si="8"/>
        <v>0</v>
      </c>
      <c r="W12" s="52">
        <f t="shared" ca="1" si="8"/>
        <v>0</v>
      </c>
      <c r="X12" s="52">
        <f t="shared" ca="1" si="8"/>
        <v>0</v>
      </c>
      <c r="Y12" s="52">
        <f t="shared" ca="1" si="8"/>
        <v>0</v>
      </c>
      <c r="Z12" s="52">
        <f t="shared" ca="1" si="8"/>
        <v>0</v>
      </c>
      <c r="AA12" s="53">
        <f t="shared" ca="1" si="8"/>
        <v>0</v>
      </c>
      <c r="AB12" s="22"/>
      <c r="AD12" s="9">
        <f t="shared" ca="1" si="0"/>
        <v>0.73345355503237519</v>
      </c>
      <c r="AE12" s="10">
        <f t="shared" ca="1" si="9"/>
        <v>4</v>
      </c>
      <c r="AF12" s="11"/>
      <c r="AG12" s="12">
        <v>12</v>
      </c>
      <c r="AH12" s="12">
        <v>5</v>
      </c>
      <c r="AI12" s="13">
        <v>3</v>
      </c>
    </row>
    <row r="13" spans="1:35" ht="66" customHeight="1">
      <c r="A13" s="22"/>
      <c r="B13" s="31" t="s">
        <v>16</v>
      </c>
      <c r="C13" s="32">
        <f t="shared" ca="1" si="6"/>
        <v>5</v>
      </c>
      <c r="D13" s="33" t="s">
        <v>2</v>
      </c>
      <c r="E13" s="34">
        <f t="shared" ca="1" si="2"/>
        <v>7</v>
      </c>
      <c r="F13" s="33" t="s">
        <v>3</v>
      </c>
      <c r="G13" s="35">
        <f t="shared" ca="1" si="7"/>
        <v>35</v>
      </c>
      <c r="H13" s="22"/>
      <c r="I13" s="22"/>
      <c r="J13" s="31" t="s">
        <v>13</v>
      </c>
      <c r="K13" s="32">
        <f t="shared" ca="1" si="3"/>
        <v>5</v>
      </c>
      <c r="L13" s="33" t="s">
        <v>2</v>
      </c>
      <c r="M13" s="34">
        <f t="shared" ca="1" si="4"/>
        <v>7</v>
      </c>
      <c r="N13" s="33" t="s">
        <v>3</v>
      </c>
      <c r="O13" s="35">
        <f t="shared" ca="1" si="5"/>
        <v>35</v>
      </c>
      <c r="P13" s="35"/>
      <c r="Q13" s="35"/>
      <c r="R13" s="36">
        <v>8</v>
      </c>
      <c r="S13" s="51">
        <f t="shared" ca="1" si="8"/>
        <v>0</v>
      </c>
      <c r="T13" s="52">
        <f t="shared" ca="1" si="8"/>
        <v>0</v>
      </c>
      <c r="U13" s="52">
        <f t="shared" ca="1" si="8"/>
        <v>0</v>
      </c>
      <c r="V13" s="52">
        <f t="shared" ca="1" si="8"/>
        <v>0</v>
      </c>
      <c r="W13" s="52">
        <f t="shared" ca="1" si="8"/>
        <v>0</v>
      </c>
      <c r="X13" s="52">
        <f t="shared" ca="1" si="8"/>
        <v>0</v>
      </c>
      <c r="Y13" s="52">
        <f t="shared" ca="1" si="8"/>
        <v>0</v>
      </c>
      <c r="Z13" s="52">
        <f t="shared" ca="1" si="8"/>
        <v>0</v>
      </c>
      <c r="AA13" s="53">
        <f t="shared" ca="1" si="8"/>
        <v>0</v>
      </c>
      <c r="AB13" s="22"/>
      <c r="AD13" s="9">
        <f t="shared" ca="1" si="0"/>
        <v>7.4988290418213754E-2</v>
      </c>
      <c r="AE13" s="10">
        <f t="shared" ca="1" si="9"/>
        <v>9</v>
      </c>
      <c r="AF13" s="11"/>
      <c r="AG13" s="12">
        <v>13</v>
      </c>
      <c r="AH13" s="12">
        <v>5</v>
      </c>
      <c r="AI13" s="13">
        <v>4</v>
      </c>
    </row>
    <row r="14" spans="1:35" ht="66" customHeight="1" thickBot="1">
      <c r="A14" s="22"/>
      <c r="B14" s="31" t="s">
        <v>17</v>
      </c>
      <c r="C14" s="32">
        <f t="shared" ca="1" si="6"/>
        <v>5</v>
      </c>
      <c r="D14" s="33" t="s">
        <v>2</v>
      </c>
      <c r="E14" s="34">
        <f t="shared" ca="1" si="2"/>
        <v>6</v>
      </c>
      <c r="F14" s="33" t="s">
        <v>3</v>
      </c>
      <c r="G14" s="35">
        <f t="shared" ca="1" si="7"/>
        <v>30</v>
      </c>
      <c r="H14" s="22"/>
      <c r="I14" s="22"/>
      <c r="J14" s="31" t="s">
        <v>22</v>
      </c>
      <c r="K14" s="32">
        <f t="shared" ca="1" si="3"/>
        <v>5</v>
      </c>
      <c r="L14" s="33" t="s">
        <v>2</v>
      </c>
      <c r="M14" s="34">
        <f t="shared" ca="1" si="4"/>
        <v>4</v>
      </c>
      <c r="N14" s="33" t="s">
        <v>3</v>
      </c>
      <c r="O14" s="35">
        <f t="shared" ca="1" si="5"/>
        <v>20</v>
      </c>
      <c r="P14" s="35"/>
      <c r="Q14" s="35"/>
      <c r="R14" s="36">
        <v>9</v>
      </c>
      <c r="S14" s="54">
        <f t="shared" ca="1" si="8"/>
        <v>0</v>
      </c>
      <c r="T14" s="55">
        <f t="shared" ca="1" si="8"/>
        <v>0</v>
      </c>
      <c r="U14" s="55">
        <f t="shared" ca="1" si="8"/>
        <v>0</v>
      </c>
      <c r="V14" s="55">
        <f t="shared" ca="1" si="8"/>
        <v>0</v>
      </c>
      <c r="W14" s="55">
        <f t="shared" ca="1" si="8"/>
        <v>0</v>
      </c>
      <c r="X14" s="55">
        <f t="shared" ca="1" si="8"/>
        <v>0</v>
      </c>
      <c r="Y14" s="55">
        <f t="shared" ca="1" si="8"/>
        <v>0</v>
      </c>
      <c r="Z14" s="55">
        <f t="shared" ca="1" si="8"/>
        <v>0</v>
      </c>
      <c r="AA14" s="56">
        <f t="shared" ca="1" si="8"/>
        <v>0</v>
      </c>
      <c r="AB14" s="22"/>
      <c r="AD14" s="9">
        <f t="shared" ca="1" si="0"/>
        <v>0.3753168620666173</v>
      </c>
      <c r="AE14" s="10">
        <f t="shared" ca="1" si="9"/>
        <v>7</v>
      </c>
      <c r="AF14" s="11"/>
      <c r="AG14" s="12">
        <v>14</v>
      </c>
      <c r="AH14" s="12">
        <v>5</v>
      </c>
      <c r="AI14" s="13">
        <v>5</v>
      </c>
    </row>
    <row r="15" spans="1:35" ht="36">
      <c r="A15" s="138" t="str">
        <f>A1</f>
        <v>かけざん九九　５のだん</v>
      </c>
      <c r="B15" s="138"/>
      <c r="C15" s="138"/>
      <c r="D15" s="138"/>
      <c r="E15" s="138"/>
      <c r="F15" s="138"/>
      <c r="G15" s="138"/>
      <c r="H15" s="138"/>
      <c r="I15" s="138"/>
      <c r="J15" s="21"/>
      <c r="K15" s="21"/>
      <c r="L15" s="21"/>
      <c r="M15" s="22"/>
      <c r="N15" s="134">
        <f>N1</f>
        <v>1</v>
      </c>
      <c r="O15" s="134"/>
      <c r="P15" s="37"/>
      <c r="Q15" s="37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D15" s="9">
        <f t="shared" ref="AD15:AD27" ca="1" si="10">RAND()</f>
        <v>0.99879383304303004</v>
      </c>
      <c r="AE15" s="10">
        <f t="shared" ca="1" si="9"/>
        <v>1</v>
      </c>
      <c r="AF15" s="11"/>
      <c r="AG15" s="12">
        <v>15</v>
      </c>
      <c r="AH15" s="12">
        <v>5</v>
      </c>
      <c r="AI15" s="13">
        <v>6</v>
      </c>
    </row>
    <row r="16" spans="1:35" ht="24.75" customHeight="1">
      <c r="A16" s="26"/>
      <c r="B16" s="38">
        <f t="shared" ref="B16:H28" si="11">B2</f>
        <v>0</v>
      </c>
      <c r="C16" s="39">
        <f t="shared" si="11"/>
        <v>0</v>
      </c>
      <c r="D16" s="38">
        <f t="shared" si="11"/>
        <v>0</v>
      </c>
      <c r="E16" s="39">
        <f t="shared" si="11"/>
        <v>0</v>
      </c>
      <c r="F16" s="38">
        <f t="shared" si="11"/>
        <v>0</v>
      </c>
      <c r="G16" s="39">
        <f t="shared" si="11"/>
        <v>0</v>
      </c>
      <c r="H16" s="38">
        <f t="shared" si="11"/>
        <v>0</v>
      </c>
      <c r="I16" s="38"/>
      <c r="J16" s="38">
        <f>J2</f>
        <v>0</v>
      </c>
      <c r="K16" s="38">
        <f>K2</f>
        <v>0</v>
      </c>
      <c r="L16" s="38">
        <f>L2</f>
        <v>0</v>
      </c>
      <c r="M16" s="38">
        <f>M2</f>
        <v>0</v>
      </c>
      <c r="N16" s="38">
        <f>N2</f>
        <v>0</v>
      </c>
      <c r="O16" s="38">
        <f>O2</f>
        <v>0</v>
      </c>
      <c r="P16" s="38"/>
      <c r="Q16" s="38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D16" s="9">
        <f t="shared" ca="1" si="10"/>
        <v>0.5564602833018133</v>
      </c>
      <c r="AE16" s="10">
        <f t="shared" ca="1" si="9"/>
        <v>5</v>
      </c>
      <c r="AF16" s="11"/>
      <c r="AG16" s="12">
        <v>16</v>
      </c>
      <c r="AH16" s="12">
        <v>5</v>
      </c>
      <c r="AI16" s="13">
        <v>7</v>
      </c>
    </row>
    <row r="17" spans="1:35" ht="24.75" customHeight="1">
      <c r="A17" s="30"/>
      <c r="B17" s="45" t="str">
        <f t="shared" si="11"/>
        <v>月</v>
      </c>
      <c r="C17" s="43"/>
      <c r="D17" s="44" t="str">
        <f t="shared" si="11"/>
        <v>日</v>
      </c>
      <c r="F17" s="136" t="str">
        <f t="shared" si="11"/>
        <v>名前</v>
      </c>
      <c r="G17" s="137"/>
      <c r="H17" s="30"/>
      <c r="I17" s="30"/>
      <c r="J17" s="29"/>
      <c r="K17" s="29"/>
      <c r="L17" s="29"/>
      <c r="M17" s="30"/>
      <c r="N17" s="30"/>
      <c r="O17" s="29"/>
      <c r="P17" s="36"/>
      <c r="Q17" s="36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D17" s="9">
        <f t="shared" ca="1" si="10"/>
        <v>0.32795009765435268</v>
      </c>
      <c r="AE17" s="10">
        <f t="shared" ca="1" si="9"/>
        <v>8</v>
      </c>
      <c r="AF17" s="11"/>
      <c r="AG17" s="12">
        <v>17</v>
      </c>
      <c r="AH17" s="12">
        <v>5</v>
      </c>
      <c r="AI17" s="13">
        <v>8</v>
      </c>
    </row>
    <row r="18" spans="1:35" ht="24.75" customHeight="1" thickBot="1">
      <c r="A18" s="26"/>
      <c r="B18" s="38">
        <f t="shared" si="11"/>
        <v>0</v>
      </c>
      <c r="C18" s="39">
        <f t="shared" si="11"/>
        <v>0</v>
      </c>
      <c r="D18" s="38">
        <f t="shared" si="11"/>
        <v>0</v>
      </c>
      <c r="E18" s="39">
        <f t="shared" si="11"/>
        <v>0</v>
      </c>
      <c r="F18" s="38">
        <f t="shared" si="11"/>
        <v>0</v>
      </c>
      <c r="G18" s="39">
        <f t="shared" si="11"/>
        <v>0</v>
      </c>
      <c r="H18" s="38">
        <f t="shared" si="11"/>
        <v>0</v>
      </c>
      <c r="I18" s="38"/>
      <c r="J18" s="38">
        <f t="shared" ref="J18:O28" si="12">J4</f>
        <v>0</v>
      </c>
      <c r="K18" s="38">
        <f t="shared" si="12"/>
        <v>0</v>
      </c>
      <c r="L18" s="38">
        <f t="shared" si="12"/>
        <v>0</v>
      </c>
      <c r="M18" s="38">
        <f t="shared" si="12"/>
        <v>0</v>
      </c>
      <c r="N18" s="38">
        <f t="shared" si="12"/>
        <v>0</v>
      </c>
      <c r="O18" s="38">
        <f t="shared" si="12"/>
        <v>0</v>
      </c>
      <c r="P18" s="38"/>
      <c r="Q18" s="38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D18" s="15">
        <f t="shared" ca="1" si="10"/>
        <v>0.98187530161489744</v>
      </c>
      <c r="AE18" s="16">
        <f t="shared" ca="1" si="9"/>
        <v>2</v>
      </c>
      <c r="AF18" s="17"/>
      <c r="AG18" s="18">
        <v>18</v>
      </c>
      <c r="AH18" s="18">
        <v>5</v>
      </c>
      <c r="AI18" s="19">
        <v>9</v>
      </c>
    </row>
    <row r="19" spans="1:35" ht="66" customHeight="1">
      <c r="A19" s="22"/>
      <c r="B19" s="31" t="str">
        <f t="shared" si="11"/>
        <v>(1)</v>
      </c>
      <c r="C19" s="32">
        <f t="shared" ca="1" si="11"/>
        <v>5</v>
      </c>
      <c r="D19" s="33" t="str">
        <f t="shared" si="11"/>
        <v>×</v>
      </c>
      <c r="E19" s="32">
        <f t="shared" ca="1" si="11"/>
        <v>5</v>
      </c>
      <c r="F19" s="33" t="str">
        <f t="shared" si="11"/>
        <v>＝</v>
      </c>
      <c r="G19" s="40">
        <f t="shared" ca="1" si="11"/>
        <v>25</v>
      </c>
      <c r="H19" s="41">
        <f t="shared" si="11"/>
        <v>0</v>
      </c>
      <c r="I19" s="41"/>
      <c r="J19" s="31" t="str">
        <f t="shared" si="12"/>
        <v>(11)</v>
      </c>
      <c r="K19" s="32">
        <f t="shared" ca="1" si="12"/>
        <v>5</v>
      </c>
      <c r="L19" s="33" t="str">
        <f t="shared" si="12"/>
        <v>×</v>
      </c>
      <c r="M19" s="32">
        <f t="shared" ca="1" si="12"/>
        <v>3</v>
      </c>
      <c r="N19" s="33" t="str">
        <f t="shared" si="12"/>
        <v>＝</v>
      </c>
      <c r="O19" s="40">
        <f t="shared" ca="1" si="12"/>
        <v>15</v>
      </c>
      <c r="P19" s="40"/>
      <c r="Q19" s="40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D19" s="2">
        <f t="shared" ca="1" si="10"/>
        <v>0.14778935553311934</v>
      </c>
      <c r="AE19" s="3">
        <f t="shared" ref="AE19:AE27" ca="1" si="13">RANK(AD19,$AD$19:$AD$27,)</f>
        <v>7</v>
      </c>
      <c r="AF19" s="4"/>
      <c r="AG19" s="5">
        <v>19</v>
      </c>
      <c r="AH19" s="5">
        <v>5</v>
      </c>
      <c r="AI19" s="6">
        <v>1</v>
      </c>
    </row>
    <row r="20" spans="1:35" ht="66" customHeight="1">
      <c r="A20" s="22"/>
      <c r="B20" s="31" t="str">
        <f t="shared" si="11"/>
        <v>(2)</v>
      </c>
      <c r="C20" s="32">
        <f t="shared" ca="1" si="11"/>
        <v>5</v>
      </c>
      <c r="D20" s="33" t="str">
        <f t="shared" si="11"/>
        <v>×</v>
      </c>
      <c r="E20" s="32">
        <f t="shared" ca="1" si="11"/>
        <v>8</v>
      </c>
      <c r="F20" s="33" t="str">
        <f t="shared" si="11"/>
        <v>＝</v>
      </c>
      <c r="G20" s="40">
        <f t="shared" ca="1" si="11"/>
        <v>40</v>
      </c>
      <c r="H20" s="41">
        <f t="shared" si="11"/>
        <v>0</v>
      </c>
      <c r="I20" s="41"/>
      <c r="J20" s="31" t="str">
        <f t="shared" si="12"/>
        <v>(12)</v>
      </c>
      <c r="K20" s="32">
        <f t="shared" ca="1" si="12"/>
        <v>5</v>
      </c>
      <c r="L20" s="33" t="str">
        <f t="shared" si="12"/>
        <v>×</v>
      </c>
      <c r="M20" s="32">
        <f t="shared" ca="1" si="12"/>
        <v>4</v>
      </c>
      <c r="N20" s="33" t="str">
        <f t="shared" si="12"/>
        <v>＝</v>
      </c>
      <c r="O20" s="40">
        <f t="shared" ca="1" si="12"/>
        <v>20</v>
      </c>
      <c r="P20" s="40"/>
      <c r="Q20" s="40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D20" s="9">
        <f t="shared" ca="1" si="10"/>
        <v>0.31681150171681838</v>
      </c>
      <c r="AE20" s="10">
        <f t="shared" ca="1" si="13"/>
        <v>4</v>
      </c>
      <c r="AF20" s="11"/>
      <c r="AG20" s="12">
        <v>20</v>
      </c>
      <c r="AH20" s="12">
        <v>5</v>
      </c>
      <c r="AI20" s="13">
        <v>2</v>
      </c>
    </row>
    <row r="21" spans="1:35" ht="66" customHeight="1">
      <c r="A21" s="22"/>
      <c r="B21" s="31" t="str">
        <f t="shared" si="11"/>
        <v>(3)</v>
      </c>
      <c r="C21" s="32">
        <f t="shared" ca="1" si="11"/>
        <v>5</v>
      </c>
      <c r="D21" s="33" t="str">
        <f t="shared" si="11"/>
        <v>×</v>
      </c>
      <c r="E21" s="32">
        <f t="shared" ca="1" si="11"/>
        <v>1</v>
      </c>
      <c r="F21" s="33" t="str">
        <f t="shared" si="11"/>
        <v>＝</v>
      </c>
      <c r="G21" s="40">
        <f t="shared" ca="1" si="11"/>
        <v>5</v>
      </c>
      <c r="H21" s="41">
        <f t="shared" si="11"/>
        <v>0</v>
      </c>
      <c r="I21" s="41"/>
      <c r="J21" s="31" t="str">
        <f t="shared" si="12"/>
        <v>(13)</v>
      </c>
      <c r="K21" s="32">
        <f t="shared" ca="1" si="12"/>
        <v>5</v>
      </c>
      <c r="L21" s="33" t="str">
        <f t="shared" si="12"/>
        <v>×</v>
      </c>
      <c r="M21" s="32">
        <f t="shared" ca="1" si="12"/>
        <v>9</v>
      </c>
      <c r="N21" s="33" t="str">
        <f t="shared" si="12"/>
        <v>＝</v>
      </c>
      <c r="O21" s="40">
        <f t="shared" ca="1" si="12"/>
        <v>45</v>
      </c>
      <c r="P21" s="40"/>
      <c r="Q21" s="40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D21" s="9">
        <f t="shared" ca="1" si="10"/>
        <v>0.34038814220255176</v>
      </c>
      <c r="AE21" s="10">
        <f t="shared" ca="1" si="13"/>
        <v>3</v>
      </c>
      <c r="AF21" s="11"/>
      <c r="AG21" s="12">
        <v>21</v>
      </c>
      <c r="AH21" s="12">
        <v>5</v>
      </c>
      <c r="AI21" s="13">
        <v>3</v>
      </c>
    </row>
    <row r="22" spans="1:35" ht="66" customHeight="1">
      <c r="A22" s="22"/>
      <c r="B22" s="31" t="str">
        <f t="shared" si="11"/>
        <v>(4)</v>
      </c>
      <c r="C22" s="32">
        <f t="shared" ca="1" si="11"/>
        <v>5</v>
      </c>
      <c r="D22" s="33" t="str">
        <f t="shared" si="11"/>
        <v>×</v>
      </c>
      <c r="E22" s="32">
        <f t="shared" ca="1" si="11"/>
        <v>2</v>
      </c>
      <c r="F22" s="33" t="str">
        <f t="shared" si="11"/>
        <v>＝</v>
      </c>
      <c r="G22" s="40">
        <f t="shared" ca="1" si="11"/>
        <v>10</v>
      </c>
      <c r="H22" s="41">
        <f t="shared" si="11"/>
        <v>0</v>
      </c>
      <c r="I22" s="41"/>
      <c r="J22" s="31" t="str">
        <f t="shared" si="12"/>
        <v>(14)</v>
      </c>
      <c r="K22" s="32">
        <f t="shared" ca="1" si="12"/>
        <v>5</v>
      </c>
      <c r="L22" s="33" t="str">
        <f t="shared" si="12"/>
        <v>×</v>
      </c>
      <c r="M22" s="32">
        <f t="shared" ca="1" si="12"/>
        <v>7</v>
      </c>
      <c r="N22" s="33" t="str">
        <f t="shared" si="12"/>
        <v>＝</v>
      </c>
      <c r="O22" s="40">
        <f t="shared" ca="1" si="12"/>
        <v>35</v>
      </c>
      <c r="P22" s="40"/>
      <c r="Q22" s="40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D22" s="9">
        <f t="shared" ca="1" si="10"/>
        <v>0.98790173316361851</v>
      </c>
      <c r="AE22" s="10">
        <f t="shared" ca="1" si="13"/>
        <v>1</v>
      </c>
      <c r="AF22" s="11"/>
      <c r="AG22" s="12">
        <v>22</v>
      </c>
      <c r="AH22" s="12">
        <v>5</v>
      </c>
      <c r="AI22" s="13">
        <v>4</v>
      </c>
    </row>
    <row r="23" spans="1:35" ht="66" customHeight="1">
      <c r="A23" s="22"/>
      <c r="B23" s="31" t="str">
        <f t="shared" si="11"/>
        <v>(5)</v>
      </c>
      <c r="C23" s="32">
        <f t="shared" ca="1" si="11"/>
        <v>5</v>
      </c>
      <c r="D23" s="33" t="str">
        <f t="shared" si="11"/>
        <v>×</v>
      </c>
      <c r="E23" s="32">
        <f t="shared" ca="1" si="11"/>
        <v>3</v>
      </c>
      <c r="F23" s="33" t="str">
        <f t="shared" si="11"/>
        <v>＝</v>
      </c>
      <c r="G23" s="40">
        <f t="shared" ca="1" si="11"/>
        <v>15</v>
      </c>
      <c r="H23" s="41">
        <f t="shared" si="11"/>
        <v>0</v>
      </c>
      <c r="I23" s="41"/>
      <c r="J23" s="31" t="str">
        <f t="shared" si="12"/>
        <v>(15)</v>
      </c>
      <c r="K23" s="32">
        <f t="shared" ca="1" si="12"/>
        <v>5</v>
      </c>
      <c r="L23" s="33" t="str">
        <f t="shared" si="12"/>
        <v>×</v>
      </c>
      <c r="M23" s="32">
        <f t="shared" ca="1" si="12"/>
        <v>1</v>
      </c>
      <c r="N23" s="33" t="str">
        <f t="shared" si="12"/>
        <v>＝</v>
      </c>
      <c r="O23" s="40">
        <f t="shared" ca="1" si="12"/>
        <v>5</v>
      </c>
      <c r="P23" s="40"/>
      <c r="Q23" s="40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D23" s="9">
        <f t="shared" ca="1" si="10"/>
        <v>0.17797663840436495</v>
      </c>
      <c r="AE23" s="10">
        <f t="shared" ca="1" si="13"/>
        <v>6</v>
      </c>
      <c r="AF23" s="11"/>
      <c r="AG23" s="12">
        <v>23</v>
      </c>
      <c r="AH23" s="12">
        <v>5</v>
      </c>
      <c r="AI23" s="13">
        <v>5</v>
      </c>
    </row>
    <row r="24" spans="1:35" ht="66" customHeight="1">
      <c r="A24" s="22"/>
      <c r="B24" s="31" t="str">
        <f t="shared" si="11"/>
        <v>(6)</v>
      </c>
      <c r="C24" s="32">
        <f t="shared" ca="1" si="11"/>
        <v>5</v>
      </c>
      <c r="D24" s="33" t="str">
        <f t="shared" si="11"/>
        <v>×</v>
      </c>
      <c r="E24" s="32">
        <f t="shared" ca="1" si="11"/>
        <v>6</v>
      </c>
      <c r="F24" s="33" t="str">
        <f t="shared" si="11"/>
        <v>＝</v>
      </c>
      <c r="G24" s="40">
        <f t="shared" ca="1" si="11"/>
        <v>30</v>
      </c>
      <c r="H24" s="41">
        <f t="shared" si="11"/>
        <v>0</v>
      </c>
      <c r="I24" s="41"/>
      <c r="J24" s="31" t="str">
        <f t="shared" si="12"/>
        <v>(16)</v>
      </c>
      <c r="K24" s="32">
        <f t="shared" ca="1" si="12"/>
        <v>5</v>
      </c>
      <c r="L24" s="33" t="str">
        <f t="shared" si="12"/>
        <v>×</v>
      </c>
      <c r="M24" s="32">
        <f t="shared" ca="1" si="12"/>
        <v>5</v>
      </c>
      <c r="N24" s="33" t="str">
        <f t="shared" si="12"/>
        <v>＝</v>
      </c>
      <c r="O24" s="40">
        <f t="shared" ca="1" si="12"/>
        <v>25</v>
      </c>
      <c r="P24" s="40"/>
      <c r="Q24" s="40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D24" s="9">
        <f t="shared" ca="1" si="10"/>
        <v>0.4452058549739859</v>
      </c>
      <c r="AE24" s="10">
        <f t="shared" ca="1" si="13"/>
        <v>2</v>
      </c>
      <c r="AF24" s="11"/>
      <c r="AG24" s="12">
        <v>24</v>
      </c>
      <c r="AH24" s="12">
        <v>5</v>
      </c>
      <c r="AI24" s="13">
        <v>6</v>
      </c>
    </row>
    <row r="25" spans="1:35" ht="66" customHeight="1">
      <c r="A25" s="22"/>
      <c r="B25" s="31" t="str">
        <f t="shared" si="11"/>
        <v>(7)</v>
      </c>
      <c r="C25" s="32">
        <f t="shared" ca="1" si="11"/>
        <v>5</v>
      </c>
      <c r="D25" s="33" t="str">
        <f t="shared" si="11"/>
        <v>×</v>
      </c>
      <c r="E25" s="32">
        <f t="shared" ca="1" si="11"/>
        <v>9</v>
      </c>
      <c r="F25" s="33" t="str">
        <f t="shared" si="11"/>
        <v>＝</v>
      </c>
      <c r="G25" s="40">
        <f t="shared" ca="1" si="11"/>
        <v>45</v>
      </c>
      <c r="H25" s="41">
        <f t="shared" si="11"/>
        <v>0</v>
      </c>
      <c r="I25" s="41"/>
      <c r="J25" s="31" t="str">
        <f t="shared" si="12"/>
        <v>(17)</v>
      </c>
      <c r="K25" s="32">
        <f t="shared" ca="1" si="12"/>
        <v>5</v>
      </c>
      <c r="L25" s="33" t="str">
        <f t="shared" si="12"/>
        <v>×</v>
      </c>
      <c r="M25" s="32">
        <f t="shared" ca="1" si="12"/>
        <v>8</v>
      </c>
      <c r="N25" s="33" t="str">
        <f t="shared" si="12"/>
        <v>＝</v>
      </c>
      <c r="O25" s="40">
        <f t="shared" ca="1" si="12"/>
        <v>40</v>
      </c>
      <c r="P25" s="40"/>
      <c r="Q25" s="40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D25" s="9">
        <f t="shared" ca="1" si="10"/>
        <v>0.21638072290972488</v>
      </c>
      <c r="AE25" s="10">
        <f t="shared" ca="1" si="13"/>
        <v>5</v>
      </c>
      <c r="AF25" s="11"/>
      <c r="AG25" s="12">
        <v>25</v>
      </c>
      <c r="AH25" s="12">
        <v>5</v>
      </c>
      <c r="AI25" s="13">
        <v>7</v>
      </c>
    </row>
    <row r="26" spans="1:35" ht="66" customHeight="1">
      <c r="A26" s="22"/>
      <c r="B26" s="31" t="str">
        <f t="shared" si="11"/>
        <v>(8)</v>
      </c>
      <c r="C26" s="32">
        <f t="shared" ca="1" si="11"/>
        <v>5</v>
      </c>
      <c r="D26" s="33" t="str">
        <f t="shared" si="11"/>
        <v>×</v>
      </c>
      <c r="E26" s="32">
        <f t="shared" ca="1" si="11"/>
        <v>4</v>
      </c>
      <c r="F26" s="33" t="str">
        <f t="shared" si="11"/>
        <v>＝</v>
      </c>
      <c r="G26" s="40">
        <f t="shared" ca="1" si="11"/>
        <v>20</v>
      </c>
      <c r="H26" s="41">
        <f t="shared" si="11"/>
        <v>0</v>
      </c>
      <c r="I26" s="41"/>
      <c r="J26" s="31" t="str">
        <f t="shared" si="12"/>
        <v>(18)</v>
      </c>
      <c r="K26" s="32">
        <f t="shared" ca="1" si="12"/>
        <v>5</v>
      </c>
      <c r="L26" s="33" t="str">
        <f t="shared" si="12"/>
        <v>×</v>
      </c>
      <c r="M26" s="32">
        <f t="shared" ca="1" si="12"/>
        <v>2</v>
      </c>
      <c r="N26" s="33" t="str">
        <f t="shared" si="12"/>
        <v>＝</v>
      </c>
      <c r="O26" s="40">
        <f t="shared" ca="1" si="12"/>
        <v>10</v>
      </c>
      <c r="P26" s="40"/>
      <c r="Q26" s="40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D26" s="9">
        <f t="shared" ca="1" si="10"/>
        <v>9.3847278220143937E-2</v>
      </c>
      <c r="AE26" s="10">
        <f t="shared" ca="1" si="13"/>
        <v>9</v>
      </c>
      <c r="AF26" s="11"/>
      <c r="AG26" s="12">
        <v>26</v>
      </c>
      <c r="AH26" s="12">
        <v>5</v>
      </c>
      <c r="AI26" s="13">
        <v>8</v>
      </c>
    </row>
    <row r="27" spans="1:35" ht="66" customHeight="1" thickBot="1">
      <c r="A27" s="22"/>
      <c r="B27" s="31" t="str">
        <f t="shared" si="11"/>
        <v>(9)</v>
      </c>
      <c r="C27" s="32">
        <f t="shared" ca="1" si="11"/>
        <v>5</v>
      </c>
      <c r="D27" s="33" t="str">
        <f t="shared" si="11"/>
        <v>×</v>
      </c>
      <c r="E27" s="32">
        <f t="shared" ca="1" si="11"/>
        <v>7</v>
      </c>
      <c r="F27" s="33" t="str">
        <f t="shared" si="11"/>
        <v>＝</v>
      </c>
      <c r="G27" s="40">
        <f t="shared" ca="1" si="11"/>
        <v>35</v>
      </c>
      <c r="H27" s="41">
        <f t="shared" si="11"/>
        <v>0</v>
      </c>
      <c r="I27" s="41"/>
      <c r="J27" s="31" t="str">
        <f t="shared" si="12"/>
        <v>(19)</v>
      </c>
      <c r="K27" s="32">
        <f t="shared" ca="1" si="12"/>
        <v>5</v>
      </c>
      <c r="L27" s="33" t="str">
        <f t="shared" si="12"/>
        <v>×</v>
      </c>
      <c r="M27" s="32">
        <f t="shared" ca="1" si="12"/>
        <v>7</v>
      </c>
      <c r="N27" s="33" t="str">
        <f t="shared" si="12"/>
        <v>＝</v>
      </c>
      <c r="O27" s="40">
        <f t="shared" ca="1" si="12"/>
        <v>35</v>
      </c>
      <c r="P27" s="40"/>
      <c r="Q27" s="40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D27" s="15">
        <f t="shared" ca="1" si="10"/>
        <v>0.12599079488466747</v>
      </c>
      <c r="AE27" s="16">
        <f t="shared" ca="1" si="13"/>
        <v>8</v>
      </c>
      <c r="AF27" s="17"/>
      <c r="AG27" s="18">
        <v>27</v>
      </c>
      <c r="AH27" s="18">
        <v>5</v>
      </c>
      <c r="AI27" s="19">
        <v>9</v>
      </c>
    </row>
    <row r="28" spans="1:35" ht="66" customHeight="1">
      <c r="A28" s="22"/>
      <c r="B28" s="31" t="str">
        <f t="shared" si="11"/>
        <v>(10)</v>
      </c>
      <c r="C28" s="32">
        <f t="shared" ca="1" si="11"/>
        <v>5</v>
      </c>
      <c r="D28" s="33" t="str">
        <f t="shared" si="11"/>
        <v>×</v>
      </c>
      <c r="E28" s="32">
        <f t="shared" ca="1" si="11"/>
        <v>6</v>
      </c>
      <c r="F28" s="33" t="str">
        <f t="shared" si="11"/>
        <v>＝</v>
      </c>
      <c r="G28" s="40">
        <f t="shared" ca="1" si="11"/>
        <v>30</v>
      </c>
      <c r="H28" s="41">
        <f t="shared" si="11"/>
        <v>0</v>
      </c>
      <c r="I28" s="41"/>
      <c r="J28" s="31" t="str">
        <f t="shared" si="12"/>
        <v>(20)</v>
      </c>
      <c r="K28" s="32">
        <f t="shared" ca="1" si="12"/>
        <v>5</v>
      </c>
      <c r="L28" s="33" t="str">
        <f t="shared" si="12"/>
        <v>×</v>
      </c>
      <c r="M28" s="32">
        <f t="shared" ca="1" si="12"/>
        <v>4</v>
      </c>
      <c r="N28" s="33" t="str">
        <f t="shared" si="12"/>
        <v>＝</v>
      </c>
      <c r="O28" s="40">
        <f t="shared" ca="1" si="12"/>
        <v>20</v>
      </c>
      <c r="P28" s="40"/>
      <c r="Q28" s="40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</row>
    <row r="29" spans="1:35" ht="15">
      <c r="S29" s="22"/>
      <c r="T29" s="22"/>
      <c r="U29" s="22"/>
      <c r="V29" s="22"/>
      <c r="W29" s="22"/>
      <c r="X29" s="22"/>
      <c r="Y29" s="22"/>
      <c r="Z29" s="22"/>
      <c r="AA29" s="22"/>
      <c r="AB29" s="22"/>
    </row>
    <row r="30" spans="1:35" ht="28.5">
      <c r="AD30" s="20"/>
      <c r="AE30" s="14"/>
      <c r="AG30" s="8"/>
      <c r="AH30" s="8"/>
      <c r="AI30" s="8"/>
    </row>
    <row r="31" spans="1:35" ht="28.5">
      <c r="AD31" s="20"/>
      <c r="AE31" s="14"/>
      <c r="AG31" s="8"/>
      <c r="AH31" s="8"/>
      <c r="AI31" s="8"/>
    </row>
    <row r="32" spans="1:35" ht="28.5">
      <c r="AD32" s="20"/>
      <c r="AE32" s="14"/>
      <c r="AG32" s="8"/>
      <c r="AH32" s="8"/>
      <c r="AI32" s="8"/>
    </row>
    <row r="33" spans="30:35" ht="28.5">
      <c r="AD33" s="20"/>
      <c r="AE33" s="14"/>
      <c r="AG33" s="8"/>
      <c r="AH33" s="8"/>
      <c r="AI33" s="8"/>
    </row>
    <row r="34" spans="30:35" ht="28.5">
      <c r="AD34" s="20"/>
      <c r="AE34" s="14"/>
      <c r="AG34" s="8"/>
      <c r="AH34" s="8"/>
      <c r="AI34" s="8"/>
    </row>
    <row r="35" spans="30:35" ht="28.5">
      <c r="AD35" s="20"/>
      <c r="AE35" s="14"/>
      <c r="AG35" s="8"/>
      <c r="AH35" s="8"/>
      <c r="AI35" s="8"/>
    </row>
    <row r="36" spans="30:35" ht="28.5">
      <c r="AD36" s="20"/>
      <c r="AE36" s="14"/>
      <c r="AG36" s="8"/>
      <c r="AH36" s="8"/>
      <c r="AI36" s="8"/>
    </row>
    <row r="37" spans="30:35" ht="28.5">
      <c r="AD37" s="20"/>
      <c r="AE37" s="14"/>
      <c r="AG37" s="8"/>
      <c r="AH37" s="8"/>
      <c r="AI37" s="8"/>
    </row>
    <row r="38" spans="30:35" ht="28.5">
      <c r="AD38" s="20"/>
      <c r="AE38" s="14"/>
      <c r="AG38" s="8"/>
      <c r="AH38" s="8"/>
      <c r="AI38" s="8"/>
    </row>
    <row r="39" spans="30:35" ht="28.5">
      <c r="AD39" s="20"/>
      <c r="AE39" s="14"/>
      <c r="AG39" s="8"/>
      <c r="AH39" s="8"/>
      <c r="AI39" s="8"/>
    </row>
    <row r="40" spans="30:35" ht="28.5">
      <c r="AD40" s="20"/>
      <c r="AE40" s="14"/>
      <c r="AG40" s="8"/>
      <c r="AH40" s="8"/>
      <c r="AI40" s="8"/>
    </row>
    <row r="41" spans="30:35" ht="28.5">
      <c r="AD41" s="20"/>
      <c r="AE41" s="14"/>
      <c r="AG41" s="8"/>
      <c r="AH41" s="8"/>
      <c r="AI41" s="8"/>
    </row>
    <row r="42" spans="30:35" ht="28.5">
      <c r="AD42" s="20"/>
      <c r="AE42" s="14"/>
      <c r="AG42" s="8"/>
      <c r="AH42" s="8"/>
      <c r="AI42" s="8"/>
    </row>
    <row r="43" spans="30:35" ht="28.5">
      <c r="AD43" s="20"/>
      <c r="AE43" s="14"/>
      <c r="AG43" s="8"/>
      <c r="AH43" s="8"/>
      <c r="AI43" s="8"/>
    </row>
    <row r="44" spans="30:35" ht="28.5">
      <c r="AD44" s="20"/>
      <c r="AE44" s="14"/>
      <c r="AG44" s="8"/>
      <c r="AH44" s="8"/>
      <c r="AI44" s="8"/>
    </row>
    <row r="45" spans="30:35" ht="28.5">
      <c r="AD45" s="20"/>
      <c r="AE45" s="14"/>
      <c r="AG45" s="8"/>
      <c r="AH45" s="8"/>
      <c r="AI45" s="8"/>
    </row>
    <row r="46" spans="30:35" ht="28.5">
      <c r="AD46" s="20"/>
      <c r="AE46" s="14"/>
      <c r="AG46" s="8"/>
      <c r="AH46" s="8"/>
      <c r="AI46" s="8"/>
    </row>
    <row r="47" spans="30:35" ht="28.5">
      <c r="AD47" s="20"/>
      <c r="AE47" s="14"/>
      <c r="AG47" s="8"/>
      <c r="AH47" s="8"/>
      <c r="AI47" s="8"/>
    </row>
    <row r="48" spans="30:35" ht="28.5">
      <c r="AD48" s="20"/>
      <c r="AE48" s="14"/>
      <c r="AG48" s="8"/>
      <c r="AH48" s="8"/>
      <c r="AI48" s="8"/>
    </row>
    <row r="49" spans="30:35" ht="28.5">
      <c r="AD49" s="20"/>
      <c r="AE49" s="14"/>
      <c r="AG49" s="8"/>
      <c r="AH49" s="8"/>
      <c r="AI49" s="8"/>
    </row>
    <row r="50" spans="30:35" ht="28.5">
      <c r="AD50" s="20"/>
      <c r="AE50" s="14"/>
      <c r="AG50" s="8"/>
      <c r="AH50" s="8"/>
      <c r="AI50" s="8"/>
    </row>
    <row r="51" spans="30:35" ht="28.5">
      <c r="AD51" s="20"/>
      <c r="AE51" s="14"/>
      <c r="AG51" s="8"/>
      <c r="AH51" s="8"/>
      <c r="AI51" s="8"/>
    </row>
    <row r="52" spans="30:35" ht="28.5">
      <c r="AD52" s="20"/>
      <c r="AE52" s="14"/>
      <c r="AG52" s="8"/>
      <c r="AH52" s="8"/>
      <c r="AI52" s="8"/>
    </row>
    <row r="53" spans="30:35" ht="28.5">
      <c r="AD53" s="20"/>
      <c r="AE53" s="14"/>
      <c r="AG53" s="8"/>
      <c r="AH53" s="8"/>
      <c r="AI53" s="8"/>
    </row>
    <row r="54" spans="30:35" ht="28.5">
      <c r="AD54" s="20"/>
      <c r="AE54" s="14"/>
      <c r="AG54" s="8"/>
      <c r="AH54" s="8"/>
      <c r="AI54" s="8"/>
    </row>
    <row r="55" spans="30:35" ht="28.5">
      <c r="AD55" s="20"/>
      <c r="AE55" s="14"/>
      <c r="AG55" s="8"/>
      <c r="AH55" s="8"/>
      <c r="AI55" s="8"/>
    </row>
    <row r="56" spans="30:35" ht="28.5">
      <c r="AD56" s="20"/>
      <c r="AE56" s="14"/>
      <c r="AG56" s="8"/>
      <c r="AH56" s="8"/>
      <c r="AI56" s="8"/>
    </row>
    <row r="57" spans="30:35" ht="28.5">
      <c r="AD57" s="20"/>
      <c r="AE57" s="14"/>
      <c r="AG57" s="8"/>
      <c r="AH57" s="8"/>
      <c r="AI57" s="8"/>
    </row>
    <row r="58" spans="30:35" ht="28.5">
      <c r="AD58" s="20"/>
      <c r="AE58" s="14"/>
      <c r="AG58" s="8"/>
      <c r="AH58" s="8"/>
      <c r="AI58" s="8"/>
    </row>
    <row r="59" spans="30:35" ht="28.5">
      <c r="AD59" s="20"/>
      <c r="AE59" s="14"/>
      <c r="AG59" s="8"/>
      <c r="AH59" s="8"/>
      <c r="AI59" s="8"/>
    </row>
    <row r="60" spans="30:35" ht="28.5">
      <c r="AD60" s="20"/>
      <c r="AE60" s="14"/>
      <c r="AG60" s="8"/>
      <c r="AH60" s="8"/>
      <c r="AI60" s="8"/>
    </row>
    <row r="61" spans="30:35" ht="28.5">
      <c r="AD61" s="20"/>
      <c r="AE61" s="14"/>
      <c r="AG61" s="8"/>
      <c r="AH61" s="8"/>
      <c r="AI61" s="8"/>
    </row>
    <row r="62" spans="30:35" ht="28.5">
      <c r="AD62" s="20"/>
      <c r="AE62" s="14"/>
      <c r="AG62" s="8"/>
      <c r="AH62" s="8"/>
      <c r="AI62" s="8"/>
    </row>
    <row r="63" spans="30:35" ht="28.5">
      <c r="AD63" s="20"/>
      <c r="AE63" s="14"/>
      <c r="AG63" s="8"/>
      <c r="AH63" s="8"/>
      <c r="AI63" s="8"/>
    </row>
    <row r="64" spans="30:35" ht="28.5">
      <c r="AD64" s="20"/>
      <c r="AE64" s="14"/>
      <c r="AG64" s="8"/>
      <c r="AH64" s="8"/>
      <c r="AI64" s="8"/>
    </row>
    <row r="65" spans="30:35" ht="28.5">
      <c r="AD65" s="20"/>
      <c r="AE65" s="14"/>
      <c r="AG65" s="8"/>
      <c r="AH65" s="8"/>
      <c r="AI65" s="8"/>
    </row>
    <row r="66" spans="30:35" ht="28.5">
      <c r="AD66" s="20"/>
      <c r="AE66" s="14"/>
      <c r="AG66" s="8"/>
      <c r="AH66" s="8"/>
      <c r="AI66" s="8"/>
    </row>
    <row r="67" spans="30:35" ht="28.5">
      <c r="AD67" s="20"/>
      <c r="AE67" s="14"/>
      <c r="AG67" s="8"/>
      <c r="AH67" s="8"/>
      <c r="AI67" s="8"/>
    </row>
    <row r="68" spans="30:35" ht="28.5">
      <c r="AD68" s="20"/>
      <c r="AE68" s="14"/>
      <c r="AG68" s="8"/>
      <c r="AH68" s="8"/>
      <c r="AI68" s="8"/>
    </row>
    <row r="69" spans="30:35" ht="28.5">
      <c r="AD69" s="20"/>
      <c r="AE69" s="14"/>
      <c r="AG69" s="8"/>
      <c r="AH69" s="8"/>
      <c r="AI69" s="8"/>
    </row>
    <row r="70" spans="30:35" ht="28.5">
      <c r="AD70" s="20"/>
      <c r="AE70" s="14"/>
      <c r="AG70" s="8"/>
      <c r="AH70" s="8"/>
      <c r="AI70" s="8"/>
    </row>
    <row r="71" spans="30:35" ht="28.5">
      <c r="AD71" s="20"/>
      <c r="AE71" s="14"/>
      <c r="AG71" s="8"/>
      <c r="AH71" s="8"/>
      <c r="AI71" s="8"/>
    </row>
    <row r="72" spans="30:35" ht="28.5">
      <c r="AD72" s="20"/>
      <c r="AE72" s="14"/>
      <c r="AG72" s="8"/>
      <c r="AH72" s="8"/>
      <c r="AI72" s="8"/>
    </row>
    <row r="73" spans="30:35" ht="28.5">
      <c r="AD73" s="20"/>
      <c r="AE73" s="14"/>
      <c r="AG73" s="8"/>
      <c r="AH73" s="8"/>
      <c r="AI73" s="8"/>
    </row>
    <row r="74" spans="30:35" ht="28.5">
      <c r="AD74" s="20"/>
      <c r="AE74" s="14"/>
      <c r="AG74" s="8"/>
      <c r="AH74" s="8"/>
      <c r="AI74" s="8"/>
    </row>
    <row r="75" spans="30:35" ht="28.5">
      <c r="AD75" s="20"/>
      <c r="AE75" s="14"/>
      <c r="AG75" s="8"/>
      <c r="AH75" s="8"/>
      <c r="AI75" s="8"/>
    </row>
    <row r="76" spans="30:35" ht="28.5">
      <c r="AD76" s="20"/>
      <c r="AE76" s="14"/>
      <c r="AG76" s="8"/>
      <c r="AH76" s="8"/>
      <c r="AI76" s="8"/>
    </row>
    <row r="77" spans="30:35" ht="28.5">
      <c r="AD77" s="20"/>
      <c r="AE77" s="14"/>
      <c r="AG77" s="8"/>
      <c r="AH77" s="8"/>
      <c r="AI77" s="8"/>
    </row>
    <row r="78" spans="30:35" ht="28.5">
      <c r="AD78" s="20"/>
      <c r="AE78" s="14"/>
      <c r="AG78" s="8"/>
      <c r="AH78" s="8"/>
      <c r="AI78" s="8"/>
    </row>
    <row r="79" spans="30:35" ht="28.5">
      <c r="AD79" s="20"/>
      <c r="AE79" s="14"/>
      <c r="AG79" s="8"/>
      <c r="AH79" s="8"/>
      <c r="AI79" s="8"/>
    </row>
    <row r="80" spans="30:35" ht="28.5">
      <c r="AD80" s="20"/>
      <c r="AE80" s="14"/>
      <c r="AG80" s="8"/>
      <c r="AH80" s="8"/>
      <c r="AI80" s="8"/>
    </row>
    <row r="81" spans="30:35" ht="28.5">
      <c r="AD81" s="20"/>
      <c r="AE81" s="14"/>
      <c r="AG81" s="8"/>
      <c r="AH81" s="8"/>
      <c r="AI81" s="8"/>
    </row>
  </sheetData>
  <sheetProtection algorithmName="SHA-512" hashValue="DDO5amo+Mx+UXPJyTY8s2agsFnq1gcJzTd1lExUE780o4ZVA86xwXVS0v5yoqY185ljkw1KwhiaYu9iWK0jzTw==" saltValue="HR0uOSrNmG2qQvrNc8T2kQ==" spinCount="100000" sheet="1" objects="1" scenarios="1" selectLockedCells="1"/>
  <mergeCells count="6">
    <mergeCell ref="F17:G17"/>
    <mergeCell ref="N1:O1"/>
    <mergeCell ref="F3:G3"/>
    <mergeCell ref="A15:I15"/>
    <mergeCell ref="N15:O15"/>
    <mergeCell ref="A1:M1"/>
  </mergeCells>
  <phoneticPr fontId="1"/>
  <conditionalFormatting sqref="S6:AA14">
    <cfRule type="cellIs" dxfId="48" priority="1" stopIfTrue="1" operator="greaterThanOrEqual">
      <formula>5</formula>
    </cfRule>
    <cfRule type="cellIs" dxfId="47" priority="2" stopIfTrue="1" operator="equal">
      <formula>4</formula>
    </cfRule>
    <cfRule type="cellIs" dxfId="46" priority="3" stopIfTrue="1" operator="equal">
      <formula>3</formula>
    </cfRule>
    <cfRule type="cellIs" dxfId="45" priority="4" stopIfTrue="1" operator="equal">
      <formula>2</formula>
    </cfRule>
    <cfRule type="cellIs" dxfId="44" priority="5" stopIfTrue="1" operator="equal">
      <formula>1</formula>
    </cfRule>
    <cfRule type="cellIs" dxfId="43" priority="6" stopIfTrue="1" operator="equal">
      <formula>0</formula>
    </cfRule>
  </conditionalFormatting>
  <dataValidations count="1">
    <dataValidation type="whole" imeMode="off" allowBlank="1" showInputMessage="1" showErrorMessage="1" sqref="N1:Q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1"/>
  <sheetViews>
    <sheetView showGridLines="0" zoomScale="70" zoomScaleNormal="70" workbookViewId="0">
      <selection activeCell="N1" sqref="N1:O1"/>
    </sheetView>
  </sheetViews>
  <sheetFormatPr defaultRowHeight="13.5"/>
  <cols>
    <col min="1" max="1" width="7.625" style="1" customWidth="1"/>
    <col min="2" max="2" width="6.25" style="1" bestFit="1" customWidth="1"/>
    <col min="3" max="3" width="4.625" style="7" customWidth="1"/>
    <col min="4" max="4" width="5.625" style="1" customWidth="1"/>
    <col min="5" max="5" width="4.625" style="7" customWidth="1"/>
    <col min="6" max="6" width="5.625" style="1" customWidth="1"/>
    <col min="7" max="7" width="8.625" style="7" customWidth="1"/>
    <col min="8" max="8" width="3.625" style="1" customWidth="1"/>
    <col min="9" max="9" width="7.625" style="1" customWidth="1"/>
    <col min="10" max="10" width="6.25" style="1" bestFit="1" customWidth="1"/>
    <col min="11" max="11" width="4.625" style="1" customWidth="1"/>
    <col min="12" max="12" width="5.625" style="1" customWidth="1"/>
    <col min="13" max="13" width="4.625" style="1" customWidth="1"/>
    <col min="14" max="14" width="4.5" style="1" customWidth="1"/>
    <col min="15" max="17" width="8.625" style="1" customWidth="1"/>
    <col min="18" max="18" width="7.75" style="1" customWidth="1"/>
    <col min="19" max="19" width="9" style="1" customWidth="1"/>
    <col min="20" max="20" width="8.375" style="1" customWidth="1"/>
    <col min="21" max="21" width="8.75" style="1" customWidth="1"/>
    <col min="22" max="22" width="8.25" style="1" customWidth="1"/>
    <col min="23" max="23" width="9.625" style="1" customWidth="1"/>
    <col min="24" max="24" width="8.5" style="1" customWidth="1"/>
    <col min="25" max="25" width="9" style="1" customWidth="1"/>
    <col min="26" max="26" width="8.125" style="1" customWidth="1"/>
    <col min="27" max="27" width="8.5" style="1" customWidth="1"/>
    <col min="28" max="28" width="8.25" style="1" customWidth="1"/>
    <col min="29" max="29" width="9.125" style="1" customWidth="1"/>
    <col min="30" max="30" width="9" style="1" hidden="1" customWidth="1"/>
    <col min="31" max="31" width="8.75" style="1" hidden="1" customWidth="1"/>
    <col min="32" max="35" width="0" style="1" hidden="1" customWidth="1"/>
    <col min="36" max="16384" width="9" style="1"/>
  </cols>
  <sheetData>
    <row r="1" spans="1:35" ht="36">
      <c r="A1" s="138" t="s">
        <v>33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3">
        <v>1</v>
      </c>
      <c r="O1" s="133"/>
      <c r="P1" s="58"/>
      <c r="Q1" s="58"/>
      <c r="R1" s="57"/>
      <c r="S1" s="22"/>
      <c r="T1" s="22"/>
      <c r="U1" s="22"/>
      <c r="V1" s="22"/>
      <c r="W1" s="22"/>
      <c r="X1" s="22"/>
      <c r="Y1" s="22"/>
      <c r="Z1" s="22"/>
      <c r="AA1" s="22"/>
      <c r="AB1" s="22"/>
      <c r="AD1" s="2">
        <f t="shared" ref="AD1:AD14" ca="1" si="0">RAND()</f>
        <v>0.63114860155007435</v>
      </c>
      <c r="AE1" s="3">
        <f ca="1">RANK(AD1,$AD$1:$AD$9,)</f>
        <v>3</v>
      </c>
      <c r="AF1" s="4"/>
      <c r="AG1" s="5">
        <v>1</v>
      </c>
      <c r="AH1" s="5">
        <v>6</v>
      </c>
      <c r="AI1" s="6">
        <v>1</v>
      </c>
    </row>
    <row r="2" spans="1:35" ht="24.75" customHeight="1">
      <c r="A2" s="22"/>
      <c r="B2" s="24"/>
      <c r="C2" s="25"/>
      <c r="D2" s="22"/>
      <c r="E2" s="25"/>
      <c r="F2" s="22"/>
      <c r="G2" s="25"/>
      <c r="H2" s="26"/>
      <c r="I2" s="26"/>
      <c r="J2" s="22"/>
      <c r="K2" s="22"/>
      <c r="L2" s="27"/>
      <c r="M2" s="22"/>
      <c r="N2" s="28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D2" s="9">
        <f t="shared" ca="1" si="0"/>
        <v>3.3338953803410898E-2</v>
      </c>
      <c r="AE2" s="10">
        <f t="shared" ref="AE2:AE9" ca="1" si="1">RANK(AD2,$AD$1:$AD$9,)</f>
        <v>8</v>
      </c>
      <c r="AF2" s="11"/>
      <c r="AG2" s="12">
        <v>2</v>
      </c>
      <c r="AH2" s="12">
        <v>6</v>
      </c>
      <c r="AI2" s="13">
        <v>2</v>
      </c>
    </row>
    <row r="3" spans="1:35" ht="24.75" customHeight="1">
      <c r="A3" s="30"/>
      <c r="B3" s="29" t="s">
        <v>37</v>
      </c>
      <c r="C3" s="43"/>
      <c r="D3" s="44" t="s">
        <v>26</v>
      </c>
      <c r="F3" s="136" t="s">
        <v>0</v>
      </c>
      <c r="G3" s="137"/>
      <c r="H3" s="30"/>
      <c r="I3" s="30"/>
      <c r="J3" s="29"/>
      <c r="K3" s="29"/>
      <c r="L3" s="29"/>
      <c r="M3" s="30"/>
      <c r="N3" s="30"/>
      <c r="O3" s="29"/>
      <c r="P3" s="36"/>
      <c r="Q3" s="36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D3" s="9">
        <f t="shared" ca="1" si="0"/>
        <v>0.18229195009861587</v>
      </c>
      <c r="AE3" s="10">
        <f t="shared" ca="1" si="1"/>
        <v>7</v>
      </c>
      <c r="AF3" s="11"/>
      <c r="AG3" s="12">
        <v>3</v>
      </c>
      <c r="AH3" s="12">
        <v>6</v>
      </c>
      <c r="AI3" s="13">
        <v>3</v>
      </c>
    </row>
    <row r="4" spans="1:35" ht="24.75" customHeight="1">
      <c r="A4" s="22"/>
      <c r="B4" s="22"/>
      <c r="C4" s="25"/>
      <c r="D4" s="22"/>
      <c r="E4" s="25"/>
      <c r="F4" s="22"/>
      <c r="G4" s="25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6" t="s">
        <v>38</v>
      </c>
      <c r="T4" s="26" t="s">
        <v>25</v>
      </c>
      <c r="U4" s="26" t="s">
        <v>39</v>
      </c>
      <c r="V4" s="26" t="s">
        <v>23</v>
      </c>
      <c r="W4" s="22"/>
      <c r="X4" s="22"/>
      <c r="Y4" s="22"/>
      <c r="Z4" s="22"/>
      <c r="AA4" s="22"/>
      <c r="AB4" s="22"/>
      <c r="AD4" s="9">
        <f t="shared" ca="1" si="0"/>
        <v>0.34103720306676233</v>
      </c>
      <c r="AE4" s="10">
        <f t="shared" ca="1" si="1"/>
        <v>5</v>
      </c>
      <c r="AF4" s="11"/>
      <c r="AG4" s="12">
        <v>4</v>
      </c>
      <c r="AH4" s="12">
        <v>6</v>
      </c>
      <c r="AI4" s="13">
        <v>4</v>
      </c>
    </row>
    <row r="5" spans="1:35" ht="66" customHeight="1" thickBot="1">
      <c r="A5" s="22"/>
      <c r="B5" s="31" t="s">
        <v>1</v>
      </c>
      <c r="C5" s="32">
        <f ca="1">VLOOKUP($AE1,$AG$1:$AI$27,2,FALSE)</f>
        <v>6</v>
      </c>
      <c r="D5" s="33" t="s">
        <v>2</v>
      </c>
      <c r="E5" s="34">
        <f t="shared" ref="E5:E14" ca="1" si="2">VLOOKUP($AE1,$AG$1:$AI$81,3,FALSE)</f>
        <v>3</v>
      </c>
      <c r="F5" s="33" t="s">
        <v>3</v>
      </c>
      <c r="G5" s="35">
        <f ca="1">C5*E5</f>
        <v>18</v>
      </c>
      <c r="H5" s="22"/>
      <c r="I5" s="22"/>
      <c r="J5" s="31" t="s">
        <v>18</v>
      </c>
      <c r="K5" s="32">
        <f t="shared" ref="K5:K14" ca="1" si="3">VLOOKUP($AE11,$AG$1:$AI$81,2,FALSE)</f>
        <v>6</v>
      </c>
      <c r="L5" s="33" t="s">
        <v>2</v>
      </c>
      <c r="M5" s="34">
        <f t="shared" ref="M5:M14" ca="1" si="4">VLOOKUP($AE11,$AG$1:$AI$81,3,FALSE)</f>
        <v>5</v>
      </c>
      <c r="N5" s="33" t="s">
        <v>3</v>
      </c>
      <c r="O5" s="35">
        <f t="shared" ref="O5:O14" ca="1" si="5">K5*M5</f>
        <v>30</v>
      </c>
      <c r="P5" s="35"/>
      <c r="Q5" s="35"/>
      <c r="R5" s="22"/>
      <c r="S5" s="47">
        <v>1</v>
      </c>
      <c r="T5" s="47">
        <v>2</v>
      </c>
      <c r="U5" s="47">
        <v>3</v>
      </c>
      <c r="V5" s="47">
        <v>4</v>
      </c>
      <c r="W5" s="47">
        <v>5</v>
      </c>
      <c r="X5" s="47">
        <v>6</v>
      </c>
      <c r="Y5" s="47">
        <v>7</v>
      </c>
      <c r="Z5" s="47">
        <v>8</v>
      </c>
      <c r="AA5" s="47">
        <v>9</v>
      </c>
      <c r="AB5" s="22"/>
      <c r="AD5" s="9">
        <f t="shared" ca="1" si="0"/>
        <v>0.58747021456472515</v>
      </c>
      <c r="AE5" s="10">
        <f t="shared" ca="1" si="1"/>
        <v>4</v>
      </c>
      <c r="AF5" s="11"/>
      <c r="AG5" s="12">
        <v>5</v>
      </c>
      <c r="AH5" s="12">
        <v>6</v>
      </c>
      <c r="AI5" s="13">
        <v>5</v>
      </c>
    </row>
    <row r="6" spans="1:35" ht="66" customHeight="1">
      <c r="A6" s="22"/>
      <c r="B6" s="31" t="s">
        <v>4</v>
      </c>
      <c r="C6" s="32">
        <f t="shared" ref="C6:C14" ca="1" si="6">VLOOKUP($AE2,$AG$1:$AI$81,2,FALSE)</f>
        <v>6</v>
      </c>
      <c r="D6" s="33" t="s">
        <v>2</v>
      </c>
      <c r="E6" s="34">
        <f t="shared" ca="1" si="2"/>
        <v>8</v>
      </c>
      <c r="F6" s="33" t="s">
        <v>3</v>
      </c>
      <c r="G6" s="35">
        <f t="shared" ref="G6:G14" ca="1" si="7">C6*E6</f>
        <v>48</v>
      </c>
      <c r="H6" s="22"/>
      <c r="I6" s="22"/>
      <c r="J6" s="31" t="s">
        <v>19</v>
      </c>
      <c r="K6" s="32">
        <f t="shared" ca="1" si="3"/>
        <v>6</v>
      </c>
      <c r="L6" s="33" t="s">
        <v>2</v>
      </c>
      <c r="M6" s="34">
        <f t="shared" ca="1" si="4"/>
        <v>2</v>
      </c>
      <c r="N6" s="33" t="s">
        <v>3</v>
      </c>
      <c r="O6" s="35">
        <f t="shared" ca="1" si="5"/>
        <v>12</v>
      </c>
      <c r="P6" s="35"/>
      <c r="Q6" s="46" t="s">
        <v>38</v>
      </c>
      <c r="R6" s="36">
        <v>1</v>
      </c>
      <c r="S6" s="48">
        <f t="shared" ref="S6:AA14" ca="1" si="8">COUNTIFS($C$5:$C$14,$R6,$E$5:$E$14,S$5)+COUNTIFS($K$5:$K$14,$R6,$M$5:$M$14,S$5)</f>
        <v>0</v>
      </c>
      <c r="T6" s="49">
        <f t="shared" ca="1" si="8"/>
        <v>0</v>
      </c>
      <c r="U6" s="49">
        <f t="shared" ca="1" si="8"/>
        <v>0</v>
      </c>
      <c r="V6" s="49">
        <f t="shared" ca="1" si="8"/>
        <v>0</v>
      </c>
      <c r="W6" s="49">
        <f t="shared" ca="1" si="8"/>
        <v>0</v>
      </c>
      <c r="X6" s="49">
        <f t="shared" ca="1" si="8"/>
        <v>0</v>
      </c>
      <c r="Y6" s="49">
        <f t="shared" ca="1" si="8"/>
        <v>0</v>
      </c>
      <c r="Z6" s="49">
        <f t="shared" ca="1" si="8"/>
        <v>0</v>
      </c>
      <c r="AA6" s="50">
        <f t="shared" ca="1" si="8"/>
        <v>0</v>
      </c>
      <c r="AB6" s="22"/>
      <c r="AD6" s="9">
        <f t="shared" ca="1" si="0"/>
        <v>1.0006063541637022E-2</v>
      </c>
      <c r="AE6" s="10">
        <f t="shared" ca="1" si="1"/>
        <v>9</v>
      </c>
      <c r="AF6" s="11"/>
      <c r="AG6" s="12">
        <v>6</v>
      </c>
      <c r="AH6" s="12">
        <v>6</v>
      </c>
      <c r="AI6" s="13">
        <v>6</v>
      </c>
    </row>
    <row r="7" spans="1:35" ht="66" customHeight="1">
      <c r="A7" s="22"/>
      <c r="B7" s="31" t="s">
        <v>6</v>
      </c>
      <c r="C7" s="32">
        <f t="shared" ca="1" si="6"/>
        <v>6</v>
      </c>
      <c r="D7" s="33" t="s">
        <v>2</v>
      </c>
      <c r="E7" s="34">
        <f t="shared" ca="1" si="2"/>
        <v>7</v>
      </c>
      <c r="F7" s="33" t="s">
        <v>3</v>
      </c>
      <c r="G7" s="35">
        <f t="shared" ca="1" si="7"/>
        <v>42</v>
      </c>
      <c r="H7" s="22"/>
      <c r="I7" s="22"/>
      <c r="J7" s="31" t="s">
        <v>20</v>
      </c>
      <c r="K7" s="32">
        <f t="shared" ca="1" si="3"/>
        <v>6</v>
      </c>
      <c r="L7" s="33" t="s">
        <v>2</v>
      </c>
      <c r="M7" s="34">
        <f t="shared" ca="1" si="4"/>
        <v>7</v>
      </c>
      <c r="N7" s="33" t="s">
        <v>3</v>
      </c>
      <c r="O7" s="35">
        <f t="shared" ca="1" si="5"/>
        <v>42</v>
      </c>
      <c r="P7" s="35"/>
      <c r="Q7" s="46" t="s">
        <v>25</v>
      </c>
      <c r="R7" s="36">
        <v>2</v>
      </c>
      <c r="S7" s="51">
        <f t="shared" ca="1" si="8"/>
        <v>0</v>
      </c>
      <c r="T7" s="52">
        <f t="shared" ca="1" si="8"/>
        <v>0</v>
      </c>
      <c r="U7" s="52">
        <f t="shared" ca="1" si="8"/>
        <v>0</v>
      </c>
      <c r="V7" s="52">
        <f t="shared" ca="1" si="8"/>
        <v>0</v>
      </c>
      <c r="W7" s="52">
        <f t="shared" ca="1" si="8"/>
        <v>0</v>
      </c>
      <c r="X7" s="52">
        <f t="shared" ca="1" si="8"/>
        <v>0</v>
      </c>
      <c r="Y7" s="52">
        <f t="shared" ca="1" si="8"/>
        <v>0</v>
      </c>
      <c r="Z7" s="52">
        <f t="shared" ca="1" si="8"/>
        <v>0</v>
      </c>
      <c r="AA7" s="53">
        <f t="shared" ca="1" si="8"/>
        <v>0</v>
      </c>
      <c r="AB7" s="22"/>
      <c r="AD7" s="9">
        <f t="shared" ca="1" si="0"/>
        <v>0.25319878272917429</v>
      </c>
      <c r="AE7" s="10">
        <f t="shared" ca="1" si="1"/>
        <v>6</v>
      </c>
      <c r="AF7" s="11"/>
      <c r="AG7" s="12">
        <v>7</v>
      </c>
      <c r="AH7" s="12">
        <v>6</v>
      </c>
      <c r="AI7" s="13">
        <v>7</v>
      </c>
    </row>
    <row r="8" spans="1:35" ht="66" customHeight="1">
      <c r="A8" s="22"/>
      <c r="B8" s="31" t="s">
        <v>8</v>
      </c>
      <c r="C8" s="32">
        <f t="shared" ca="1" si="6"/>
        <v>6</v>
      </c>
      <c r="D8" s="33" t="s">
        <v>2</v>
      </c>
      <c r="E8" s="34">
        <f t="shared" ca="1" si="2"/>
        <v>5</v>
      </c>
      <c r="F8" s="33" t="s">
        <v>3</v>
      </c>
      <c r="G8" s="35">
        <f t="shared" ca="1" si="7"/>
        <v>30</v>
      </c>
      <c r="H8" s="22"/>
      <c r="I8" s="22"/>
      <c r="J8" s="31" t="s">
        <v>21</v>
      </c>
      <c r="K8" s="32">
        <f t="shared" ca="1" si="3"/>
        <v>6</v>
      </c>
      <c r="L8" s="33" t="s">
        <v>2</v>
      </c>
      <c r="M8" s="34">
        <f t="shared" ca="1" si="4"/>
        <v>6</v>
      </c>
      <c r="N8" s="33" t="s">
        <v>3</v>
      </c>
      <c r="O8" s="35">
        <f t="shared" ca="1" si="5"/>
        <v>36</v>
      </c>
      <c r="P8" s="35"/>
      <c r="Q8" s="46" t="s">
        <v>40</v>
      </c>
      <c r="R8" s="36">
        <v>3</v>
      </c>
      <c r="S8" s="51">
        <f t="shared" ca="1" si="8"/>
        <v>0</v>
      </c>
      <c r="T8" s="52">
        <f t="shared" ca="1" si="8"/>
        <v>0</v>
      </c>
      <c r="U8" s="52">
        <f t="shared" ca="1" si="8"/>
        <v>0</v>
      </c>
      <c r="V8" s="52">
        <f t="shared" ca="1" si="8"/>
        <v>0</v>
      </c>
      <c r="W8" s="52">
        <f t="shared" ca="1" si="8"/>
        <v>0</v>
      </c>
      <c r="X8" s="52">
        <f t="shared" ca="1" si="8"/>
        <v>0</v>
      </c>
      <c r="Y8" s="52">
        <f t="shared" ca="1" si="8"/>
        <v>0</v>
      </c>
      <c r="Z8" s="52">
        <f t="shared" ca="1" si="8"/>
        <v>0</v>
      </c>
      <c r="AA8" s="53">
        <f t="shared" ca="1" si="8"/>
        <v>0</v>
      </c>
      <c r="AB8" s="22"/>
      <c r="AD8" s="9">
        <f t="shared" ca="1" si="0"/>
        <v>0.83856208825023637</v>
      </c>
      <c r="AE8" s="10">
        <f t="shared" ca="1" si="1"/>
        <v>2</v>
      </c>
      <c r="AF8" s="11"/>
      <c r="AG8" s="12">
        <v>8</v>
      </c>
      <c r="AH8" s="12">
        <v>6</v>
      </c>
      <c r="AI8" s="13">
        <v>8</v>
      </c>
    </row>
    <row r="9" spans="1:35" ht="66" customHeight="1" thickBot="1">
      <c r="A9" s="22"/>
      <c r="B9" s="31" t="s">
        <v>10</v>
      </c>
      <c r="C9" s="32">
        <f t="shared" ca="1" si="6"/>
        <v>6</v>
      </c>
      <c r="D9" s="33" t="s">
        <v>2</v>
      </c>
      <c r="E9" s="34">
        <f t="shared" ca="1" si="2"/>
        <v>4</v>
      </c>
      <c r="F9" s="33" t="s">
        <v>3</v>
      </c>
      <c r="G9" s="35">
        <f t="shared" ca="1" si="7"/>
        <v>24</v>
      </c>
      <c r="H9" s="22"/>
      <c r="I9" s="22"/>
      <c r="J9" s="31" t="s">
        <v>5</v>
      </c>
      <c r="K9" s="32">
        <f t="shared" ca="1" si="3"/>
        <v>6</v>
      </c>
      <c r="L9" s="33" t="s">
        <v>2</v>
      </c>
      <c r="M9" s="34">
        <f t="shared" ca="1" si="4"/>
        <v>3</v>
      </c>
      <c r="N9" s="33" t="s">
        <v>3</v>
      </c>
      <c r="O9" s="35">
        <f t="shared" ca="1" si="5"/>
        <v>18</v>
      </c>
      <c r="P9" s="35"/>
      <c r="Q9" s="46" t="s">
        <v>24</v>
      </c>
      <c r="R9" s="36">
        <v>4</v>
      </c>
      <c r="S9" s="51">
        <f t="shared" ca="1" si="8"/>
        <v>0</v>
      </c>
      <c r="T9" s="52">
        <f t="shared" ca="1" si="8"/>
        <v>0</v>
      </c>
      <c r="U9" s="52">
        <f t="shared" ca="1" si="8"/>
        <v>0</v>
      </c>
      <c r="V9" s="52">
        <f t="shared" ca="1" si="8"/>
        <v>0</v>
      </c>
      <c r="W9" s="52">
        <f t="shared" ca="1" si="8"/>
        <v>0</v>
      </c>
      <c r="X9" s="52">
        <f t="shared" ca="1" si="8"/>
        <v>0</v>
      </c>
      <c r="Y9" s="52">
        <f t="shared" ca="1" si="8"/>
        <v>0</v>
      </c>
      <c r="Z9" s="52">
        <f t="shared" ca="1" si="8"/>
        <v>0</v>
      </c>
      <c r="AA9" s="53">
        <f t="shared" ca="1" si="8"/>
        <v>0</v>
      </c>
      <c r="AB9" s="22"/>
      <c r="AD9" s="15">
        <f t="shared" ca="1" si="0"/>
        <v>0.99561333832125865</v>
      </c>
      <c r="AE9" s="16">
        <f t="shared" ca="1" si="1"/>
        <v>1</v>
      </c>
      <c r="AF9" s="17"/>
      <c r="AG9" s="18">
        <v>9</v>
      </c>
      <c r="AH9" s="18">
        <v>6</v>
      </c>
      <c r="AI9" s="19">
        <v>9</v>
      </c>
    </row>
    <row r="10" spans="1:35" ht="66" customHeight="1">
      <c r="A10" s="22"/>
      <c r="B10" s="31" t="s">
        <v>12</v>
      </c>
      <c r="C10" s="32">
        <f t="shared" ca="1" si="6"/>
        <v>6</v>
      </c>
      <c r="D10" s="33" t="s">
        <v>2</v>
      </c>
      <c r="E10" s="34">
        <f t="shared" ca="1" si="2"/>
        <v>9</v>
      </c>
      <c r="F10" s="33" t="s">
        <v>3</v>
      </c>
      <c r="G10" s="35">
        <f t="shared" ca="1" si="7"/>
        <v>54</v>
      </c>
      <c r="H10" s="22"/>
      <c r="I10" s="22"/>
      <c r="J10" s="31" t="s">
        <v>7</v>
      </c>
      <c r="K10" s="32">
        <f t="shared" ca="1" si="3"/>
        <v>6</v>
      </c>
      <c r="L10" s="33" t="s">
        <v>2</v>
      </c>
      <c r="M10" s="34">
        <f t="shared" ca="1" si="4"/>
        <v>9</v>
      </c>
      <c r="N10" s="33" t="s">
        <v>3</v>
      </c>
      <c r="O10" s="35">
        <f t="shared" ca="1" si="5"/>
        <v>54</v>
      </c>
      <c r="P10" s="35"/>
      <c r="Q10" s="46" t="s">
        <v>39</v>
      </c>
      <c r="R10" s="36">
        <v>5</v>
      </c>
      <c r="S10" s="51">
        <f t="shared" ca="1" si="8"/>
        <v>0</v>
      </c>
      <c r="T10" s="52">
        <f t="shared" ca="1" si="8"/>
        <v>0</v>
      </c>
      <c r="U10" s="52">
        <f t="shared" ca="1" si="8"/>
        <v>0</v>
      </c>
      <c r="V10" s="52">
        <f t="shared" ca="1" si="8"/>
        <v>0</v>
      </c>
      <c r="W10" s="52">
        <f t="shared" ca="1" si="8"/>
        <v>0</v>
      </c>
      <c r="X10" s="52">
        <f t="shared" ca="1" si="8"/>
        <v>0</v>
      </c>
      <c r="Y10" s="52">
        <f t="shared" ca="1" si="8"/>
        <v>0</v>
      </c>
      <c r="Z10" s="52">
        <f t="shared" ca="1" si="8"/>
        <v>0</v>
      </c>
      <c r="AA10" s="53">
        <f t="shared" ca="1" si="8"/>
        <v>0</v>
      </c>
      <c r="AB10" s="22"/>
      <c r="AD10" s="2">
        <f t="shared" ca="1" si="0"/>
        <v>0.66829430065562523</v>
      </c>
      <c r="AE10" s="3">
        <f t="shared" ref="AE10:AE18" ca="1" si="9">RANK(AD10,$AD$10:$AD$18,)</f>
        <v>4</v>
      </c>
      <c r="AF10" s="4"/>
      <c r="AG10" s="5">
        <v>10</v>
      </c>
      <c r="AH10" s="5">
        <v>6</v>
      </c>
      <c r="AI10" s="6">
        <v>1</v>
      </c>
    </row>
    <row r="11" spans="1:35" ht="66" customHeight="1">
      <c r="A11" s="22"/>
      <c r="B11" s="31" t="s">
        <v>14</v>
      </c>
      <c r="C11" s="32">
        <f t="shared" ca="1" si="6"/>
        <v>6</v>
      </c>
      <c r="D11" s="33" t="s">
        <v>2</v>
      </c>
      <c r="E11" s="34">
        <f t="shared" ca="1" si="2"/>
        <v>6</v>
      </c>
      <c r="F11" s="33" t="s">
        <v>3</v>
      </c>
      <c r="G11" s="35">
        <f t="shared" ca="1" si="7"/>
        <v>36</v>
      </c>
      <c r="H11" s="22"/>
      <c r="I11" s="22"/>
      <c r="J11" s="31" t="s">
        <v>9</v>
      </c>
      <c r="K11" s="32">
        <f t="shared" ca="1" si="3"/>
        <v>6</v>
      </c>
      <c r="L11" s="33" t="s">
        <v>2</v>
      </c>
      <c r="M11" s="34">
        <f t="shared" ca="1" si="4"/>
        <v>1</v>
      </c>
      <c r="N11" s="33" t="s">
        <v>3</v>
      </c>
      <c r="O11" s="35">
        <f t="shared" ca="1" si="5"/>
        <v>6</v>
      </c>
      <c r="P11" s="35"/>
      <c r="Q11" s="46" t="s">
        <v>23</v>
      </c>
      <c r="R11" s="36">
        <v>6</v>
      </c>
      <c r="S11" s="51">
        <f t="shared" ca="1" si="8"/>
        <v>2</v>
      </c>
      <c r="T11" s="52">
        <f t="shared" ca="1" si="8"/>
        <v>3</v>
      </c>
      <c r="U11" s="52">
        <f t="shared" ca="1" si="8"/>
        <v>3</v>
      </c>
      <c r="V11" s="52">
        <f t="shared" ca="1" si="8"/>
        <v>2</v>
      </c>
      <c r="W11" s="52">
        <f t="shared" ca="1" si="8"/>
        <v>2</v>
      </c>
      <c r="X11" s="52">
        <f t="shared" ca="1" si="8"/>
        <v>2</v>
      </c>
      <c r="Y11" s="52">
        <f t="shared" ca="1" si="8"/>
        <v>2</v>
      </c>
      <c r="Z11" s="52">
        <f t="shared" ca="1" si="8"/>
        <v>2</v>
      </c>
      <c r="AA11" s="53">
        <f t="shared" ca="1" si="8"/>
        <v>2</v>
      </c>
      <c r="AB11" s="22"/>
      <c r="AD11" s="9">
        <f t="shared" ca="1" si="0"/>
        <v>0.57636190149015309</v>
      </c>
      <c r="AE11" s="10">
        <f t="shared" ca="1" si="9"/>
        <v>5</v>
      </c>
      <c r="AF11" s="11"/>
      <c r="AG11" s="12">
        <v>11</v>
      </c>
      <c r="AH11" s="12">
        <v>6</v>
      </c>
      <c r="AI11" s="13">
        <v>2</v>
      </c>
    </row>
    <row r="12" spans="1:35" ht="66" customHeight="1">
      <c r="A12" s="22"/>
      <c r="B12" s="31" t="s">
        <v>15</v>
      </c>
      <c r="C12" s="32">
        <f t="shared" ca="1" si="6"/>
        <v>6</v>
      </c>
      <c r="D12" s="33" t="s">
        <v>2</v>
      </c>
      <c r="E12" s="34">
        <f t="shared" ca="1" si="2"/>
        <v>2</v>
      </c>
      <c r="F12" s="33" t="s">
        <v>3</v>
      </c>
      <c r="G12" s="35">
        <f t="shared" ca="1" si="7"/>
        <v>12</v>
      </c>
      <c r="H12" s="22"/>
      <c r="I12" s="22"/>
      <c r="J12" s="31" t="s">
        <v>11</v>
      </c>
      <c r="K12" s="32">
        <f t="shared" ca="1" si="3"/>
        <v>6</v>
      </c>
      <c r="L12" s="33" t="s">
        <v>2</v>
      </c>
      <c r="M12" s="34">
        <f t="shared" ca="1" si="4"/>
        <v>8</v>
      </c>
      <c r="N12" s="33" t="s">
        <v>3</v>
      </c>
      <c r="O12" s="35">
        <f t="shared" ca="1" si="5"/>
        <v>48</v>
      </c>
      <c r="P12" s="35"/>
      <c r="Q12" s="35"/>
      <c r="R12" s="36">
        <v>7</v>
      </c>
      <c r="S12" s="51">
        <f t="shared" ca="1" si="8"/>
        <v>0</v>
      </c>
      <c r="T12" s="52">
        <f t="shared" ca="1" si="8"/>
        <v>0</v>
      </c>
      <c r="U12" s="52">
        <f t="shared" ca="1" si="8"/>
        <v>0</v>
      </c>
      <c r="V12" s="52">
        <f t="shared" ca="1" si="8"/>
        <v>0</v>
      </c>
      <c r="W12" s="52">
        <f t="shared" ca="1" si="8"/>
        <v>0</v>
      </c>
      <c r="X12" s="52">
        <f t="shared" ca="1" si="8"/>
        <v>0</v>
      </c>
      <c r="Y12" s="52">
        <f t="shared" ca="1" si="8"/>
        <v>0</v>
      </c>
      <c r="Z12" s="52">
        <f t="shared" ca="1" si="8"/>
        <v>0</v>
      </c>
      <c r="AA12" s="53">
        <f t="shared" ca="1" si="8"/>
        <v>0</v>
      </c>
      <c r="AB12" s="22"/>
      <c r="AD12" s="9">
        <f t="shared" ca="1" si="0"/>
        <v>0.84330061916015897</v>
      </c>
      <c r="AE12" s="10">
        <f t="shared" ca="1" si="9"/>
        <v>2</v>
      </c>
      <c r="AF12" s="11"/>
      <c r="AG12" s="12">
        <v>12</v>
      </c>
      <c r="AH12" s="12">
        <v>6</v>
      </c>
      <c r="AI12" s="13">
        <v>3</v>
      </c>
    </row>
    <row r="13" spans="1:35" ht="66" customHeight="1">
      <c r="A13" s="22"/>
      <c r="B13" s="31" t="s">
        <v>16</v>
      </c>
      <c r="C13" s="32">
        <f t="shared" ca="1" si="6"/>
        <v>6</v>
      </c>
      <c r="D13" s="33" t="s">
        <v>2</v>
      </c>
      <c r="E13" s="34">
        <f t="shared" ca="1" si="2"/>
        <v>1</v>
      </c>
      <c r="F13" s="33" t="s">
        <v>3</v>
      </c>
      <c r="G13" s="35">
        <f t="shared" ca="1" si="7"/>
        <v>6</v>
      </c>
      <c r="H13" s="22"/>
      <c r="I13" s="22"/>
      <c r="J13" s="31" t="s">
        <v>13</v>
      </c>
      <c r="K13" s="32">
        <f t="shared" ca="1" si="3"/>
        <v>6</v>
      </c>
      <c r="L13" s="33" t="s">
        <v>2</v>
      </c>
      <c r="M13" s="34">
        <f t="shared" ca="1" si="4"/>
        <v>3</v>
      </c>
      <c r="N13" s="33" t="s">
        <v>3</v>
      </c>
      <c r="O13" s="35">
        <f t="shared" ca="1" si="5"/>
        <v>18</v>
      </c>
      <c r="P13" s="35"/>
      <c r="Q13" s="35"/>
      <c r="R13" s="36">
        <v>8</v>
      </c>
      <c r="S13" s="51">
        <f t="shared" ca="1" si="8"/>
        <v>0</v>
      </c>
      <c r="T13" s="52">
        <f t="shared" ca="1" si="8"/>
        <v>0</v>
      </c>
      <c r="U13" s="52">
        <f t="shared" ca="1" si="8"/>
        <v>0</v>
      </c>
      <c r="V13" s="52">
        <f t="shared" ca="1" si="8"/>
        <v>0</v>
      </c>
      <c r="W13" s="52">
        <f t="shared" ca="1" si="8"/>
        <v>0</v>
      </c>
      <c r="X13" s="52">
        <f t="shared" ca="1" si="8"/>
        <v>0</v>
      </c>
      <c r="Y13" s="52">
        <f t="shared" ca="1" si="8"/>
        <v>0</v>
      </c>
      <c r="Z13" s="52">
        <f t="shared" ca="1" si="8"/>
        <v>0</v>
      </c>
      <c r="AA13" s="53">
        <f t="shared" ca="1" si="8"/>
        <v>0</v>
      </c>
      <c r="AB13" s="22"/>
      <c r="AD13" s="9">
        <f t="shared" ca="1" si="0"/>
        <v>0.39891982435580908</v>
      </c>
      <c r="AE13" s="10">
        <f t="shared" ca="1" si="9"/>
        <v>7</v>
      </c>
      <c r="AF13" s="11"/>
      <c r="AG13" s="12">
        <v>13</v>
      </c>
      <c r="AH13" s="12">
        <v>6</v>
      </c>
      <c r="AI13" s="13">
        <v>4</v>
      </c>
    </row>
    <row r="14" spans="1:35" ht="66" customHeight="1" thickBot="1">
      <c r="A14" s="22"/>
      <c r="B14" s="31" t="s">
        <v>17</v>
      </c>
      <c r="C14" s="32">
        <f t="shared" ca="1" si="6"/>
        <v>6</v>
      </c>
      <c r="D14" s="33" t="s">
        <v>2</v>
      </c>
      <c r="E14" s="34">
        <f t="shared" ca="1" si="2"/>
        <v>4</v>
      </c>
      <c r="F14" s="33" t="s">
        <v>3</v>
      </c>
      <c r="G14" s="35">
        <f t="shared" ca="1" si="7"/>
        <v>24</v>
      </c>
      <c r="H14" s="22"/>
      <c r="I14" s="22"/>
      <c r="J14" s="31" t="s">
        <v>22</v>
      </c>
      <c r="K14" s="32">
        <f t="shared" ca="1" si="3"/>
        <v>6</v>
      </c>
      <c r="L14" s="33" t="s">
        <v>2</v>
      </c>
      <c r="M14" s="34">
        <f t="shared" ca="1" si="4"/>
        <v>2</v>
      </c>
      <c r="N14" s="33" t="s">
        <v>3</v>
      </c>
      <c r="O14" s="35">
        <f t="shared" ca="1" si="5"/>
        <v>12</v>
      </c>
      <c r="P14" s="35"/>
      <c r="Q14" s="35"/>
      <c r="R14" s="36">
        <v>9</v>
      </c>
      <c r="S14" s="54">
        <f t="shared" ca="1" si="8"/>
        <v>0</v>
      </c>
      <c r="T14" s="55">
        <f t="shared" ca="1" si="8"/>
        <v>0</v>
      </c>
      <c r="U14" s="55">
        <f t="shared" ca="1" si="8"/>
        <v>0</v>
      </c>
      <c r="V14" s="55">
        <f t="shared" ca="1" si="8"/>
        <v>0</v>
      </c>
      <c r="W14" s="55">
        <f t="shared" ca="1" si="8"/>
        <v>0</v>
      </c>
      <c r="X14" s="55">
        <f t="shared" ca="1" si="8"/>
        <v>0</v>
      </c>
      <c r="Y14" s="55">
        <f t="shared" ca="1" si="8"/>
        <v>0</v>
      </c>
      <c r="Z14" s="55">
        <f t="shared" ca="1" si="8"/>
        <v>0</v>
      </c>
      <c r="AA14" s="56">
        <f t="shared" ca="1" si="8"/>
        <v>0</v>
      </c>
      <c r="AB14" s="22"/>
      <c r="AD14" s="9">
        <f t="shared" ca="1" si="0"/>
        <v>0.53799260550773442</v>
      </c>
      <c r="AE14" s="10">
        <f t="shared" ca="1" si="9"/>
        <v>6</v>
      </c>
      <c r="AF14" s="11"/>
      <c r="AG14" s="12">
        <v>14</v>
      </c>
      <c r="AH14" s="12">
        <v>6</v>
      </c>
      <c r="AI14" s="13">
        <v>5</v>
      </c>
    </row>
    <row r="15" spans="1:35" ht="36">
      <c r="A15" s="138" t="str">
        <f>A1</f>
        <v>かけざん九九　６のだん</v>
      </c>
      <c r="B15" s="138"/>
      <c r="C15" s="138"/>
      <c r="D15" s="138"/>
      <c r="E15" s="138"/>
      <c r="F15" s="138"/>
      <c r="G15" s="138"/>
      <c r="H15" s="138"/>
      <c r="I15" s="138"/>
      <c r="J15" s="21"/>
      <c r="K15" s="21"/>
      <c r="L15" s="21"/>
      <c r="M15" s="22"/>
      <c r="N15" s="134">
        <f>N1</f>
        <v>1</v>
      </c>
      <c r="O15" s="134"/>
      <c r="P15" s="37"/>
      <c r="Q15" s="37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D15" s="9">
        <f t="shared" ref="AD15:AD27" ca="1" si="10">RAND()</f>
        <v>0.82487611025232033</v>
      </c>
      <c r="AE15" s="10">
        <f t="shared" ca="1" si="9"/>
        <v>3</v>
      </c>
      <c r="AF15" s="11"/>
      <c r="AG15" s="12">
        <v>15</v>
      </c>
      <c r="AH15" s="12">
        <v>6</v>
      </c>
      <c r="AI15" s="13">
        <v>6</v>
      </c>
    </row>
    <row r="16" spans="1:35" ht="24.75" customHeight="1">
      <c r="A16" s="26"/>
      <c r="B16" s="38">
        <f t="shared" ref="B16:H28" si="11">B2</f>
        <v>0</v>
      </c>
      <c r="C16" s="39">
        <f t="shared" si="11"/>
        <v>0</v>
      </c>
      <c r="D16" s="38">
        <f t="shared" si="11"/>
        <v>0</v>
      </c>
      <c r="E16" s="39">
        <f t="shared" si="11"/>
        <v>0</v>
      </c>
      <c r="F16" s="38">
        <f t="shared" si="11"/>
        <v>0</v>
      </c>
      <c r="G16" s="39">
        <f t="shared" si="11"/>
        <v>0</v>
      </c>
      <c r="H16" s="38">
        <f t="shared" si="11"/>
        <v>0</v>
      </c>
      <c r="I16" s="38"/>
      <c r="J16" s="38">
        <f>J2</f>
        <v>0</v>
      </c>
      <c r="K16" s="38">
        <f>K2</f>
        <v>0</v>
      </c>
      <c r="L16" s="38">
        <f>L2</f>
        <v>0</v>
      </c>
      <c r="M16" s="38">
        <f>M2</f>
        <v>0</v>
      </c>
      <c r="N16" s="38">
        <f>N2</f>
        <v>0</v>
      </c>
      <c r="O16" s="38">
        <f>O2</f>
        <v>0</v>
      </c>
      <c r="P16" s="38"/>
      <c r="Q16" s="38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D16" s="9">
        <f t="shared" ca="1" si="10"/>
        <v>0.14694337921471401</v>
      </c>
      <c r="AE16" s="10">
        <f t="shared" ca="1" si="9"/>
        <v>9</v>
      </c>
      <c r="AF16" s="11"/>
      <c r="AG16" s="12">
        <v>16</v>
      </c>
      <c r="AH16" s="12">
        <v>6</v>
      </c>
      <c r="AI16" s="13">
        <v>7</v>
      </c>
    </row>
    <row r="17" spans="1:35" ht="24.75" customHeight="1">
      <c r="A17" s="30"/>
      <c r="B17" s="45" t="str">
        <f t="shared" si="11"/>
        <v>月</v>
      </c>
      <c r="C17" s="43"/>
      <c r="D17" s="44" t="str">
        <f t="shared" si="11"/>
        <v>日</v>
      </c>
      <c r="F17" s="136" t="str">
        <f t="shared" si="11"/>
        <v>名前</v>
      </c>
      <c r="G17" s="137"/>
      <c r="H17" s="30"/>
      <c r="I17" s="30"/>
      <c r="J17" s="29"/>
      <c r="K17" s="29"/>
      <c r="L17" s="29"/>
      <c r="M17" s="30"/>
      <c r="N17" s="30"/>
      <c r="O17" s="29"/>
      <c r="P17" s="36"/>
      <c r="Q17" s="36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D17" s="9">
        <f t="shared" ca="1" si="10"/>
        <v>0.90307576376354881</v>
      </c>
      <c r="AE17" s="10">
        <f t="shared" ca="1" si="9"/>
        <v>1</v>
      </c>
      <c r="AF17" s="11"/>
      <c r="AG17" s="12">
        <v>17</v>
      </c>
      <c r="AH17" s="12">
        <v>6</v>
      </c>
      <c r="AI17" s="13">
        <v>8</v>
      </c>
    </row>
    <row r="18" spans="1:35" ht="24.75" customHeight="1" thickBot="1">
      <c r="A18" s="26"/>
      <c r="B18" s="38">
        <f t="shared" si="11"/>
        <v>0</v>
      </c>
      <c r="C18" s="39">
        <f t="shared" si="11"/>
        <v>0</v>
      </c>
      <c r="D18" s="38">
        <f t="shared" si="11"/>
        <v>0</v>
      </c>
      <c r="E18" s="39">
        <f t="shared" si="11"/>
        <v>0</v>
      </c>
      <c r="F18" s="38">
        <f t="shared" si="11"/>
        <v>0</v>
      </c>
      <c r="G18" s="39">
        <f t="shared" si="11"/>
        <v>0</v>
      </c>
      <c r="H18" s="38">
        <f t="shared" si="11"/>
        <v>0</v>
      </c>
      <c r="I18" s="38"/>
      <c r="J18" s="38">
        <f t="shared" ref="J18:O28" si="12">J4</f>
        <v>0</v>
      </c>
      <c r="K18" s="38">
        <f t="shared" si="12"/>
        <v>0</v>
      </c>
      <c r="L18" s="38">
        <f t="shared" si="12"/>
        <v>0</v>
      </c>
      <c r="M18" s="38">
        <f t="shared" si="12"/>
        <v>0</v>
      </c>
      <c r="N18" s="38">
        <f t="shared" si="12"/>
        <v>0</v>
      </c>
      <c r="O18" s="38">
        <f t="shared" si="12"/>
        <v>0</v>
      </c>
      <c r="P18" s="38"/>
      <c r="Q18" s="38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D18" s="15">
        <f t="shared" ca="1" si="10"/>
        <v>0.28725044884329698</v>
      </c>
      <c r="AE18" s="16">
        <f t="shared" ca="1" si="9"/>
        <v>8</v>
      </c>
      <c r="AF18" s="17"/>
      <c r="AG18" s="18">
        <v>18</v>
      </c>
      <c r="AH18" s="18">
        <v>6</v>
      </c>
      <c r="AI18" s="19">
        <v>9</v>
      </c>
    </row>
    <row r="19" spans="1:35" ht="66" customHeight="1">
      <c r="A19" s="22"/>
      <c r="B19" s="31" t="str">
        <f t="shared" si="11"/>
        <v>(1)</v>
      </c>
      <c r="C19" s="32">
        <f t="shared" ca="1" si="11"/>
        <v>6</v>
      </c>
      <c r="D19" s="33" t="str">
        <f t="shared" si="11"/>
        <v>×</v>
      </c>
      <c r="E19" s="32">
        <f t="shared" ca="1" si="11"/>
        <v>3</v>
      </c>
      <c r="F19" s="33" t="str">
        <f t="shared" si="11"/>
        <v>＝</v>
      </c>
      <c r="G19" s="40">
        <f t="shared" ca="1" si="11"/>
        <v>18</v>
      </c>
      <c r="H19" s="41">
        <f t="shared" si="11"/>
        <v>0</v>
      </c>
      <c r="I19" s="41"/>
      <c r="J19" s="31" t="str">
        <f t="shared" si="12"/>
        <v>(11)</v>
      </c>
      <c r="K19" s="32">
        <f t="shared" ca="1" si="12"/>
        <v>6</v>
      </c>
      <c r="L19" s="33" t="str">
        <f t="shared" si="12"/>
        <v>×</v>
      </c>
      <c r="M19" s="32">
        <f t="shared" ca="1" si="12"/>
        <v>5</v>
      </c>
      <c r="N19" s="33" t="str">
        <f t="shared" si="12"/>
        <v>＝</v>
      </c>
      <c r="O19" s="40">
        <f t="shared" ca="1" si="12"/>
        <v>30</v>
      </c>
      <c r="P19" s="40"/>
      <c r="Q19" s="40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D19" s="2">
        <f t="shared" ca="1" si="10"/>
        <v>0.78884774603544705</v>
      </c>
      <c r="AE19" s="3">
        <f t="shared" ref="AE19:AE27" ca="1" si="13">RANK(AD19,$AD$19:$AD$27,)</f>
        <v>3</v>
      </c>
      <c r="AF19" s="4"/>
      <c r="AG19" s="5">
        <v>19</v>
      </c>
      <c r="AH19" s="5">
        <v>6</v>
      </c>
      <c r="AI19" s="6">
        <v>1</v>
      </c>
    </row>
    <row r="20" spans="1:35" ht="66" customHeight="1">
      <c r="A20" s="22"/>
      <c r="B20" s="31" t="str">
        <f t="shared" si="11"/>
        <v>(2)</v>
      </c>
      <c r="C20" s="32">
        <f t="shared" ca="1" si="11"/>
        <v>6</v>
      </c>
      <c r="D20" s="33" t="str">
        <f t="shared" si="11"/>
        <v>×</v>
      </c>
      <c r="E20" s="32">
        <f t="shared" ca="1" si="11"/>
        <v>8</v>
      </c>
      <c r="F20" s="33" t="str">
        <f t="shared" si="11"/>
        <v>＝</v>
      </c>
      <c r="G20" s="40">
        <f t="shared" ca="1" si="11"/>
        <v>48</v>
      </c>
      <c r="H20" s="41">
        <f t="shared" si="11"/>
        <v>0</v>
      </c>
      <c r="I20" s="41"/>
      <c r="J20" s="31" t="str">
        <f t="shared" si="12"/>
        <v>(12)</v>
      </c>
      <c r="K20" s="32">
        <f t="shared" ca="1" si="12"/>
        <v>6</v>
      </c>
      <c r="L20" s="33" t="str">
        <f t="shared" si="12"/>
        <v>×</v>
      </c>
      <c r="M20" s="32">
        <f t="shared" ca="1" si="12"/>
        <v>2</v>
      </c>
      <c r="N20" s="33" t="str">
        <f t="shared" si="12"/>
        <v>＝</v>
      </c>
      <c r="O20" s="40">
        <f t="shared" ca="1" si="12"/>
        <v>12</v>
      </c>
      <c r="P20" s="40"/>
      <c r="Q20" s="40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D20" s="9">
        <f t="shared" ca="1" si="10"/>
        <v>0.82733141092533569</v>
      </c>
      <c r="AE20" s="10">
        <f t="shared" ca="1" si="13"/>
        <v>2</v>
      </c>
      <c r="AF20" s="11"/>
      <c r="AG20" s="12">
        <v>20</v>
      </c>
      <c r="AH20" s="12">
        <v>6</v>
      </c>
      <c r="AI20" s="13">
        <v>2</v>
      </c>
    </row>
    <row r="21" spans="1:35" ht="66" customHeight="1">
      <c r="A21" s="22"/>
      <c r="B21" s="31" t="str">
        <f t="shared" si="11"/>
        <v>(3)</v>
      </c>
      <c r="C21" s="32">
        <f t="shared" ca="1" si="11"/>
        <v>6</v>
      </c>
      <c r="D21" s="33" t="str">
        <f t="shared" si="11"/>
        <v>×</v>
      </c>
      <c r="E21" s="32">
        <f t="shared" ca="1" si="11"/>
        <v>7</v>
      </c>
      <c r="F21" s="33" t="str">
        <f t="shared" si="11"/>
        <v>＝</v>
      </c>
      <c r="G21" s="40">
        <f t="shared" ca="1" si="11"/>
        <v>42</v>
      </c>
      <c r="H21" s="41">
        <f t="shared" si="11"/>
        <v>0</v>
      </c>
      <c r="I21" s="41"/>
      <c r="J21" s="31" t="str">
        <f t="shared" si="12"/>
        <v>(13)</v>
      </c>
      <c r="K21" s="32">
        <f t="shared" ca="1" si="12"/>
        <v>6</v>
      </c>
      <c r="L21" s="33" t="str">
        <f t="shared" si="12"/>
        <v>×</v>
      </c>
      <c r="M21" s="32">
        <f t="shared" ca="1" si="12"/>
        <v>7</v>
      </c>
      <c r="N21" s="33" t="str">
        <f t="shared" si="12"/>
        <v>＝</v>
      </c>
      <c r="O21" s="40">
        <f t="shared" ca="1" si="12"/>
        <v>42</v>
      </c>
      <c r="P21" s="40"/>
      <c r="Q21" s="40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D21" s="9">
        <f t="shared" ca="1" si="10"/>
        <v>0.39704217483588744</v>
      </c>
      <c r="AE21" s="10">
        <f t="shared" ca="1" si="13"/>
        <v>5</v>
      </c>
      <c r="AF21" s="11"/>
      <c r="AG21" s="12">
        <v>21</v>
      </c>
      <c r="AH21" s="12">
        <v>6</v>
      </c>
      <c r="AI21" s="13">
        <v>3</v>
      </c>
    </row>
    <row r="22" spans="1:35" ht="66" customHeight="1">
      <c r="A22" s="22"/>
      <c r="B22" s="31" t="str">
        <f t="shared" si="11"/>
        <v>(4)</v>
      </c>
      <c r="C22" s="32">
        <f t="shared" ca="1" si="11"/>
        <v>6</v>
      </c>
      <c r="D22" s="33" t="str">
        <f t="shared" si="11"/>
        <v>×</v>
      </c>
      <c r="E22" s="32">
        <f t="shared" ca="1" si="11"/>
        <v>5</v>
      </c>
      <c r="F22" s="33" t="str">
        <f t="shared" si="11"/>
        <v>＝</v>
      </c>
      <c r="G22" s="40">
        <f t="shared" ca="1" si="11"/>
        <v>30</v>
      </c>
      <c r="H22" s="41">
        <f t="shared" si="11"/>
        <v>0</v>
      </c>
      <c r="I22" s="41"/>
      <c r="J22" s="31" t="str">
        <f t="shared" si="12"/>
        <v>(14)</v>
      </c>
      <c r="K22" s="32">
        <f t="shared" ca="1" si="12"/>
        <v>6</v>
      </c>
      <c r="L22" s="33" t="str">
        <f t="shared" si="12"/>
        <v>×</v>
      </c>
      <c r="M22" s="32">
        <f t="shared" ca="1" si="12"/>
        <v>6</v>
      </c>
      <c r="N22" s="33" t="str">
        <f t="shared" si="12"/>
        <v>＝</v>
      </c>
      <c r="O22" s="40">
        <f t="shared" ca="1" si="12"/>
        <v>36</v>
      </c>
      <c r="P22" s="40"/>
      <c r="Q22" s="40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D22" s="9">
        <f t="shared" ca="1" si="10"/>
        <v>0.33345029564113615</v>
      </c>
      <c r="AE22" s="10">
        <f t="shared" ca="1" si="13"/>
        <v>6</v>
      </c>
      <c r="AF22" s="11"/>
      <c r="AG22" s="12">
        <v>22</v>
      </c>
      <c r="AH22" s="12">
        <v>6</v>
      </c>
      <c r="AI22" s="13">
        <v>4</v>
      </c>
    </row>
    <row r="23" spans="1:35" ht="66" customHeight="1">
      <c r="A23" s="22"/>
      <c r="B23" s="31" t="str">
        <f t="shared" si="11"/>
        <v>(5)</v>
      </c>
      <c r="C23" s="32">
        <f t="shared" ca="1" si="11"/>
        <v>6</v>
      </c>
      <c r="D23" s="33" t="str">
        <f t="shared" si="11"/>
        <v>×</v>
      </c>
      <c r="E23" s="32">
        <f t="shared" ca="1" si="11"/>
        <v>4</v>
      </c>
      <c r="F23" s="33" t="str">
        <f t="shared" si="11"/>
        <v>＝</v>
      </c>
      <c r="G23" s="40">
        <f t="shared" ca="1" si="11"/>
        <v>24</v>
      </c>
      <c r="H23" s="41">
        <f t="shared" si="11"/>
        <v>0</v>
      </c>
      <c r="I23" s="41"/>
      <c r="J23" s="31" t="str">
        <f t="shared" si="12"/>
        <v>(15)</v>
      </c>
      <c r="K23" s="32">
        <f t="shared" ca="1" si="12"/>
        <v>6</v>
      </c>
      <c r="L23" s="33" t="str">
        <f t="shared" si="12"/>
        <v>×</v>
      </c>
      <c r="M23" s="32">
        <f t="shared" ca="1" si="12"/>
        <v>3</v>
      </c>
      <c r="N23" s="33" t="str">
        <f t="shared" si="12"/>
        <v>＝</v>
      </c>
      <c r="O23" s="40">
        <f t="shared" ca="1" si="12"/>
        <v>18</v>
      </c>
      <c r="P23" s="40"/>
      <c r="Q23" s="40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D23" s="9">
        <f t="shared" ca="1" si="10"/>
        <v>0.22376786206917265</v>
      </c>
      <c r="AE23" s="10">
        <f t="shared" ca="1" si="13"/>
        <v>7</v>
      </c>
      <c r="AF23" s="11"/>
      <c r="AG23" s="12">
        <v>23</v>
      </c>
      <c r="AH23" s="12">
        <v>6</v>
      </c>
      <c r="AI23" s="13">
        <v>5</v>
      </c>
    </row>
    <row r="24" spans="1:35" ht="66" customHeight="1">
      <c r="A24" s="22"/>
      <c r="B24" s="31" t="str">
        <f t="shared" si="11"/>
        <v>(6)</v>
      </c>
      <c r="C24" s="32">
        <f t="shared" ca="1" si="11"/>
        <v>6</v>
      </c>
      <c r="D24" s="33" t="str">
        <f t="shared" si="11"/>
        <v>×</v>
      </c>
      <c r="E24" s="32">
        <f t="shared" ca="1" si="11"/>
        <v>9</v>
      </c>
      <c r="F24" s="33" t="str">
        <f t="shared" si="11"/>
        <v>＝</v>
      </c>
      <c r="G24" s="40">
        <f t="shared" ca="1" si="11"/>
        <v>54</v>
      </c>
      <c r="H24" s="41">
        <f t="shared" si="11"/>
        <v>0</v>
      </c>
      <c r="I24" s="41"/>
      <c r="J24" s="31" t="str">
        <f t="shared" si="12"/>
        <v>(16)</v>
      </c>
      <c r="K24" s="32">
        <f t="shared" ca="1" si="12"/>
        <v>6</v>
      </c>
      <c r="L24" s="33" t="str">
        <f t="shared" si="12"/>
        <v>×</v>
      </c>
      <c r="M24" s="32">
        <f t="shared" ca="1" si="12"/>
        <v>9</v>
      </c>
      <c r="N24" s="33" t="str">
        <f t="shared" si="12"/>
        <v>＝</v>
      </c>
      <c r="O24" s="40">
        <f t="shared" ca="1" si="12"/>
        <v>54</v>
      </c>
      <c r="P24" s="40"/>
      <c r="Q24" s="40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D24" s="9">
        <f t="shared" ca="1" si="10"/>
        <v>0.98830526168878485</v>
      </c>
      <c r="AE24" s="10">
        <f t="shared" ca="1" si="13"/>
        <v>1</v>
      </c>
      <c r="AF24" s="11"/>
      <c r="AG24" s="12">
        <v>24</v>
      </c>
      <c r="AH24" s="12">
        <v>6</v>
      </c>
      <c r="AI24" s="13">
        <v>6</v>
      </c>
    </row>
    <row r="25" spans="1:35" ht="66" customHeight="1">
      <c r="A25" s="22"/>
      <c r="B25" s="31" t="str">
        <f t="shared" si="11"/>
        <v>(7)</v>
      </c>
      <c r="C25" s="32">
        <f t="shared" ca="1" si="11"/>
        <v>6</v>
      </c>
      <c r="D25" s="33" t="str">
        <f t="shared" si="11"/>
        <v>×</v>
      </c>
      <c r="E25" s="32">
        <f t="shared" ca="1" si="11"/>
        <v>6</v>
      </c>
      <c r="F25" s="33" t="str">
        <f t="shared" si="11"/>
        <v>＝</v>
      </c>
      <c r="G25" s="40">
        <f t="shared" ca="1" si="11"/>
        <v>36</v>
      </c>
      <c r="H25" s="41">
        <f t="shared" si="11"/>
        <v>0</v>
      </c>
      <c r="I25" s="41"/>
      <c r="J25" s="31" t="str">
        <f t="shared" si="12"/>
        <v>(17)</v>
      </c>
      <c r="K25" s="32">
        <f t="shared" ca="1" si="12"/>
        <v>6</v>
      </c>
      <c r="L25" s="33" t="str">
        <f t="shared" si="12"/>
        <v>×</v>
      </c>
      <c r="M25" s="32">
        <f t="shared" ca="1" si="12"/>
        <v>1</v>
      </c>
      <c r="N25" s="33" t="str">
        <f t="shared" si="12"/>
        <v>＝</v>
      </c>
      <c r="O25" s="40">
        <f t="shared" ca="1" si="12"/>
        <v>6</v>
      </c>
      <c r="P25" s="40"/>
      <c r="Q25" s="40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D25" s="9">
        <f t="shared" ca="1" si="10"/>
        <v>4.6349846250495874E-2</v>
      </c>
      <c r="AE25" s="10">
        <f t="shared" ca="1" si="13"/>
        <v>8</v>
      </c>
      <c r="AF25" s="11"/>
      <c r="AG25" s="12">
        <v>25</v>
      </c>
      <c r="AH25" s="12">
        <v>6</v>
      </c>
      <c r="AI25" s="13">
        <v>7</v>
      </c>
    </row>
    <row r="26" spans="1:35" ht="66" customHeight="1">
      <c r="A26" s="22"/>
      <c r="B26" s="31" t="str">
        <f t="shared" si="11"/>
        <v>(8)</v>
      </c>
      <c r="C26" s="32">
        <f t="shared" ca="1" si="11"/>
        <v>6</v>
      </c>
      <c r="D26" s="33" t="str">
        <f t="shared" si="11"/>
        <v>×</v>
      </c>
      <c r="E26" s="32">
        <f t="shared" ca="1" si="11"/>
        <v>2</v>
      </c>
      <c r="F26" s="33" t="str">
        <f t="shared" si="11"/>
        <v>＝</v>
      </c>
      <c r="G26" s="40">
        <f t="shared" ca="1" si="11"/>
        <v>12</v>
      </c>
      <c r="H26" s="41">
        <f t="shared" si="11"/>
        <v>0</v>
      </c>
      <c r="I26" s="41"/>
      <c r="J26" s="31" t="str">
        <f t="shared" si="12"/>
        <v>(18)</v>
      </c>
      <c r="K26" s="32">
        <f t="shared" ca="1" si="12"/>
        <v>6</v>
      </c>
      <c r="L26" s="33" t="str">
        <f t="shared" si="12"/>
        <v>×</v>
      </c>
      <c r="M26" s="32">
        <f t="shared" ca="1" si="12"/>
        <v>8</v>
      </c>
      <c r="N26" s="33" t="str">
        <f t="shared" si="12"/>
        <v>＝</v>
      </c>
      <c r="O26" s="40">
        <f t="shared" ca="1" si="12"/>
        <v>48</v>
      </c>
      <c r="P26" s="40"/>
      <c r="Q26" s="40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D26" s="9">
        <f t="shared" ca="1" si="10"/>
        <v>0.47513193076314453</v>
      </c>
      <c r="AE26" s="10">
        <f t="shared" ca="1" si="13"/>
        <v>4</v>
      </c>
      <c r="AF26" s="11"/>
      <c r="AG26" s="12">
        <v>26</v>
      </c>
      <c r="AH26" s="12">
        <v>6</v>
      </c>
      <c r="AI26" s="13">
        <v>8</v>
      </c>
    </row>
    <row r="27" spans="1:35" ht="66" customHeight="1" thickBot="1">
      <c r="A27" s="22"/>
      <c r="B27" s="31" t="str">
        <f t="shared" si="11"/>
        <v>(9)</v>
      </c>
      <c r="C27" s="32">
        <f t="shared" ca="1" si="11"/>
        <v>6</v>
      </c>
      <c r="D27" s="33" t="str">
        <f t="shared" si="11"/>
        <v>×</v>
      </c>
      <c r="E27" s="32">
        <f t="shared" ca="1" si="11"/>
        <v>1</v>
      </c>
      <c r="F27" s="33" t="str">
        <f t="shared" si="11"/>
        <v>＝</v>
      </c>
      <c r="G27" s="40">
        <f t="shared" ca="1" si="11"/>
        <v>6</v>
      </c>
      <c r="H27" s="41">
        <f t="shared" si="11"/>
        <v>0</v>
      </c>
      <c r="I27" s="41"/>
      <c r="J27" s="31" t="str">
        <f t="shared" si="12"/>
        <v>(19)</v>
      </c>
      <c r="K27" s="32">
        <f t="shared" ca="1" si="12"/>
        <v>6</v>
      </c>
      <c r="L27" s="33" t="str">
        <f t="shared" si="12"/>
        <v>×</v>
      </c>
      <c r="M27" s="32">
        <f t="shared" ca="1" si="12"/>
        <v>3</v>
      </c>
      <c r="N27" s="33" t="str">
        <f t="shared" si="12"/>
        <v>＝</v>
      </c>
      <c r="O27" s="40">
        <f t="shared" ca="1" si="12"/>
        <v>18</v>
      </c>
      <c r="P27" s="40"/>
      <c r="Q27" s="40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D27" s="15">
        <f t="shared" ca="1" si="10"/>
        <v>4.2798677484869652E-2</v>
      </c>
      <c r="AE27" s="16">
        <f t="shared" ca="1" si="13"/>
        <v>9</v>
      </c>
      <c r="AF27" s="17"/>
      <c r="AG27" s="18">
        <v>27</v>
      </c>
      <c r="AH27" s="18">
        <v>6</v>
      </c>
      <c r="AI27" s="19">
        <v>9</v>
      </c>
    </row>
    <row r="28" spans="1:35" ht="66" customHeight="1">
      <c r="A28" s="22"/>
      <c r="B28" s="31" t="str">
        <f t="shared" si="11"/>
        <v>(10)</v>
      </c>
      <c r="C28" s="32">
        <f t="shared" ca="1" si="11"/>
        <v>6</v>
      </c>
      <c r="D28" s="33" t="str">
        <f t="shared" si="11"/>
        <v>×</v>
      </c>
      <c r="E28" s="32">
        <f t="shared" ca="1" si="11"/>
        <v>4</v>
      </c>
      <c r="F28" s="33" t="str">
        <f t="shared" si="11"/>
        <v>＝</v>
      </c>
      <c r="G28" s="40">
        <f t="shared" ca="1" si="11"/>
        <v>24</v>
      </c>
      <c r="H28" s="41">
        <f t="shared" si="11"/>
        <v>0</v>
      </c>
      <c r="I28" s="41"/>
      <c r="J28" s="31" t="str">
        <f t="shared" si="12"/>
        <v>(20)</v>
      </c>
      <c r="K28" s="32">
        <f t="shared" ca="1" si="12"/>
        <v>6</v>
      </c>
      <c r="L28" s="33" t="str">
        <f t="shared" si="12"/>
        <v>×</v>
      </c>
      <c r="M28" s="32">
        <f t="shared" ca="1" si="12"/>
        <v>2</v>
      </c>
      <c r="N28" s="33" t="str">
        <f t="shared" si="12"/>
        <v>＝</v>
      </c>
      <c r="O28" s="40">
        <f t="shared" ca="1" si="12"/>
        <v>12</v>
      </c>
      <c r="P28" s="40"/>
      <c r="Q28" s="40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</row>
    <row r="29" spans="1:35" ht="15">
      <c r="S29" s="22"/>
      <c r="T29" s="22"/>
      <c r="U29" s="22"/>
      <c r="V29" s="22"/>
      <c r="W29" s="22"/>
      <c r="X29" s="22"/>
      <c r="Y29" s="22"/>
      <c r="Z29" s="22"/>
      <c r="AA29" s="22"/>
      <c r="AB29" s="22"/>
    </row>
    <row r="30" spans="1:35" ht="28.5">
      <c r="AD30" s="20"/>
      <c r="AE30" s="14"/>
      <c r="AG30" s="8"/>
      <c r="AH30" s="8"/>
      <c r="AI30" s="8"/>
    </row>
    <row r="31" spans="1:35" ht="28.5">
      <c r="AD31" s="20"/>
      <c r="AE31" s="14"/>
      <c r="AG31" s="8"/>
      <c r="AH31" s="8"/>
      <c r="AI31" s="8"/>
    </row>
    <row r="32" spans="1:35" ht="28.5">
      <c r="AD32" s="20"/>
      <c r="AE32" s="14"/>
      <c r="AG32" s="8"/>
      <c r="AH32" s="8"/>
      <c r="AI32" s="8"/>
    </row>
    <row r="33" spans="30:35" ht="28.5">
      <c r="AD33" s="20"/>
      <c r="AE33" s="14"/>
      <c r="AG33" s="8"/>
      <c r="AH33" s="8"/>
      <c r="AI33" s="8"/>
    </row>
    <row r="34" spans="30:35" ht="28.5">
      <c r="AD34" s="20"/>
      <c r="AE34" s="14"/>
      <c r="AG34" s="8"/>
      <c r="AH34" s="8"/>
      <c r="AI34" s="8"/>
    </row>
    <row r="35" spans="30:35" ht="28.5">
      <c r="AD35" s="20"/>
      <c r="AE35" s="14"/>
      <c r="AG35" s="8"/>
      <c r="AH35" s="8"/>
      <c r="AI35" s="8"/>
    </row>
    <row r="36" spans="30:35" ht="28.5">
      <c r="AD36" s="20"/>
      <c r="AE36" s="14"/>
      <c r="AG36" s="8"/>
      <c r="AH36" s="8"/>
      <c r="AI36" s="8"/>
    </row>
    <row r="37" spans="30:35" ht="28.5">
      <c r="AD37" s="20"/>
      <c r="AE37" s="14"/>
      <c r="AG37" s="8"/>
      <c r="AH37" s="8"/>
      <c r="AI37" s="8"/>
    </row>
    <row r="38" spans="30:35" ht="28.5">
      <c r="AD38" s="20"/>
      <c r="AE38" s="14"/>
      <c r="AG38" s="8"/>
      <c r="AH38" s="8"/>
      <c r="AI38" s="8"/>
    </row>
    <row r="39" spans="30:35" ht="28.5">
      <c r="AD39" s="20"/>
      <c r="AE39" s="14"/>
      <c r="AG39" s="8"/>
      <c r="AH39" s="8"/>
      <c r="AI39" s="8"/>
    </row>
    <row r="40" spans="30:35" ht="28.5">
      <c r="AD40" s="20"/>
      <c r="AE40" s="14"/>
      <c r="AG40" s="8"/>
      <c r="AH40" s="8"/>
      <c r="AI40" s="8"/>
    </row>
    <row r="41" spans="30:35" ht="28.5">
      <c r="AD41" s="20"/>
      <c r="AE41" s="14"/>
      <c r="AG41" s="8"/>
      <c r="AH41" s="8"/>
      <c r="AI41" s="8"/>
    </row>
    <row r="42" spans="30:35" ht="28.5">
      <c r="AD42" s="20"/>
      <c r="AE42" s="14"/>
      <c r="AG42" s="8"/>
      <c r="AH42" s="8"/>
      <c r="AI42" s="8"/>
    </row>
    <row r="43" spans="30:35" ht="28.5">
      <c r="AD43" s="20"/>
      <c r="AE43" s="14"/>
      <c r="AG43" s="8"/>
      <c r="AH43" s="8"/>
      <c r="AI43" s="8"/>
    </row>
    <row r="44" spans="30:35" ht="28.5">
      <c r="AD44" s="20"/>
      <c r="AE44" s="14"/>
      <c r="AG44" s="8"/>
      <c r="AH44" s="8"/>
      <c r="AI44" s="8"/>
    </row>
    <row r="45" spans="30:35" ht="28.5">
      <c r="AD45" s="20"/>
      <c r="AE45" s="14"/>
      <c r="AG45" s="8"/>
      <c r="AH45" s="8"/>
      <c r="AI45" s="8"/>
    </row>
    <row r="46" spans="30:35" ht="28.5">
      <c r="AD46" s="20"/>
      <c r="AE46" s="14"/>
      <c r="AG46" s="8"/>
      <c r="AH46" s="8"/>
      <c r="AI46" s="8"/>
    </row>
    <row r="47" spans="30:35" ht="28.5">
      <c r="AD47" s="20"/>
      <c r="AE47" s="14"/>
      <c r="AG47" s="8"/>
      <c r="AH47" s="8"/>
      <c r="AI47" s="8"/>
    </row>
    <row r="48" spans="30:35" ht="28.5">
      <c r="AD48" s="20"/>
      <c r="AE48" s="14"/>
      <c r="AG48" s="8"/>
      <c r="AH48" s="8"/>
      <c r="AI48" s="8"/>
    </row>
    <row r="49" spans="30:35" ht="28.5">
      <c r="AD49" s="20"/>
      <c r="AE49" s="14"/>
      <c r="AG49" s="8"/>
      <c r="AH49" s="8"/>
      <c r="AI49" s="8"/>
    </row>
    <row r="50" spans="30:35" ht="28.5">
      <c r="AD50" s="20"/>
      <c r="AE50" s="14"/>
      <c r="AG50" s="8"/>
      <c r="AH50" s="8"/>
      <c r="AI50" s="8"/>
    </row>
    <row r="51" spans="30:35" ht="28.5">
      <c r="AD51" s="20"/>
      <c r="AE51" s="14"/>
      <c r="AG51" s="8"/>
      <c r="AH51" s="8"/>
      <c r="AI51" s="8"/>
    </row>
    <row r="52" spans="30:35" ht="28.5">
      <c r="AD52" s="20"/>
      <c r="AE52" s="14"/>
      <c r="AG52" s="8"/>
      <c r="AH52" s="8"/>
      <c r="AI52" s="8"/>
    </row>
    <row r="53" spans="30:35" ht="28.5">
      <c r="AD53" s="20"/>
      <c r="AE53" s="14"/>
      <c r="AG53" s="8"/>
      <c r="AH53" s="8"/>
      <c r="AI53" s="8"/>
    </row>
    <row r="54" spans="30:35" ht="28.5">
      <c r="AD54" s="20"/>
      <c r="AE54" s="14"/>
      <c r="AG54" s="8"/>
      <c r="AH54" s="8"/>
      <c r="AI54" s="8"/>
    </row>
    <row r="55" spans="30:35" ht="28.5">
      <c r="AD55" s="20"/>
      <c r="AE55" s="14"/>
      <c r="AG55" s="8"/>
      <c r="AH55" s="8"/>
      <c r="AI55" s="8"/>
    </row>
    <row r="56" spans="30:35" ht="28.5">
      <c r="AD56" s="20"/>
      <c r="AE56" s="14"/>
      <c r="AG56" s="8"/>
      <c r="AH56" s="8"/>
      <c r="AI56" s="8"/>
    </row>
    <row r="57" spans="30:35" ht="28.5">
      <c r="AD57" s="20"/>
      <c r="AE57" s="14"/>
      <c r="AG57" s="8"/>
      <c r="AH57" s="8"/>
      <c r="AI57" s="8"/>
    </row>
    <row r="58" spans="30:35" ht="28.5">
      <c r="AD58" s="20"/>
      <c r="AE58" s="14"/>
      <c r="AG58" s="8"/>
      <c r="AH58" s="8"/>
      <c r="AI58" s="8"/>
    </row>
    <row r="59" spans="30:35" ht="28.5">
      <c r="AD59" s="20"/>
      <c r="AE59" s="14"/>
      <c r="AG59" s="8"/>
      <c r="AH59" s="8"/>
      <c r="AI59" s="8"/>
    </row>
    <row r="60" spans="30:35" ht="28.5">
      <c r="AD60" s="20"/>
      <c r="AE60" s="14"/>
      <c r="AG60" s="8"/>
      <c r="AH60" s="8"/>
      <c r="AI60" s="8"/>
    </row>
    <row r="61" spans="30:35" ht="28.5">
      <c r="AD61" s="20"/>
      <c r="AE61" s="14"/>
      <c r="AG61" s="8"/>
      <c r="AH61" s="8"/>
      <c r="AI61" s="8"/>
    </row>
    <row r="62" spans="30:35" ht="28.5">
      <c r="AD62" s="20"/>
      <c r="AE62" s="14"/>
      <c r="AG62" s="8"/>
      <c r="AH62" s="8"/>
      <c r="AI62" s="8"/>
    </row>
    <row r="63" spans="30:35" ht="28.5">
      <c r="AD63" s="20"/>
      <c r="AE63" s="14"/>
      <c r="AG63" s="8"/>
      <c r="AH63" s="8"/>
      <c r="AI63" s="8"/>
    </row>
    <row r="64" spans="30:35" ht="28.5">
      <c r="AD64" s="20"/>
      <c r="AE64" s="14"/>
      <c r="AG64" s="8"/>
      <c r="AH64" s="8"/>
      <c r="AI64" s="8"/>
    </row>
    <row r="65" spans="30:35" ht="28.5">
      <c r="AD65" s="20"/>
      <c r="AE65" s="14"/>
      <c r="AG65" s="8"/>
      <c r="AH65" s="8"/>
      <c r="AI65" s="8"/>
    </row>
    <row r="66" spans="30:35" ht="28.5">
      <c r="AD66" s="20"/>
      <c r="AE66" s="14"/>
      <c r="AG66" s="8"/>
      <c r="AH66" s="8"/>
      <c r="AI66" s="8"/>
    </row>
    <row r="67" spans="30:35" ht="28.5">
      <c r="AD67" s="20"/>
      <c r="AE67" s="14"/>
      <c r="AG67" s="8"/>
      <c r="AH67" s="8"/>
      <c r="AI67" s="8"/>
    </row>
    <row r="68" spans="30:35" ht="28.5">
      <c r="AD68" s="20"/>
      <c r="AE68" s="14"/>
      <c r="AG68" s="8"/>
      <c r="AH68" s="8"/>
      <c r="AI68" s="8"/>
    </row>
    <row r="69" spans="30:35" ht="28.5">
      <c r="AD69" s="20"/>
      <c r="AE69" s="14"/>
      <c r="AG69" s="8"/>
      <c r="AH69" s="8"/>
      <c r="AI69" s="8"/>
    </row>
    <row r="70" spans="30:35" ht="28.5">
      <c r="AD70" s="20"/>
      <c r="AE70" s="14"/>
      <c r="AG70" s="8"/>
      <c r="AH70" s="8"/>
      <c r="AI70" s="8"/>
    </row>
    <row r="71" spans="30:35" ht="28.5">
      <c r="AD71" s="20"/>
      <c r="AE71" s="14"/>
      <c r="AG71" s="8"/>
      <c r="AH71" s="8"/>
      <c r="AI71" s="8"/>
    </row>
    <row r="72" spans="30:35" ht="28.5">
      <c r="AD72" s="20"/>
      <c r="AE72" s="14"/>
      <c r="AG72" s="8"/>
      <c r="AH72" s="8"/>
      <c r="AI72" s="8"/>
    </row>
    <row r="73" spans="30:35" ht="28.5">
      <c r="AD73" s="20"/>
      <c r="AE73" s="14"/>
      <c r="AG73" s="8"/>
      <c r="AH73" s="8"/>
      <c r="AI73" s="8"/>
    </row>
    <row r="74" spans="30:35" ht="28.5">
      <c r="AD74" s="20"/>
      <c r="AE74" s="14"/>
      <c r="AG74" s="8"/>
      <c r="AH74" s="8"/>
      <c r="AI74" s="8"/>
    </row>
    <row r="75" spans="30:35" ht="28.5">
      <c r="AD75" s="20"/>
      <c r="AE75" s="14"/>
      <c r="AG75" s="8"/>
      <c r="AH75" s="8"/>
      <c r="AI75" s="8"/>
    </row>
    <row r="76" spans="30:35" ht="28.5">
      <c r="AD76" s="20"/>
      <c r="AE76" s="14"/>
      <c r="AG76" s="8"/>
      <c r="AH76" s="8"/>
      <c r="AI76" s="8"/>
    </row>
    <row r="77" spans="30:35" ht="28.5">
      <c r="AD77" s="20"/>
      <c r="AE77" s="14"/>
      <c r="AG77" s="8"/>
      <c r="AH77" s="8"/>
      <c r="AI77" s="8"/>
    </row>
    <row r="78" spans="30:35" ht="28.5">
      <c r="AD78" s="20"/>
      <c r="AE78" s="14"/>
      <c r="AG78" s="8"/>
      <c r="AH78" s="8"/>
      <c r="AI78" s="8"/>
    </row>
    <row r="79" spans="30:35" ht="28.5">
      <c r="AD79" s="20"/>
      <c r="AE79" s="14"/>
      <c r="AG79" s="8"/>
      <c r="AH79" s="8"/>
      <c r="AI79" s="8"/>
    </row>
    <row r="80" spans="30:35" ht="28.5">
      <c r="AD80" s="20"/>
      <c r="AE80" s="14"/>
      <c r="AG80" s="8"/>
      <c r="AH80" s="8"/>
      <c r="AI80" s="8"/>
    </row>
    <row r="81" spans="30:35" ht="28.5">
      <c r="AD81" s="20"/>
      <c r="AE81" s="14"/>
      <c r="AG81" s="8"/>
      <c r="AH81" s="8"/>
      <c r="AI81" s="8"/>
    </row>
  </sheetData>
  <sheetProtection algorithmName="SHA-512" hashValue="6gU8Kgdx8kNoBPl6vFGofcHJ7/se2yNnbof/bvojkSGd9PLe743xA6u95peafbdATWvwhPS3S9QD3GRZsFFDEA==" saltValue="oRHXsI/qPrkXlR12aN5H3Q==" spinCount="100000" sheet="1" objects="1" scenarios="1" selectLockedCells="1"/>
  <mergeCells count="6">
    <mergeCell ref="F17:G17"/>
    <mergeCell ref="N1:O1"/>
    <mergeCell ref="F3:G3"/>
    <mergeCell ref="A15:I15"/>
    <mergeCell ref="N15:O15"/>
    <mergeCell ref="A1:M1"/>
  </mergeCells>
  <phoneticPr fontId="1"/>
  <conditionalFormatting sqref="S6:AA14">
    <cfRule type="cellIs" dxfId="42" priority="1" stopIfTrue="1" operator="greaterThanOrEqual">
      <formula>5</formula>
    </cfRule>
    <cfRule type="cellIs" dxfId="41" priority="2" stopIfTrue="1" operator="equal">
      <formula>4</formula>
    </cfRule>
    <cfRule type="cellIs" dxfId="40" priority="3" stopIfTrue="1" operator="equal">
      <formula>3</formula>
    </cfRule>
    <cfRule type="cellIs" dxfId="39" priority="4" stopIfTrue="1" operator="equal">
      <formula>2</formula>
    </cfRule>
    <cfRule type="cellIs" dxfId="38" priority="5" stopIfTrue="1" operator="equal">
      <formula>1</formula>
    </cfRule>
    <cfRule type="cellIs" dxfId="37" priority="6" stopIfTrue="1" operator="equal">
      <formula>0</formula>
    </cfRule>
  </conditionalFormatting>
  <dataValidations count="1">
    <dataValidation type="whole" imeMode="off" allowBlank="1" showInputMessage="1" showErrorMessage="1" sqref="N1:Q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1"/>
  <sheetViews>
    <sheetView showGridLines="0" zoomScale="70" zoomScaleNormal="70" workbookViewId="0">
      <selection activeCell="N1" sqref="N1:O1"/>
    </sheetView>
  </sheetViews>
  <sheetFormatPr defaultRowHeight="13.5"/>
  <cols>
    <col min="1" max="1" width="7.625" style="1" customWidth="1"/>
    <col min="2" max="2" width="6.25" style="1" bestFit="1" customWidth="1"/>
    <col min="3" max="3" width="4.625" style="7" customWidth="1"/>
    <col min="4" max="4" width="5.625" style="1" customWidth="1"/>
    <col min="5" max="5" width="4.625" style="7" customWidth="1"/>
    <col min="6" max="6" width="5.625" style="1" customWidth="1"/>
    <col min="7" max="7" width="8.625" style="7" customWidth="1"/>
    <col min="8" max="8" width="3.625" style="1" customWidth="1"/>
    <col min="9" max="9" width="7.625" style="1" customWidth="1"/>
    <col min="10" max="10" width="6.25" style="1" bestFit="1" customWidth="1"/>
    <col min="11" max="11" width="4.625" style="1" customWidth="1"/>
    <col min="12" max="12" width="5.625" style="1" customWidth="1"/>
    <col min="13" max="13" width="4.625" style="1" customWidth="1"/>
    <col min="14" max="14" width="4.5" style="1" customWidth="1"/>
    <col min="15" max="17" width="8.625" style="1" customWidth="1"/>
    <col min="18" max="18" width="7.75" style="1" customWidth="1"/>
    <col min="19" max="19" width="9" style="1" customWidth="1"/>
    <col min="20" max="20" width="8.375" style="1" customWidth="1"/>
    <col min="21" max="21" width="8.75" style="1" customWidth="1"/>
    <col min="22" max="22" width="8.25" style="1" customWidth="1"/>
    <col min="23" max="23" width="9.625" style="1" customWidth="1"/>
    <col min="24" max="24" width="8.5" style="1" customWidth="1"/>
    <col min="25" max="25" width="9" style="1" customWidth="1"/>
    <col min="26" max="26" width="8.125" style="1" customWidth="1"/>
    <col min="27" max="27" width="8.5" style="1" customWidth="1"/>
    <col min="28" max="28" width="8.25" style="1" customWidth="1"/>
    <col min="29" max="29" width="9.125" style="1" customWidth="1"/>
    <col min="30" max="30" width="9" style="1" hidden="1" customWidth="1"/>
    <col min="31" max="31" width="8.75" style="1" hidden="1" customWidth="1"/>
    <col min="32" max="35" width="0" style="1" hidden="1" customWidth="1"/>
    <col min="36" max="16384" width="9" style="1"/>
  </cols>
  <sheetData>
    <row r="1" spans="1:35" ht="36">
      <c r="A1" s="138" t="s">
        <v>34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3">
        <v>1</v>
      </c>
      <c r="O1" s="133"/>
      <c r="P1" s="58"/>
      <c r="Q1" s="58"/>
      <c r="R1" s="57"/>
      <c r="S1" s="22"/>
      <c r="T1" s="22"/>
      <c r="U1" s="22"/>
      <c r="V1" s="22"/>
      <c r="W1" s="22"/>
      <c r="X1" s="22"/>
      <c r="Y1" s="22"/>
      <c r="Z1" s="22"/>
      <c r="AA1" s="22"/>
      <c r="AB1" s="22"/>
      <c r="AD1" s="2">
        <f t="shared" ref="AD1:AD14" ca="1" si="0">RAND()</f>
        <v>0.22907932645749041</v>
      </c>
      <c r="AE1" s="3">
        <f ca="1">RANK(AD1,$AD$1:$AD$9,)</f>
        <v>7</v>
      </c>
      <c r="AF1" s="4"/>
      <c r="AG1" s="5">
        <v>1</v>
      </c>
      <c r="AH1" s="5">
        <v>7</v>
      </c>
      <c r="AI1" s="6">
        <v>1</v>
      </c>
    </row>
    <row r="2" spans="1:35" ht="24.75" customHeight="1">
      <c r="A2" s="22"/>
      <c r="B2" s="24"/>
      <c r="C2" s="25"/>
      <c r="D2" s="22"/>
      <c r="E2" s="25"/>
      <c r="F2" s="22"/>
      <c r="G2" s="25"/>
      <c r="H2" s="26"/>
      <c r="I2" s="26"/>
      <c r="J2" s="22"/>
      <c r="K2" s="22"/>
      <c r="L2" s="27"/>
      <c r="M2" s="22"/>
      <c r="N2" s="28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D2" s="9">
        <f t="shared" ca="1" si="0"/>
        <v>0.69486210263303627</v>
      </c>
      <c r="AE2" s="10">
        <f t="shared" ref="AE2:AE9" ca="1" si="1">RANK(AD2,$AD$1:$AD$9,)</f>
        <v>3</v>
      </c>
      <c r="AF2" s="11"/>
      <c r="AG2" s="12">
        <v>2</v>
      </c>
      <c r="AH2" s="12">
        <v>7</v>
      </c>
      <c r="AI2" s="13">
        <v>2</v>
      </c>
    </row>
    <row r="3" spans="1:35" ht="24.75" customHeight="1">
      <c r="A3" s="30"/>
      <c r="B3" s="29" t="s">
        <v>37</v>
      </c>
      <c r="C3" s="43"/>
      <c r="D3" s="44" t="s">
        <v>26</v>
      </c>
      <c r="F3" s="136" t="s">
        <v>0</v>
      </c>
      <c r="G3" s="137"/>
      <c r="H3" s="30"/>
      <c r="I3" s="30"/>
      <c r="J3" s="29"/>
      <c r="K3" s="29"/>
      <c r="L3" s="29"/>
      <c r="M3" s="30"/>
      <c r="N3" s="30"/>
      <c r="O3" s="29"/>
      <c r="P3" s="36"/>
      <c r="Q3" s="36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D3" s="9">
        <f t="shared" ca="1" si="0"/>
        <v>0.92369398577226125</v>
      </c>
      <c r="AE3" s="10">
        <f t="shared" ca="1" si="1"/>
        <v>1</v>
      </c>
      <c r="AF3" s="11"/>
      <c r="AG3" s="12">
        <v>3</v>
      </c>
      <c r="AH3" s="12">
        <v>7</v>
      </c>
      <c r="AI3" s="13">
        <v>3</v>
      </c>
    </row>
    <row r="4" spans="1:35" ht="24.75" customHeight="1">
      <c r="A4" s="22"/>
      <c r="B4" s="22"/>
      <c r="C4" s="25"/>
      <c r="D4" s="22"/>
      <c r="E4" s="25"/>
      <c r="F4" s="22"/>
      <c r="G4" s="25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6" t="s">
        <v>38</v>
      </c>
      <c r="T4" s="26" t="s">
        <v>25</v>
      </c>
      <c r="U4" s="26" t="s">
        <v>39</v>
      </c>
      <c r="V4" s="26" t="s">
        <v>23</v>
      </c>
      <c r="W4" s="22"/>
      <c r="X4" s="22"/>
      <c r="Y4" s="22"/>
      <c r="Z4" s="22"/>
      <c r="AA4" s="22"/>
      <c r="AB4" s="22"/>
      <c r="AD4" s="9">
        <f t="shared" ca="1" si="0"/>
        <v>0.55317731776680867</v>
      </c>
      <c r="AE4" s="10">
        <f t="shared" ca="1" si="1"/>
        <v>6</v>
      </c>
      <c r="AF4" s="11"/>
      <c r="AG4" s="12">
        <v>4</v>
      </c>
      <c r="AH4" s="12">
        <v>7</v>
      </c>
      <c r="AI4" s="13">
        <v>4</v>
      </c>
    </row>
    <row r="5" spans="1:35" ht="66" customHeight="1" thickBot="1">
      <c r="A5" s="22"/>
      <c r="B5" s="31" t="s">
        <v>1</v>
      </c>
      <c r="C5" s="32">
        <f ca="1">VLOOKUP($AE1,$AG$1:$AI$27,2,FALSE)</f>
        <v>7</v>
      </c>
      <c r="D5" s="33" t="s">
        <v>2</v>
      </c>
      <c r="E5" s="34">
        <f t="shared" ref="E5:E14" ca="1" si="2">VLOOKUP($AE1,$AG$1:$AI$81,3,FALSE)</f>
        <v>7</v>
      </c>
      <c r="F5" s="33" t="s">
        <v>3</v>
      </c>
      <c r="G5" s="35">
        <f ca="1">C5*E5</f>
        <v>49</v>
      </c>
      <c r="H5" s="22"/>
      <c r="I5" s="22"/>
      <c r="J5" s="31" t="s">
        <v>18</v>
      </c>
      <c r="K5" s="32">
        <f t="shared" ref="K5:K14" ca="1" si="3">VLOOKUP($AE11,$AG$1:$AI$81,2,FALSE)</f>
        <v>7</v>
      </c>
      <c r="L5" s="33" t="s">
        <v>2</v>
      </c>
      <c r="M5" s="34">
        <f t="shared" ref="M5:M14" ca="1" si="4">VLOOKUP($AE11,$AG$1:$AI$81,3,FALSE)</f>
        <v>1</v>
      </c>
      <c r="N5" s="33" t="s">
        <v>3</v>
      </c>
      <c r="O5" s="35">
        <f t="shared" ref="O5:O14" ca="1" si="5">K5*M5</f>
        <v>7</v>
      </c>
      <c r="P5" s="35"/>
      <c r="Q5" s="35"/>
      <c r="R5" s="22"/>
      <c r="S5" s="47">
        <v>1</v>
      </c>
      <c r="T5" s="47">
        <v>2</v>
      </c>
      <c r="U5" s="47">
        <v>3</v>
      </c>
      <c r="V5" s="47">
        <v>4</v>
      </c>
      <c r="W5" s="47">
        <v>5</v>
      </c>
      <c r="X5" s="47">
        <v>6</v>
      </c>
      <c r="Y5" s="47">
        <v>7</v>
      </c>
      <c r="Z5" s="47">
        <v>8</v>
      </c>
      <c r="AA5" s="47">
        <v>9</v>
      </c>
      <c r="AB5" s="22"/>
      <c r="AD5" s="9">
        <f t="shared" ca="1" si="0"/>
        <v>0.5827908307086872</v>
      </c>
      <c r="AE5" s="10">
        <f t="shared" ca="1" si="1"/>
        <v>5</v>
      </c>
      <c r="AF5" s="11"/>
      <c r="AG5" s="12">
        <v>5</v>
      </c>
      <c r="AH5" s="12">
        <v>7</v>
      </c>
      <c r="AI5" s="13">
        <v>5</v>
      </c>
    </row>
    <row r="6" spans="1:35" ht="66" customHeight="1">
      <c r="A6" s="22"/>
      <c r="B6" s="31" t="s">
        <v>4</v>
      </c>
      <c r="C6" s="32">
        <f t="shared" ref="C6:C14" ca="1" si="6">VLOOKUP($AE2,$AG$1:$AI$81,2,FALSE)</f>
        <v>7</v>
      </c>
      <c r="D6" s="33" t="s">
        <v>2</v>
      </c>
      <c r="E6" s="34">
        <f t="shared" ca="1" si="2"/>
        <v>3</v>
      </c>
      <c r="F6" s="33" t="s">
        <v>3</v>
      </c>
      <c r="G6" s="35">
        <f t="shared" ref="G6:G14" ca="1" si="7">C6*E6</f>
        <v>21</v>
      </c>
      <c r="H6" s="22"/>
      <c r="I6" s="22"/>
      <c r="J6" s="31" t="s">
        <v>19</v>
      </c>
      <c r="K6" s="32">
        <f t="shared" ca="1" si="3"/>
        <v>7</v>
      </c>
      <c r="L6" s="33" t="s">
        <v>2</v>
      </c>
      <c r="M6" s="34">
        <f t="shared" ca="1" si="4"/>
        <v>7</v>
      </c>
      <c r="N6" s="33" t="s">
        <v>3</v>
      </c>
      <c r="O6" s="35">
        <f t="shared" ca="1" si="5"/>
        <v>49</v>
      </c>
      <c r="P6" s="35"/>
      <c r="Q6" s="46" t="s">
        <v>38</v>
      </c>
      <c r="R6" s="36">
        <v>1</v>
      </c>
      <c r="S6" s="48">
        <f t="shared" ref="S6:AA14" ca="1" si="8">COUNTIFS($C$5:$C$14,$R6,$E$5:$E$14,S$5)+COUNTIFS($K$5:$K$14,$R6,$M$5:$M$14,S$5)</f>
        <v>0</v>
      </c>
      <c r="T6" s="49">
        <f t="shared" ca="1" si="8"/>
        <v>0</v>
      </c>
      <c r="U6" s="49">
        <f t="shared" ca="1" si="8"/>
        <v>0</v>
      </c>
      <c r="V6" s="49">
        <f t="shared" ca="1" si="8"/>
        <v>0</v>
      </c>
      <c r="W6" s="49">
        <f t="shared" ca="1" si="8"/>
        <v>0</v>
      </c>
      <c r="X6" s="49">
        <f t="shared" ca="1" si="8"/>
        <v>0</v>
      </c>
      <c r="Y6" s="49">
        <f t="shared" ca="1" si="8"/>
        <v>0</v>
      </c>
      <c r="Z6" s="49">
        <f t="shared" ca="1" si="8"/>
        <v>0</v>
      </c>
      <c r="AA6" s="50">
        <f t="shared" ca="1" si="8"/>
        <v>0</v>
      </c>
      <c r="AB6" s="22"/>
      <c r="AD6" s="9">
        <f t="shared" ca="1" si="0"/>
        <v>0.75231764545605317</v>
      </c>
      <c r="AE6" s="10">
        <f t="shared" ca="1" si="1"/>
        <v>2</v>
      </c>
      <c r="AF6" s="11"/>
      <c r="AG6" s="12">
        <v>6</v>
      </c>
      <c r="AH6" s="12">
        <v>7</v>
      </c>
      <c r="AI6" s="13">
        <v>6</v>
      </c>
    </row>
    <row r="7" spans="1:35" ht="66" customHeight="1">
      <c r="A7" s="22"/>
      <c r="B7" s="31" t="s">
        <v>6</v>
      </c>
      <c r="C7" s="32">
        <f t="shared" ca="1" si="6"/>
        <v>7</v>
      </c>
      <c r="D7" s="33" t="s">
        <v>2</v>
      </c>
      <c r="E7" s="34">
        <f t="shared" ca="1" si="2"/>
        <v>1</v>
      </c>
      <c r="F7" s="33" t="s">
        <v>3</v>
      </c>
      <c r="G7" s="35">
        <f t="shared" ca="1" si="7"/>
        <v>7</v>
      </c>
      <c r="H7" s="22"/>
      <c r="I7" s="22"/>
      <c r="J7" s="31" t="s">
        <v>20</v>
      </c>
      <c r="K7" s="32">
        <f t="shared" ca="1" si="3"/>
        <v>7</v>
      </c>
      <c r="L7" s="33" t="s">
        <v>2</v>
      </c>
      <c r="M7" s="34">
        <f t="shared" ca="1" si="4"/>
        <v>4</v>
      </c>
      <c r="N7" s="33" t="s">
        <v>3</v>
      </c>
      <c r="O7" s="35">
        <f t="shared" ca="1" si="5"/>
        <v>28</v>
      </c>
      <c r="P7" s="35"/>
      <c r="Q7" s="46" t="s">
        <v>25</v>
      </c>
      <c r="R7" s="36">
        <v>2</v>
      </c>
      <c r="S7" s="51">
        <f t="shared" ca="1" si="8"/>
        <v>0</v>
      </c>
      <c r="T7" s="52">
        <f t="shared" ca="1" si="8"/>
        <v>0</v>
      </c>
      <c r="U7" s="52">
        <f t="shared" ca="1" si="8"/>
        <v>0</v>
      </c>
      <c r="V7" s="52">
        <f t="shared" ca="1" si="8"/>
        <v>0</v>
      </c>
      <c r="W7" s="52">
        <f t="shared" ca="1" si="8"/>
        <v>0</v>
      </c>
      <c r="X7" s="52">
        <f t="shared" ca="1" si="8"/>
        <v>0</v>
      </c>
      <c r="Y7" s="52">
        <f t="shared" ca="1" si="8"/>
        <v>0</v>
      </c>
      <c r="Z7" s="52">
        <f t="shared" ca="1" si="8"/>
        <v>0</v>
      </c>
      <c r="AA7" s="53">
        <f t="shared" ca="1" si="8"/>
        <v>0</v>
      </c>
      <c r="AB7" s="22"/>
      <c r="AD7" s="9">
        <f t="shared" ca="1" si="0"/>
        <v>6.9815947961927582E-3</v>
      </c>
      <c r="AE7" s="10">
        <f t="shared" ca="1" si="1"/>
        <v>9</v>
      </c>
      <c r="AF7" s="11"/>
      <c r="AG7" s="12">
        <v>7</v>
      </c>
      <c r="AH7" s="12">
        <v>7</v>
      </c>
      <c r="AI7" s="13">
        <v>7</v>
      </c>
    </row>
    <row r="8" spans="1:35" ht="66" customHeight="1">
      <c r="A8" s="22"/>
      <c r="B8" s="31" t="s">
        <v>8</v>
      </c>
      <c r="C8" s="32">
        <f t="shared" ca="1" si="6"/>
        <v>7</v>
      </c>
      <c r="D8" s="33" t="s">
        <v>2</v>
      </c>
      <c r="E8" s="34">
        <f t="shared" ca="1" si="2"/>
        <v>6</v>
      </c>
      <c r="F8" s="33" t="s">
        <v>3</v>
      </c>
      <c r="G8" s="35">
        <f t="shared" ca="1" si="7"/>
        <v>42</v>
      </c>
      <c r="H8" s="22"/>
      <c r="I8" s="22"/>
      <c r="J8" s="31" t="s">
        <v>21</v>
      </c>
      <c r="K8" s="32">
        <f t="shared" ca="1" si="3"/>
        <v>7</v>
      </c>
      <c r="L8" s="33" t="s">
        <v>2</v>
      </c>
      <c r="M8" s="34">
        <f t="shared" ca="1" si="4"/>
        <v>5</v>
      </c>
      <c r="N8" s="33" t="s">
        <v>3</v>
      </c>
      <c r="O8" s="35">
        <f t="shared" ca="1" si="5"/>
        <v>35</v>
      </c>
      <c r="P8" s="35"/>
      <c r="Q8" s="46" t="s">
        <v>40</v>
      </c>
      <c r="R8" s="36">
        <v>3</v>
      </c>
      <c r="S8" s="51">
        <f t="shared" ca="1" si="8"/>
        <v>0</v>
      </c>
      <c r="T8" s="52">
        <f t="shared" ca="1" si="8"/>
        <v>0</v>
      </c>
      <c r="U8" s="52">
        <f t="shared" ca="1" si="8"/>
        <v>0</v>
      </c>
      <c r="V8" s="52">
        <f t="shared" ca="1" si="8"/>
        <v>0</v>
      </c>
      <c r="W8" s="52">
        <f t="shared" ca="1" si="8"/>
        <v>0</v>
      </c>
      <c r="X8" s="52">
        <f t="shared" ca="1" si="8"/>
        <v>0</v>
      </c>
      <c r="Y8" s="52">
        <f t="shared" ca="1" si="8"/>
        <v>0</v>
      </c>
      <c r="Z8" s="52">
        <f t="shared" ca="1" si="8"/>
        <v>0</v>
      </c>
      <c r="AA8" s="53">
        <f t="shared" ca="1" si="8"/>
        <v>0</v>
      </c>
      <c r="AB8" s="22"/>
      <c r="AD8" s="9">
        <f t="shared" ca="1" si="0"/>
        <v>0.66994725720540638</v>
      </c>
      <c r="AE8" s="10">
        <f t="shared" ca="1" si="1"/>
        <v>4</v>
      </c>
      <c r="AF8" s="11"/>
      <c r="AG8" s="12">
        <v>8</v>
      </c>
      <c r="AH8" s="12">
        <v>7</v>
      </c>
      <c r="AI8" s="13">
        <v>8</v>
      </c>
    </row>
    <row r="9" spans="1:35" ht="66" customHeight="1" thickBot="1">
      <c r="A9" s="22"/>
      <c r="B9" s="31" t="s">
        <v>10</v>
      </c>
      <c r="C9" s="32">
        <f t="shared" ca="1" si="6"/>
        <v>7</v>
      </c>
      <c r="D9" s="33" t="s">
        <v>2</v>
      </c>
      <c r="E9" s="34">
        <f t="shared" ca="1" si="2"/>
        <v>5</v>
      </c>
      <c r="F9" s="33" t="s">
        <v>3</v>
      </c>
      <c r="G9" s="35">
        <f t="shared" ca="1" si="7"/>
        <v>35</v>
      </c>
      <c r="H9" s="22"/>
      <c r="I9" s="22"/>
      <c r="J9" s="31" t="s">
        <v>5</v>
      </c>
      <c r="K9" s="32">
        <f t="shared" ca="1" si="3"/>
        <v>7</v>
      </c>
      <c r="L9" s="33" t="s">
        <v>2</v>
      </c>
      <c r="M9" s="34">
        <f t="shared" ca="1" si="4"/>
        <v>2</v>
      </c>
      <c r="N9" s="33" t="s">
        <v>3</v>
      </c>
      <c r="O9" s="35">
        <f t="shared" ca="1" si="5"/>
        <v>14</v>
      </c>
      <c r="P9" s="35"/>
      <c r="Q9" s="46" t="s">
        <v>24</v>
      </c>
      <c r="R9" s="36">
        <v>4</v>
      </c>
      <c r="S9" s="51">
        <f t="shared" ca="1" si="8"/>
        <v>0</v>
      </c>
      <c r="T9" s="52">
        <f t="shared" ca="1" si="8"/>
        <v>0</v>
      </c>
      <c r="U9" s="52">
        <f t="shared" ca="1" si="8"/>
        <v>0</v>
      </c>
      <c r="V9" s="52">
        <f t="shared" ca="1" si="8"/>
        <v>0</v>
      </c>
      <c r="W9" s="52">
        <f t="shared" ca="1" si="8"/>
        <v>0</v>
      </c>
      <c r="X9" s="52">
        <f t="shared" ca="1" si="8"/>
        <v>0</v>
      </c>
      <c r="Y9" s="52">
        <f t="shared" ca="1" si="8"/>
        <v>0</v>
      </c>
      <c r="Z9" s="52">
        <f t="shared" ca="1" si="8"/>
        <v>0</v>
      </c>
      <c r="AA9" s="53">
        <f t="shared" ca="1" si="8"/>
        <v>0</v>
      </c>
      <c r="AB9" s="22"/>
      <c r="AD9" s="15">
        <f t="shared" ca="1" si="0"/>
        <v>0.22369697389127963</v>
      </c>
      <c r="AE9" s="16">
        <f t="shared" ca="1" si="1"/>
        <v>8</v>
      </c>
      <c r="AF9" s="17"/>
      <c r="AG9" s="18">
        <v>9</v>
      </c>
      <c r="AH9" s="18">
        <v>7</v>
      </c>
      <c r="AI9" s="19">
        <v>9</v>
      </c>
    </row>
    <row r="10" spans="1:35" ht="66" customHeight="1">
      <c r="A10" s="22"/>
      <c r="B10" s="31" t="s">
        <v>12</v>
      </c>
      <c r="C10" s="32">
        <f t="shared" ca="1" si="6"/>
        <v>7</v>
      </c>
      <c r="D10" s="33" t="s">
        <v>2</v>
      </c>
      <c r="E10" s="34">
        <f t="shared" ca="1" si="2"/>
        <v>2</v>
      </c>
      <c r="F10" s="33" t="s">
        <v>3</v>
      </c>
      <c r="G10" s="35">
        <f t="shared" ca="1" si="7"/>
        <v>14</v>
      </c>
      <c r="H10" s="22"/>
      <c r="I10" s="22"/>
      <c r="J10" s="31" t="s">
        <v>7</v>
      </c>
      <c r="K10" s="32">
        <f t="shared" ca="1" si="3"/>
        <v>7</v>
      </c>
      <c r="L10" s="33" t="s">
        <v>2</v>
      </c>
      <c r="M10" s="34">
        <f t="shared" ca="1" si="4"/>
        <v>3</v>
      </c>
      <c r="N10" s="33" t="s">
        <v>3</v>
      </c>
      <c r="O10" s="35">
        <f t="shared" ca="1" si="5"/>
        <v>21</v>
      </c>
      <c r="P10" s="35"/>
      <c r="Q10" s="46" t="s">
        <v>39</v>
      </c>
      <c r="R10" s="36">
        <v>5</v>
      </c>
      <c r="S10" s="51">
        <f t="shared" ca="1" si="8"/>
        <v>0</v>
      </c>
      <c r="T10" s="52">
        <f t="shared" ca="1" si="8"/>
        <v>0</v>
      </c>
      <c r="U10" s="52">
        <f t="shared" ca="1" si="8"/>
        <v>0</v>
      </c>
      <c r="V10" s="52">
        <f t="shared" ca="1" si="8"/>
        <v>0</v>
      </c>
      <c r="W10" s="52">
        <f t="shared" ca="1" si="8"/>
        <v>0</v>
      </c>
      <c r="X10" s="52">
        <f t="shared" ca="1" si="8"/>
        <v>0</v>
      </c>
      <c r="Y10" s="52">
        <f t="shared" ca="1" si="8"/>
        <v>0</v>
      </c>
      <c r="Z10" s="52">
        <f t="shared" ca="1" si="8"/>
        <v>0</v>
      </c>
      <c r="AA10" s="53">
        <f t="shared" ca="1" si="8"/>
        <v>0</v>
      </c>
      <c r="AB10" s="22"/>
      <c r="AD10" s="2">
        <f t="shared" ca="1" si="0"/>
        <v>7.9399170643298378E-3</v>
      </c>
      <c r="AE10" s="3">
        <f t="shared" ref="AE10:AE18" ca="1" si="9">RANK(AD10,$AD$10:$AD$18,)</f>
        <v>9</v>
      </c>
      <c r="AF10" s="4"/>
      <c r="AG10" s="5">
        <v>10</v>
      </c>
      <c r="AH10" s="5">
        <v>7</v>
      </c>
      <c r="AI10" s="6">
        <v>1</v>
      </c>
    </row>
    <row r="11" spans="1:35" ht="66" customHeight="1">
      <c r="A11" s="22"/>
      <c r="B11" s="31" t="s">
        <v>14</v>
      </c>
      <c r="C11" s="32">
        <f t="shared" ca="1" si="6"/>
        <v>7</v>
      </c>
      <c r="D11" s="33" t="s">
        <v>2</v>
      </c>
      <c r="E11" s="34">
        <f t="shared" ca="1" si="2"/>
        <v>9</v>
      </c>
      <c r="F11" s="33" t="s">
        <v>3</v>
      </c>
      <c r="G11" s="35">
        <f t="shared" ca="1" si="7"/>
        <v>63</v>
      </c>
      <c r="H11" s="22"/>
      <c r="I11" s="22"/>
      <c r="J11" s="31" t="s">
        <v>9</v>
      </c>
      <c r="K11" s="32">
        <f t="shared" ca="1" si="3"/>
        <v>7</v>
      </c>
      <c r="L11" s="33" t="s">
        <v>2</v>
      </c>
      <c r="M11" s="34">
        <f t="shared" ca="1" si="4"/>
        <v>6</v>
      </c>
      <c r="N11" s="33" t="s">
        <v>3</v>
      </c>
      <c r="O11" s="35">
        <f t="shared" ca="1" si="5"/>
        <v>42</v>
      </c>
      <c r="P11" s="35"/>
      <c r="Q11" s="46" t="s">
        <v>23</v>
      </c>
      <c r="R11" s="36">
        <v>6</v>
      </c>
      <c r="S11" s="51">
        <f t="shared" ca="1" si="8"/>
        <v>0</v>
      </c>
      <c r="T11" s="52">
        <f t="shared" ca="1" si="8"/>
        <v>0</v>
      </c>
      <c r="U11" s="52">
        <f t="shared" ca="1" si="8"/>
        <v>0</v>
      </c>
      <c r="V11" s="52">
        <f t="shared" ca="1" si="8"/>
        <v>0</v>
      </c>
      <c r="W11" s="52">
        <f t="shared" ca="1" si="8"/>
        <v>0</v>
      </c>
      <c r="X11" s="52">
        <f t="shared" ca="1" si="8"/>
        <v>0</v>
      </c>
      <c r="Y11" s="52">
        <f t="shared" ca="1" si="8"/>
        <v>0</v>
      </c>
      <c r="Z11" s="52">
        <f t="shared" ca="1" si="8"/>
        <v>0</v>
      </c>
      <c r="AA11" s="53">
        <f t="shared" ca="1" si="8"/>
        <v>0</v>
      </c>
      <c r="AB11" s="22"/>
      <c r="AD11" s="9">
        <f t="shared" ca="1" si="0"/>
        <v>0.9567297737396131</v>
      </c>
      <c r="AE11" s="10">
        <f t="shared" ca="1" si="9"/>
        <v>1</v>
      </c>
      <c r="AF11" s="11"/>
      <c r="AG11" s="12">
        <v>11</v>
      </c>
      <c r="AH11" s="12">
        <v>7</v>
      </c>
      <c r="AI11" s="13">
        <v>2</v>
      </c>
    </row>
    <row r="12" spans="1:35" ht="66" customHeight="1">
      <c r="A12" s="22"/>
      <c r="B12" s="31" t="s">
        <v>15</v>
      </c>
      <c r="C12" s="32">
        <f t="shared" ca="1" si="6"/>
        <v>7</v>
      </c>
      <c r="D12" s="33" t="s">
        <v>2</v>
      </c>
      <c r="E12" s="34">
        <f t="shared" ca="1" si="2"/>
        <v>4</v>
      </c>
      <c r="F12" s="33" t="s">
        <v>3</v>
      </c>
      <c r="G12" s="35">
        <f t="shared" ca="1" si="7"/>
        <v>28</v>
      </c>
      <c r="H12" s="22"/>
      <c r="I12" s="22"/>
      <c r="J12" s="31" t="s">
        <v>11</v>
      </c>
      <c r="K12" s="32">
        <f t="shared" ca="1" si="3"/>
        <v>7</v>
      </c>
      <c r="L12" s="33" t="s">
        <v>2</v>
      </c>
      <c r="M12" s="34">
        <f t="shared" ca="1" si="4"/>
        <v>8</v>
      </c>
      <c r="N12" s="33" t="s">
        <v>3</v>
      </c>
      <c r="O12" s="35">
        <f t="shared" ca="1" si="5"/>
        <v>56</v>
      </c>
      <c r="P12" s="35"/>
      <c r="Q12" s="35"/>
      <c r="R12" s="36">
        <v>7</v>
      </c>
      <c r="S12" s="51">
        <f t="shared" ca="1" si="8"/>
        <v>2</v>
      </c>
      <c r="T12" s="52">
        <f t="shared" ca="1" si="8"/>
        <v>2</v>
      </c>
      <c r="U12" s="52">
        <f t="shared" ca="1" si="8"/>
        <v>2</v>
      </c>
      <c r="V12" s="52">
        <f t="shared" ca="1" si="8"/>
        <v>2</v>
      </c>
      <c r="W12" s="52">
        <f t="shared" ca="1" si="8"/>
        <v>2</v>
      </c>
      <c r="X12" s="52">
        <f t="shared" ca="1" si="8"/>
        <v>2</v>
      </c>
      <c r="Y12" s="52">
        <f t="shared" ca="1" si="8"/>
        <v>2</v>
      </c>
      <c r="Z12" s="52">
        <f t="shared" ca="1" si="8"/>
        <v>3</v>
      </c>
      <c r="AA12" s="53">
        <f t="shared" ca="1" si="8"/>
        <v>3</v>
      </c>
      <c r="AB12" s="22"/>
      <c r="AD12" s="9">
        <f t="shared" ca="1" si="0"/>
        <v>0.30613767043223494</v>
      </c>
      <c r="AE12" s="10">
        <f t="shared" ca="1" si="9"/>
        <v>7</v>
      </c>
      <c r="AF12" s="11"/>
      <c r="AG12" s="12">
        <v>12</v>
      </c>
      <c r="AH12" s="12">
        <v>7</v>
      </c>
      <c r="AI12" s="13">
        <v>3</v>
      </c>
    </row>
    <row r="13" spans="1:35" ht="66" customHeight="1">
      <c r="A13" s="22"/>
      <c r="B13" s="31" t="s">
        <v>16</v>
      </c>
      <c r="C13" s="32">
        <f t="shared" ca="1" si="6"/>
        <v>7</v>
      </c>
      <c r="D13" s="33" t="s">
        <v>2</v>
      </c>
      <c r="E13" s="34">
        <f t="shared" ca="1" si="2"/>
        <v>8</v>
      </c>
      <c r="F13" s="33" t="s">
        <v>3</v>
      </c>
      <c r="G13" s="35">
        <f t="shared" ca="1" si="7"/>
        <v>56</v>
      </c>
      <c r="H13" s="22"/>
      <c r="I13" s="22"/>
      <c r="J13" s="31" t="s">
        <v>13</v>
      </c>
      <c r="K13" s="32">
        <f t="shared" ca="1" si="3"/>
        <v>7</v>
      </c>
      <c r="L13" s="33" t="s">
        <v>2</v>
      </c>
      <c r="M13" s="34">
        <f t="shared" ca="1" si="4"/>
        <v>8</v>
      </c>
      <c r="N13" s="33" t="s">
        <v>3</v>
      </c>
      <c r="O13" s="35">
        <f t="shared" ca="1" si="5"/>
        <v>56</v>
      </c>
      <c r="P13" s="35"/>
      <c r="Q13" s="35"/>
      <c r="R13" s="36">
        <v>8</v>
      </c>
      <c r="S13" s="51">
        <f t="shared" ca="1" si="8"/>
        <v>0</v>
      </c>
      <c r="T13" s="52">
        <f t="shared" ca="1" si="8"/>
        <v>0</v>
      </c>
      <c r="U13" s="52">
        <f t="shared" ca="1" si="8"/>
        <v>0</v>
      </c>
      <c r="V13" s="52">
        <f t="shared" ca="1" si="8"/>
        <v>0</v>
      </c>
      <c r="W13" s="52">
        <f t="shared" ca="1" si="8"/>
        <v>0</v>
      </c>
      <c r="X13" s="52">
        <f t="shared" ca="1" si="8"/>
        <v>0</v>
      </c>
      <c r="Y13" s="52">
        <f t="shared" ca="1" si="8"/>
        <v>0</v>
      </c>
      <c r="Z13" s="52">
        <f t="shared" ca="1" si="8"/>
        <v>0</v>
      </c>
      <c r="AA13" s="53">
        <f t="shared" ca="1" si="8"/>
        <v>0</v>
      </c>
      <c r="AB13" s="22"/>
      <c r="AD13" s="9">
        <f t="shared" ca="1" si="0"/>
        <v>0.50240113191371183</v>
      </c>
      <c r="AE13" s="10">
        <f t="shared" ca="1" si="9"/>
        <v>4</v>
      </c>
      <c r="AF13" s="11"/>
      <c r="AG13" s="12">
        <v>13</v>
      </c>
      <c r="AH13" s="12">
        <v>7</v>
      </c>
      <c r="AI13" s="13">
        <v>4</v>
      </c>
    </row>
    <row r="14" spans="1:35" ht="66" customHeight="1" thickBot="1">
      <c r="A14" s="22"/>
      <c r="B14" s="31" t="s">
        <v>17</v>
      </c>
      <c r="C14" s="32">
        <f t="shared" ca="1" si="6"/>
        <v>7</v>
      </c>
      <c r="D14" s="33" t="s">
        <v>2</v>
      </c>
      <c r="E14" s="34">
        <f t="shared" ca="1" si="2"/>
        <v>9</v>
      </c>
      <c r="F14" s="33" t="s">
        <v>3</v>
      </c>
      <c r="G14" s="35">
        <f t="shared" ca="1" si="7"/>
        <v>63</v>
      </c>
      <c r="H14" s="22"/>
      <c r="I14" s="22"/>
      <c r="J14" s="31" t="s">
        <v>22</v>
      </c>
      <c r="K14" s="32">
        <f t="shared" ca="1" si="3"/>
        <v>7</v>
      </c>
      <c r="L14" s="33" t="s">
        <v>2</v>
      </c>
      <c r="M14" s="34">
        <f t="shared" ca="1" si="4"/>
        <v>9</v>
      </c>
      <c r="N14" s="33" t="s">
        <v>3</v>
      </c>
      <c r="O14" s="35">
        <f t="shared" ca="1" si="5"/>
        <v>63</v>
      </c>
      <c r="P14" s="35"/>
      <c r="Q14" s="35"/>
      <c r="R14" s="36">
        <v>9</v>
      </c>
      <c r="S14" s="54">
        <f t="shared" ca="1" si="8"/>
        <v>0</v>
      </c>
      <c r="T14" s="55">
        <f t="shared" ca="1" si="8"/>
        <v>0</v>
      </c>
      <c r="U14" s="55">
        <f t="shared" ca="1" si="8"/>
        <v>0</v>
      </c>
      <c r="V14" s="55">
        <f t="shared" ca="1" si="8"/>
        <v>0</v>
      </c>
      <c r="W14" s="55">
        <f t="shared" ca="1" si="8"/>
        <v>0</v>
      </c>
      <c r="X14" s="55">
        <f t="shared" ca="1" si="8"/>
        <v>0</v>
      </c>
      <c r="Y14" s="55">
        <f t="shared" ca="1" si="8"/>
        <v>0</v>
      </c>
      <c r="Z14" s="55">
        <f t="shared" ca="1" si="8"/>
        <v>0</v>
      </c>
      <c r="AA14" s="56">
        <f t="shared" ca="1" si="8"/>
        <v>0</v>
      </c>
      <c r="AB14" s="22"/>
      <c r="AD14" s="9">
        <f t="shared" ca="1" si="0"/>
        <v>0.49440441505541777</v>
      </c>
      <c r="AE14" s="10">
        <f t="shared" ca="1" si="9"/>
        <v>5</v>
      </c>
      <c r="AF14" s="11"/>
      <c r="AG14" s="12">
        <v>14</v>
      </c>
      <c r="AH14" s="12">
        <v>7</v>
      </c>
      <c r="AI14" s="13">
        <v>5</v>
      </c>
    </row>
    <row r="15" spans="1:35" ht="36">
      <c r="A15" s="138" t="str">
        <f>A1</f>
        <v>かけざん九九　７のだん</v>
      </c>
      <c r="B15" s="138"/>
      <c r="C15" s="138"/>
      <c r="D15" s="138"/>
      <c r="E15" s="138"/>
      <c r="F15" s="138"/>
      <c r="G15" s="138"/>
      <c r="H15" s="138"/>
      <c r="I15" s="138"/>
      <c r="J15" s="21"/>
      <c r="K15" s="21"/>
      <c r="L15" s="21"/>
      <c r="M15" s="22"/>
      <c r="N15" s="134">
        <f>N1</f>
        <v>1</v>
      </c>
      <c r="O15" s="134"/>
      <c r="P15" s="37"/>
      <c r="Q15" s="37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D15" s="9">
        <f t="shared" ref="AD15:AD27" ca="1" si="10">RAND()</f>
        <v>0.93653364833973396</v>
      </c>
      <c r="AE15" s="10">
        <f t="shared" ca="1" si="9"/>
        <v>2</v>
      </c>
      <c r="AF15" s="11"/>
      <c r="AG15" s="12">
        <v>15</v>
      </c>
      <c r="AH15" s="12">
        <v>7</v>
      </c>
      <c r="AI15" s="13">
        <v>6</v>
      </c>
    </row>
    <row r="16" spans="1:35" ht="24.75" customHeight="1">
      <c r="A16" s="26"/>
      <c r="B16" s="38">
        <f t="shared" ref="B16:H28" si="11">B2</f>
        <v>0</v>
      </c>
      <c r="C16" s="39">
        <f t="shared" si="11"/>
        <v>0</v>
      </c>
      <c r="D16" s="38">
        <f t="shared" si="11"/>
        <v>0</v>
      </c>
      <c r="E16" s="39">
        <f t="shared" si="11"/>
        <v>0</v>
      </c>
      <c r="F16" s="38">
        <f t="shared" si="11"/>
        <v>0</v>
      </c>
      <c r="G16" s="39">
        <f t="shared" si="11"/>
        <v>0</v>
      </c>
      <c r="H16" s="38">
        <f t="shared" si="11"/>
        <v>0</v>
      </c>
      <c r="I16" s="38"/>
      <c r="J16" s="38">
        <f>J2</f>
        <v>0</v>
      </c>
      <c r="K16" s="38">
        <f>K2</f>
        <v>0</v>
      </c>
      <c r="L16" s="38">
        <f>L2</f>
        <v>0</v>
      </c>
      <c r="M16" s="38">
        <f>M2</f>
        <v>0</v>
      </c>
      <c r="N16" s="38">
        <f>N2</f>
        <v>0</v>
      </c>
      <c r="O16" s="38">
        <f>O2</f>
        <v>0</v>
      </c>
      <c r="P16" s="38"/>
      <c r="Q16" s="38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D16" s="9">
        <f t="shared" ca="1" si="10"/>
        <v>0.67413827715525876</v>
      </c>
      <c r="AE16" s="10">
        <f t="shared" ca="1" si="9"/>
        <v>3</v>
      </c>
      <c r="AF16" s="11"/>
      <c r="AG16" s="12">
        <v>16</v>
      </c>
      <c r="AH16" s="12">
        <v>7</v>
      </c>
      <c r="AI16" s="13">
        <v>7</v>
      </c>
    </row>
    <row r="17" spans="1:35" ht="24.75" customHeight="1">
      <c r="A17" s="30"/>
      <c r="B17" s="45" t="str">
        <f t="shared" si="11"/>
        <v>月</v>
      </c>
      <c r="C17" s="43"/>
      <c r="D17" s="44" t="str">
        <f t="shared" si="11"/>
        <v>日</v>
      </c>
      <c r="F17" s="136" t="str">
        <f t="shared" si="11"/>
        <v>名前</v>
      </c>
      <c r="G17" s="137"/>
      <c r="H17" s="30"/>
      <c r="I17" s="30"/>
      <c r="J17" s="29"/>
      <c r="K17" s="29"/>
      <c r="L17" s="29"/>
      <c r="M17" s="30"/>
      <c r="N17" s="30"/>
      <c r="O17" s="29"/>
      <c r="P17" s="36"/>
      <c r="Q17" s="36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D17" s="9">
        <f t="shared" ca="1" si="10"/>
        <v>0.4478787043454342</v>
      </c>
      <c r="AE17" s="10">
        <f t="shared" ca="1" si="9"/>
        <v>6</v>
      </c>
      <c r="AF17" s="11"/>
      <c r="AG17" s="12">
        <v>17</v>
      </c>
      <c r="AH17" s="12">
        <v>7</v>
      </c>
      <c r="AI17" s="13">
        <v>8</v>
      </c>
    </row>
    <row r="18" spans="1:35" ht="24.75" customHeight="1" thickBot="1">
      <c r="A18" s="26"/>
      <c r="B18" s="38">
        <f t="shared" si="11"/>
        <v>0</v>
      </c>
      <c r="C18" s="39">
        <f t="shared" si="11"/>
        <v>0</v>
      </c>
      <c r="D18" s="38">
        <f t="shared" si="11"/>
        <v>0</v>
      </c>
      <c r="E18" s="39">
        <f t="shared" si="11"/>
        <v>0</v>
      </c>
      <c r="F18" s="38">
        <f t="shared" si="11"/>
        <v>0</v>
      </c>
      <c r="G18" s="39">
        <f t="shared" si="11"/>
        <v>0</v>
      </c>
      <c r="H18" s="38">
        <f t="shared" si="11"/>
        <v>0</v>
      </c>
      <c r="I18" s="38"/>
      <c r="J18" s="38">
        <f t="shared" ref="J18:O28" si="12">J4</f>
        <v>0</v>
      </c>
      <c r="K18" s="38">
        <f t="shared" si="12"/>
        <v>0</v>
      </c>
      <c r="L18" s="38">
        <f t="shared" si="12"/>
        <v>0</v>
      </c>
      <c r="M18" s="38">
        <f t="shared" si="12"/>
        <v>0</v>
      </c>
      <c r="N18" s="38">
        <f t="shared" si="12"/>
        <v>0</v>
      </c>
      <c r="O18" s="38">
        <f t="shared" si="12"/>
        <v>0</v>
      </c>
      <c r="P18" s="38"/>
      <c r="Q18" s="38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D18" s="15">
        <f t="shared" ca="1" si="10"/>
        <v>0.22226472425304167</v>
      </c>
      <c r="AE18" s="16">
        <f t="shared" ca="1" si="9"/>
        <v>8</v>
      </c>
      <c r="AF18" s="17"/>
      <c r="AG18" s="18">
        <v>18</v>
      </c>
      <c r="AH18" s="18">
        <v>7</v>
      </c>
      <c r="AI18" s="19">
        <v>9</v>
      </c>
    </row>
    <row r="19" spans="1:35" ht="66" customHeight="1">
      <c r="A19" s="22"/>
      <c r="B19" s="31" t="str">
        <f t="shared" si="11"/>
        <v>(1)</v>
      </c>
      <c r="C19" s="32">
        <f t="shared" ca="1" si="11"/>
        <v>7</v>
      </c>
      <c r="D19" s="33" t="str">
        <f t="shared" si="11"/>
        <v>×</v>
      </c>
      <c r="E19" s="32">
        <f t="shared" ca="1" si="11"/>
        <v>7</v>
      </c>
      <c r="F19" s="33" t="str">
        <f t="shared" si="11"/>
        <v>＝</v>
      </c>
      <c r="G19" s="40">
        <f t="shared" ca="1" si="11"/>
        <v>49</v>
      </c>
      <c r="H19" s="41">
        <f t="shared" si="11"/>
        <v>0</v>
      </c>
      <c r="I19" s="41"/>
      <c r="J19" s="31" t="str">
        <f t="shared" si="12"/>
        <v>(11)</v>
      </c>
      <c r="K19" s="32">
        <f t="shared" ca="1" si="12"/>
        <v>7</v>
      </c>
      <c r="L19" s="33" t="str">
        <f t="shared" si="12"/>
        <v>×</v>
      </c>
      <c r="M19" s="32">
        <f t="shared" ca="1" si="12"/>
        <v>1</v>
      </c>
      <c r="N19" s="33" t="str">
        <f t="shared" si="12"/>
        <v>＝</v>
      </c>
      <c r="O19" s="40">
        <f t="shared" ca="1" si="12"/>
        <v>7</v>
      </c>
      <c r="P19" s="40"/>
      <c r="Q19" s="40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D19" s="2">
        <f t="shared" ca="1" si="10"/>
        <v>0.18053320743990497</v>
      </c>
      <c r="AE19" s="3">
        <f t="shared" ref="AE19:AE27" ca="1" si="13">RANK(AD19,$AD$19:$AD$27,)</f>
        <v>8</v>
      </c>
      <c r="AF19" s="4"/>
      <c r="AG19" s="5">
        <v>19</v>
      </c>
      <c r="AH19" s="5">
        <v>7</v>
      </c>
      <c r="AI19" s="6">
        <v>1</v>
      </c>
    </row>
    <row r="20" spans="1:35" ht="66" customHeight="1">
      <c r="A20" s="22"/>
      <c r="B20" s="31" t="str">
        <f t="shared" si="11"/>
        <v>(2)</v>
      </c>
      <c r="C20" s="32">
        <f t="shared" ca="1" si="11"/>
        <v>7</v>
      </c>
      <c r="D20" s="33" t="str">
        <f t="shared" si="11"/>
        <v>×</v>
      </c>
      <c r="E20" s="32">
        <f t="shared" ca="1" si="11"/>
        <v>3</v>
      </c>
      <c r="F20" s="33" t="str">
        <f t="shared" si="11"/>
        <v>＝</v>
      </c>
      <c r="G20" s="40">
        <f t="shared" ca="1" si="11"/>
        <v>21</v>
      </c>
      <c r="H20" s="41">
        <f t="shared" si="11"/>
        <v>0</v>
      </c>
      <c r="I20" s="41"/>
      <c r="J20" s="31" t="str">
        <f t="shared" si="12"/>
        <v>(12)</v>
      </c>
      <c r="K20" s="32">
        <f t="shared" ca="1" si="12"/>
        <v>7</v>
      </c>
      <c r="L20" s="33" t="str">
        <f t="shared" si="12"/>
        <v>×</v>
      </c>
      <c r="M20" s="32">
        <f t="shared" ca="1" si="12"/>
        <v>7</v>
      </c>
      <c r="N20" s="33" t="str">
        <f t="shared" si="12"/>
        <v>＝</v>
      </c>
      <c r="O20" s="40">
        <f t="shared" ca="1" si="12"/>
        <v>49</v>
      </c>
      <c r="P20" s="40"/>
      <c r="Q20" s="40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D20" s="9">
        <f t="shared" ca="1" si="10"/>
        <v>0.10176649083609857</v>
      </c>
      <c r="AE20" s="10">
        <f t="shared" ca="1" si="13"/>
        <v>9</v>
      </c>
      <c r="AF20" s="11"/>
      <c r="AG20" s="12">
        <v>20</v>
      </c>
      <c r="AH20" s="12">
        <v>7</v>
      </c>
      <c r="AI20" s="13">
        <v>2</v>
      </c>
    </row>
    <row r="21" spans="1:35" ht="66" customHeight="1">
      <c r="A21" s="22"/>
      <c r="B21" s="31" t="str">
        <f t="shared" si="11"/>
        <v>(3)</v>
      </c>
      <c r="C21" s="32">
        <f t="shared" ca="1" si="11"/>
        <v>7</v>
      </c>
      <c r="D21" s="33" t="str">
        <f t="shared" si="11"/>
        <v>×</v>
      </c>
      <c r="E21" s="32">
        <f t="shared" ca="1" si="11"/>
        <v>1</v>
      </c>
      <c r="F21" s="33" t="str">
        <f t="shared" si="11"/>
        <v>＝</v>
      </c>
      <c r="G21" s="40">
        <f t="shared" ca="1" si="11"/>
        <v>7</v>
      </c>
      <c r="H21" s="41">
        <f t="shared" si="11"/>
        <v>0</v>
      </c>
      <c r="I21" s="41"/>
      <c r="J21" s="31" t="str">
        <f t="shared" si="12"/>
        <v>(13)</v>
      </c>
      <c r="K21" s="32">
        <f t="shared" ca="1" si="12"/>
        <v>7</v>
      </c>
      <c r="L21" s="33" t="str">
        <f t="shared" si="12"/>
        <v>×</v>
      </c>
      <c r="M21" s="32">
        <f t="shared" ca="1" si="12"/>
        <v>4</v>
      </c>
      <c r="N21" s="33" t="str">
        <f t="shared" si="12"/>
        <v>＝</v>
      </c>
      <c r="O21" s="40">
        <f t="shared" ca="1" si="12"/>
        <v>28</v>
      </c>
      <c r="P21" s="40"/>
      <c r="Q21" s="40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D21" s="9">
        <f t="shared" ca="1" si="10"/>
        <v>0.83830814135455267</v>
      </c>
      <c r="AE21" s="10">
        <f t="shared" ca="1" si="13"/>
        <v>3</v>
      </c>
      <c r="AF21" s="11"/>
      <c r="AG21" s="12">
        <v>21</v>
      </c>
      <c r="AH21" s="12">
        <v>7</v>
      </c>
      <c r="AI21" s="13">
        <v>3</v>
      </c>
    </row>
    <row r="22" spans="1:35" ht="66" customHeight="1">
      <c r="A22" s="22"/>
      <c r="B22" s="31" t="str">
        <f t="shared" si="11"/>
        <v>(4)</v>
      </c>
      <c r="C22" s="32">
        <f t="shared" ca="1" si="11"/>
        <v>7</v>
      </c>
      <c r="D22" s="33" t="str">
        <f t="shared" si="11"/>
        <v>×</v>
      </c>
      <c r="E22" s="32">
        <f t="shared" ca="1" si="11"/>
        <v>6</v>
      </c>
      <c r="F22" s="33" t="str">
        <f t="shared" si="11"/>
        <v>＝</v>
      </c>
      <c r="G22" s="40">
        <f t="shared" ca="1" si="11"/>
        <v>42</v>
      </c>
      <c r="H22" s="41">
        <f t="shared" si="11"/>
        <v>0</v>
      </c>
      <c r="I22" s="41"/>
      <c r="J22" s="31" t="str">
        <f t="shared" si="12"/>
        <v>(14)</v>
      </c>
      <c r="K22" s="32">
        <f t="shared" ca="1" si="12"/>
        <v>7</v>
      </c>
      <c r="L22" s="33" t="str">
        <f t="shared" si="12"/>
        <v>×</v>
      </c>
      <c r="M22" s="32">
        <f t="shared" ca="1" si="12"/>
        <v>5</v>
      </c>
      <c r="N22" s="33" t="str">
        <f t="shared" si="12"/>
        <v>＝</v>
      </c>
      <c r="O22" s="40">
        <f t="shared" ca="1" si="12"/>
        <v>35</v>
      </c>
      <c r="P22" s="40"/>
      <c r="Q22" s="40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D22" s="9">
        <f t="shared" ca="1" si="10"/>
        <v>0.83864871959154563</v>
      </c>
      <c r="AE22" s="10">
        <f t="shared" ca="1" si="13"/>
        <v>2</v>
      </c>
      <c r="AF22" s="11"/>
      <c r="AG22" s="12">
        <v>22</v>
      </c>
      <c r="AH22" s="12">
        <v>7</v>
      </c>
      <c r="AI22" s="13">
        <v>4</v>
      </c>
    </row>
    <row r="23" spans="1:35" ht="66" customHeight="1">
      <c r="A23" s="22"/>
      <c r="B23" s="31" t="str">
        <f t="shared" si="11"/>
        <v>(5)</v>
      </c>
      <c r="C23" s="32">
        <f t="shared" ca="1" si="11"/>
        <v>7</v>
      </c>
      <c r="D23" s="33" t="str">
        <f t="shared" si="11"/>
        <v>×</v>
      </c>
      <c r="E23" s="32">
        <f t="shared" ca="1" si="11"/>
        <v>5</v>
      </c>
      <c r="F23" s="33" t="str">
        <f t="shared" si="11"/>
        <v>＝</v>
      </c>
      <c r="G23" s="40">
        <f t="shared" ca="1" si="11"/>
        <v>35</v>
      </c>
      <c r="H23" s="41">
        <f t="shared" si="11"/>
        <v>0</v>
      </c>
      <c r="I23" s="41"/>
      <c r="J23" s="31" t="str">
        <f t="shared" si="12"/>
        <v>(15)</v>
      </c>
      <c r="K23" s="32">
        <f t="shared" ca="1" si="12"/>
        <v>7</v>
      </c>
      <c r="L23" s="33" t="str">
        <f t="shared" si="12"/>
        <v>×</v>
      </c>
      <c r="M23" s="32">
        <f t="shared" ca="1" si="12"/>
        <v>2</v>
      </c>
      <c r="N23" s="33" t="str">
        <f t="shared" si="12"/>
        <v>＝</v>
      </c>
      <c r="O23" s="40">
        <f t="shared" ca="1" si="12"/>
        <v>14</v>
      </c>
      <c r="P23" s="40"/>
      <c r="Q23" s="40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D23" s="9">
        <f t="shared" ca="1" si="10"/>
        <v>0.28812735860949434</v>
      </c>
      <c r="AE23" s="10">
        <f t="shared" ca="1" si="13"/>
        <v>7</v>
      </c>
      <c r="AF23" s="11"/>
      <c r="AG23" s="12">
        <v>23</v>
      </c>
      <c r="AH23" s="12">
        <v>7</v>
      </c>
      <c r="AI23" s="13">
        <v>5</v>
      </c>
    </row>
    <row r="24" spans="1:35" ht="66" customHeight="1">
      <c r="A24" s="22"/>
      <c r="B24" s="31" t="str">
        <f t="shared" si="11"/>
        <v>(6)</v>
      </c>
      <c r="C24" s="32">
        <f t="shared" ca="1" si="11"/>
        <v>7</v>
      </c>
      <c r="D24" s="33" t="str">
        <f t="shared" si="11"/>
        <v>×</v>
      </c>
      <c r="E24" s="32">
        <f t="shared" ca="1" si="11"/>
        <v>2</v>
      </c>
      <c r="F24" s="33" t="str">
        <f t="shared" si="11"/>
        <v>＝</v>
      </c>
      <c r="G24" s="40">
        <f t="shared" ca="1" si="11"/>
        <v>14</v>
      </c>
      <c r="H24" s="41">
        <f t="shared" si="11"/>
        <v>0</v>
      </c>
      <c r="I24" s="41"/>
      <c r="J24" s="31" t="str">
        <f t="shared" si="12"/>
        <v>(16)</v>
      </c>
      <c r="K24" s="32">
        <f t="shared" ca="1" si="12"/>
        <v>7</v>
      </c>
      <c r="L24" s="33" t="str">
        <f t="shared" si="12"/>
        <v>×</v>
      </c>
      <c r="M24" s="32">
        <f t="shared" ca="1" si="12"/>
        <v>3</v>
      </c>
      <c r="N24" s="33" t="str">
        <f t="shared" si="12"/>
        <v>＝</v>
      </c>
      <c r="O24" s="40">
        <f t="shared" ca="1" si="12"/>
        <v>21</v>
      </c>
      <c r="P24" s="40"/>
      <c r="Q24" s="40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D24" s="9">
        <f t="shared" ca="1" si="10"/>
        <v>0.34182396177402075</v>
      </c>
      <c r="AE24" s="10">
        <f t="shared" ca="1" si="13"/>
        <v>6</v>
      </c>
      <c r="AF24" s="11"/>
      <c r="AG24" s="12">
        <v>24</v>
      </c>
      <c r="AH24" s="12">
        <v>7</v>
      </c>
      <c r="AI24" s="13">
        <v>6</v>
      </c>
    </row>
    <row r="25" spans="1:35" ht="66" customHeight="1">
      <c r="A25" s="22"/>
      <c r="B25" s="31" t="str">
        <f t="shared" si="11"/>
        <v>(7)</v>
      </c>
      <c r="C25" s="32">
        <f t="shared" ca="1" si="11"/>
        <v>7</v>
      </c>
      <c r="D25" s="33" t="str">
        <f t="shared" si="11"/>
        <v>×</v>
      </c>
      <c r="E25" s="32">
        <f t="shared" ca="1" si="11"/>
        <v>9</v>
      </c>
      <c r="F25" s="33" t="str">
        <f t="shared" si="11"/>
        <v>＝</v>
      </c>
      <c r="G25" s="40">
        <f t="shared" ca="1" si="11"/>
        <v>63</v>
      </c>
      <c r="H25" s="41">
        <f t="shared" si="11"/>
        <v>0</v>
      </c>
      <c r="I25" s="41"/>
      <c r="J25" s="31" t="str">
        <f t="shared" si="12"/>
        <v>(17)</v>
      </c>
      <c r="K25" s="32">
        <f t="shared" ca="1" si="12"/>
        <v>7</v>
      </c>
      <c r="L25" s="33" t="str">
        <f t="shared" si="12"/>
        <v>×</v>
      </c>
      <c r="M25" s="32">
        <f t="shared" ca="1" si="12"/>
        <v>6</v>
      </c>
      <c r="N25" s="33" t="str">
        <f t="shared" si="12"/>
        <v>＝</v>
      </c>
      <c r="O25" s="40">
        <f t="shared" ca="1" si="12"/>
        <v>42</v>
      </c>
      <c r="P25" s="40"/>
      <c r="Q25" s="40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D25" s="9">
        <f t="shared" ca="1" si="10"/>
        <v>0.73462087220518024</v>
      </c>
      <c r="AE25" s="10">
        <f t="shared" ca="1" si="13"/>
        <v>5</v>
      </c>
      <c r="AF25" s="11"/>
      <c r="AG25" s="12">
        <v>25</v>
      </c>
      <c r="AH25" s="12">
        <v>7</v>
      </c>
      <c r="AI25" s="13">
        <v>7</v>
      </c>
    </row>
    <row r="26" spans="1:35" ht="66" customHeight="1">
      <c r="A26" s="22"/>
      <c r="B26" s="31" t="str">
        <f t="shared" si="11"/>
        <v>(8)</v>
      </c>
      <c r="C26" s="32">
        <f t="shared" ca="1" si="11"/>
        <v>7</v>
      </c>
      <c r="D26" s="33" t="str">
        <f t="shared" si="11"/>
        <v>×</v>
      </c>
      <c r="E26" s="32">
        <f t="shared" ca="1" si="11"/>
        <v>4</v>
      </c>
      <c r="F26" s="33" t="str">
        <f t="shared" si="11"/>
        <v>＝</v>
      </c>
      <c r="G26" s="40">
        <f t="shared" ca="1" si="11"/>
        <v>28</v>
      </c>
      <c r="H26" s="41">
        <f t="shared" si="11"/>
        <v>0</v>
      </c>
      <c r="I26" s="41"/>
      <c r="J26" s="31" t="str">
        <f t="shared" si="12"/>
        <v>(18)</v>
      </c>
      <c r="K26" s="32">
        <f t="shared" ca="1" si="12"/>
        <v>7</v>
      </c>
      <c r="L26" s="33" t="str">
        <f t="shared" si="12"/>
        <v>×</v>
      </c>
      <c r="M26" s="32">
        <f t="shared" ca="1" si="12"/>
        <v>8</v>
      </c>
      <c r="N26" s="33" t="str">
        <f t="shared" si="12"/>
        <v>＝</v>
      </c>
      <c r="O26" s="40">
        <f t="shared" ca="1" si="12"/>
        <v>56</v>
      </c>
      <c r="P26" s="40"/>
      <c r="Q26" s="40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D26" s="9">
        <f t="shared" ca="1" si="10"/>
        <v>0.82909916011152052</v>
      </c>
      <c r="AE26" s="10">
        <f t="shared" ca="1" si="13"/>
        <v>4</v>
      </c>
      <c r="AF26" s="11"/>
      <c r="AG26" s="12">
        <v>26</v>
      </c>
      <c r="AH26" s="12">
        <v>7</v>
      </c>
      <c r="AI26" s="13">
        <v>8</v>
      </c>
    </row>
    <row r="27" spans="1:35" ht="66" customHeight="1" thickBot="1">
      <c r="A27" s="22"/>
      <c r="B27" s="31" t="str">
        <f t="shared" si="11"/>
        <v>(9)</v>
      </c>
      <c r="C27" s="32">
        <f t="shared" ca="1" si="11"/>
        <v>7</v>
      </c>
      <c r="D27" s="33" t="str">
        <f t="shared" si="11"/>
        <v>×</v>
      </c>
      <c r="E27" s="32">
        <f t="shared" ca="1" si="11"/>
        <v>8</v>
      </c>
      <c r="F27" s="33" t="str">
        <f t="shared" si="11"/>
        <v>＝</v>
      </c>
      <c r="G27" s="40">
        <f t="shared" ca="1" si="11"/>
        <v>56</v>
      </c>
      <c r="H27" s="41">
        <f t="shared" si="11"/>
        <v>0</v>
      </c>
      <c r="I27" s="41"/>
      <c r="J27" s="31" t="str">
        <f t="shared" si="12"/>
        <v>(19)</v>
      </c>
      <c r="K27" s="32">
        <f t="shared" ca="1" si="12"/>
        <v>7</v>
      </c>
      <c r="L27" s="33" t="str">
        <f t="shared" si="12"/>
        <v>×</v>
      </c>
      <c r="M27" s="32">
        <f t="shared" ca="1" si="12"/>
        <v>8</v>
      </c>
      <c r="N27" s="33" t="str">
        <f t="shared" si="12"/>
        <v>＝</v>
      </c>
      <c r="O27" s="40">
        <f t="shared" ca="1" si="12"/>
        <v>56</v>
      </c>
      <c r="P27" s="40"/>
      <c r="Q27" s="40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D27" s="15">
        <f t="shared" ca="1" si="10"/>
        <v>0.91232116363837468</v>
      </c>
      <c r="AE27" s="16">
        <f t="shared" ca="1" si="13"/>
        <v>1</v>
      </c>
      <c r="AF27" s="17"/>
      <c r="AG27" s="18">
        <v>27</v>
      </c>
      <c r="AH27" s="18">
        <v>7</v>
      </c>
      <c r="AI27" s="19">
        <v>9</v>
      </c>
    </row>
    <row r="28" spans="1:35" ht="66" customHeight="1">
      <c r="A28" s="22"/>
      <c r="B28" s="31" t="str">
        <f t="shared" si="11"/>
        <v>(10)</v>
      </c>
      <c r="C28" s="32">
        <f t="shared" ca="1" si="11"/>
        <v>7</v>
      </c>
      <c r="D28" s="33" t="str">
        <f t="shared" si="11"/>
        <v>×</v>
      </c>
      <c r="E28" s="32">
        <f t="shared" ca="1" si="11"/>
        <v>9</v>
      </c>
      <c r="F28" s="33" t="str">
        <f t="shared" si="11"/>
        <v>＝</v>
      </c>
      <c r="G28" s="40">
        <f t="shared" ca="1" si="11"/>
        <v>63</v>
      </c>
      <c r="H28" s="41">
        <f t="shared" si="11"/>
        <v>0</v>
      </c>
      <c r="I28" s="41"/>
      <c r="J28" s="31" t="str">
        <f t="shared" si="12"/>
        <v>(20)</v>
      </c>
      <c r="K28" s="32">
        <f t="shared" ca="1" si="12"/>
        <v>7</v>
      </c>
      <c r="L28" s="33" t="str">
        <f t="shared" si="12"/>
        <v>×</v>
      </c>
      <c r="M28" s="32">
        <f t="shared" ca="1" si="12"/>
        <v>9</v>
      </c>
      <c r="N28" s="33" t="str">
        <f t="shared" si="12"/>
        <v>＝</v>
      </c>
      <c r="O28" s="40">
        <f t="shared" ca="1" si="12"/>
        <v>63</v>
      </c>
      <c r="P28" s="40"/>
      <c r="Q28" s="40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</row>
    <row r="29" spans="1:35" ht="15">
      <c r="S29" s="22"/>
      <c r="T29" s="22"/>
      <c r="U29" s="22"/>
      <c r="V29" s="22"/>
      <c r="W29" s="22"/>
      <c r="X29" s="22"/>
      <c r="Y29" s="22"/>
      <c r="Z29" s="22"/>
      <c r="AA29" s="22"/>
      <c r="AB29" s="22"/>
    </row>
    <row r="30" spans="1:35" ht="28.5">
      <c r="AD30" s="20"/>
      <c r="AE30" s="14"/>
      <c r="AG30" s="8"/>
      <c r="AH30" s="8"/>
      <c r="AI30" s="8"/>
    </row>
    <row r="31" spans="1:35" ht="28.5">
      <c r="AD31" s="20"/>
      <c r="AE31" s="14"/>
      <c r="AG31" s="8"/>
      <c r="AH31" s="8"/>
      <c r="AI31" s="8"/>
    </row>
    <row r="32" spans="1:35" ht="28.5">
      <c r="AD32" s="20"/>
      <c r="AE32" s="14"/>
      <c r="AG32" s="8"/>
      <c r="AH32" s="8"/>
      <c r="AI32" s="8"/>
    </row>
    <row r="33" spans="30:35" ht="28.5">
      <c r="AD33" s="20"/>
      <c r="AE33" s="14"/>
      <c r="AG33" s="8"/>
      <c r="AH33" s="8"/>
      <c r="AI33" s="8"/>
    </row>
    <row r="34" spans="30:35" ht="28.5">
      <c r="AD34" s="20"/>
      <c r="AE34" s="14"/>
      <c r="AG34" s="8"/>
      <c r="AH34" s="8"/>
      <c r="AI34" s="8"/>
    </row>
    <row r="35" spans="30:35" ht="28.5">
      <c r="AD35" s="20"/>
      <c r="AE35" s="14"/>
      <c r="AG35" s="8"/>
      <c r="AH35" s="8"/>
      <c r="AI35" s="8"/>
    </row>
    <row r="36" spans="30:35" ht="28.5">
      <c r="AD36" s="20"/>
      <c r="AE36" s="14"/>
      <c r="AG36" s="8"/>
      <c r="AH36" s="8"/>
      <c r="AI36" s="8"/>
    </row>
    <row r="37" spans="30:35" ht="28.5">
      <c r="AD37" s="20"/>
      <c r="AE37" s="14"/>
      <c r="AG37" s="8"/>
      <c r="AH37" s="8"/>
      <c r="AI37" s="8"/>
    </row>
    <row r="38" spans="30:35" ht="28.5">
      <c r="AD38" s="20"/>
      <c r="AE38" s="14"/>
      <c r="AG38" s="8"/>
      <c r="AH38" s="8"/>
      <c r="AI38" s="8"/>
    </row>
    <row r="39" spans="30:35" ht="28.5">
      <c r="AD39" s="20"/>
      <c r="AE39" s="14"/>
      <c r="AG39" s="8"/>
      <c r="AH39" s="8"/>
      <c r="AI39" s="8"/>
    </row>
    <row r="40" spans="30:35" ht="28.5">
      <c r="AD40" s="20"/>
      <c r="AE40" s="14"/>
      <c r="AG40" s="8"/>
      <c r="AH40" s="8"/>
      <c r="AI40" s="8"/>
    </row>
    <row r="41" spans="30:35" ht="28.5">
      <c r="AD41" s="20"/>
      <c r="AE41" s="14"/>
      <c r="AG41" s="8"/>
      <c r="AH41" s="8"/>
      <c r="AI41" s="8"/>
    </row>
    <row r="42" spans="30:35" ht="28.5">
      <c r="AD42" s="20"/>
      <c r="AE42" s="14"/>
      <c r="AG42" s="8"/>
      <c r="AH42" s="8"/>
      <c r="AI42" s="8"/>
    </row>
    <row r="43" spans="30:35" ht="28.5">
      <c r="AD43" s="20"/>
      <c r="AE43" s="14"/>
      <c r="AG43" s="8"/>
      <c r="AH43" s="8"/>
      <c r="AI43" s="8"/>
    </row>
    <row r="44" spans="30:35" ht="28.5">
      <c r="AD44" s="20"/>
      <c r="AE44" s="14"/>
      <c r="AG44" s="8"/>
      <c r="AH44" s="8"/>
      <c r="AI44" s="8"/>
    </row>
    <row r="45" spans="30:35" ht="28.5">
      <c r="AD45" s="20"/>
      <c r="AE45" s="14"/>
      <c r="AG45" s="8"/>
      <c r="AH45" s="8"/>
      <c r="AI45" s="8"/>
    </row>
    <row r="46" spans="30:35" ht="28.5">
      <c r="AD46" s="20"/>
      <c r="AE46" s="14"/>
      <c r="AG46" s="8"/>
      <c r="AH46" s="8"/>
      <c r="AI46" s="8"/>
    </row>
    <row r="47" spans="30:35" ht="28.5">
      <c r="AD47" s="20"/>
      <c r="AE47" s="14"/>
      <c r="AG47" s="8"/>
      <c r="AH47" s="8"/>
      <c r="AI47" s="8"/>
    </row>
    <row r="48" spans="30:35" ht="28.5">
      <c r="AD48" s="20"/>
      <c r="AE48" s="14"/>
      <c r="AG48" s="8"/>
      <c r="AH48" s="8"/>
      <c r="AI48" s="8"/>
    </row>
    <row r="49" spans="30:35" ht="28.5">
      <c r="AD49" s="20"/>
      <c r="AE49" s="14"/>
      <c r="AG49" s="8"/>
      <c r="AH49" s="8"/>
      <c r="AI49" s="8"/>
    </row>
    <row r="50" spans="30:35" ht="28.5">
      <c r="AD50" s="20"/>
      <c r="AE50" s="14"/>
      <c r="AG50" s="8"/>
      <c r="AH50" s="8"/>
      <c r="AI50" s="8"/>
    </row>
    <row r="51" spans="30:35" ht="28.5">
      <c r="AD51" s="20"/>
      <c r="AE51" s="14"/>
      <c r="AG51" s="8"/>
      <c r="AH51" s="8"/>
      <c r="AI51" s="8"/>
    </row>
    <row r="52" spans="30:35" ht="28.5">
      <c r="AD52" s="20"/>
      <c r="AE52" s="14"/>
      <c r="AG52" s="8"/>
      <c r="AH52" s="8"/>
      <c r="AI52" s="8"/>
    </row>
    <row r="53" spans="30:35" ht="28.5">
      <c r="AD53" s="20"/>
      <c r="AE53" s="14"/>
      <c r="AG53" s="8"/>
      <c r="AH53" s="8"/>
      <c r="AI53" s="8"/>
    </row>
    <row r="54" spans="30:35" ht="28.5">
      <c r="AD54" s="20"/>
      <c r="AE54" s="14"/>
      <c r="AG54" s="8"/>
      <c r="AH54" s="8"/>
      <c r="AI54" s="8"/>
    </row>
    <row r="55" spans="30:35" ht="28.5">
      <c r="AD55" s="20"/>
      <c r="AE55" s="14"/>
      <c r="AG55" s="8"/>
      <c r="AH55" s="8"/>
      <c r="AI55" s="8"/>
    </row>
    <row r="56" spans="30:35" ht="28.5">
      <c r="AD56" s="20"/>
      <c r="AE56" s="14"/>
      <c r="AG56" s="8"/>
      <c r="AH56" s="8"/>
      <c r="AI56" s="8"/>
    </row>
    <row r="57" spans="30:35" ht="28.5">
      <c r="AD57" s="20"/>
      <c r="AE57" s="14"/>
      <c r="AG57" s="8"/>
      <c r="AH57" s="8"/>
      <c r="AI57" s="8"/>
    </row>
    <row r="58" spans="30:35" ht="28.5">
      <c r="AD58" s="20"/>
      <c r="AE58" s="14"/>
      <c r="AG58" s="8"/>
      <c r="AH58" s="8"/>
      <c r="AI58" s="8"/>
    </row>
    <row r="59" spans="30:35" ht="28.5">
      <c r="AD59" s="20"/>
      <c r="AE59" s="14"/>
      <c r="AG59" s="8"/>
      <c r="AH59" s="8"/>
      <c r="AI59" s="8"/>
    </row>
    <row r="60" spans="30:35" ht="28.5">
      <c r="AD60" s="20"/>
      <c r="AE60" s="14"/>
      <c r="AG60" s="8"/>
      <c r="AH60" s="8"/>
      <c r="AI60" s="8"/>
    </row>
    <row r="61" spans="30:35" ht="28.5">
      <c r="AD61" s="20"/>
      <c r="AE61" s="14"/>
      <c r="AG61" s="8"/>
      <c r="AH61" s="8"/>
      <c r="AI61" s="8"/>
    </row>
    <row r="62" spans="30:35" ht="28.5">
      <c r="AD62" s="20"/>
      <c r="AE62" s="14"/>
      <c r="AG62" s="8"/>
      <c r="AH62" s="8"/>
      <c r="AI62" s="8"/>
    </row>
    <row r="63" spans="30:35" ht="28.5">
      <c r="AD63" s="20"/>
      <c r="AE63" s="14"/>
      <c r="AG63" s="8"/>
      <c r="AH63" s="8"/>
      <c r="AI63" s="8"/>
    </row>
    <row r="64" spans="30:35" ht="28.5">
      <c r="AD64" s="20"/>
      <c r="AE64" s="14"/>
      <c r="AG64" s="8"/>
      <c r="AH64" s="8"/>
      <c r="AI64" s="8"/>
    </row>
    <row r="65" spans="30:35" ht="28.5">
      <c r="AD65" s="20"/>
      <c r="AE65" s="14"/>
      <c r="AG65" s="8"/>
      <c r="AH65" s="8"/>
      <c r="AI65" s="8"/>
    </row>
    <row r="66" spans="30:35" ht="28.5">
      <c r="AD66" s="20"/>
      <c r="AE66" s="14"/>
      <c r="AG66" s="8"/>
      <c r="AH66" s="8"/>
      <c r="AI66" s="8"/>
    </row>
    <row r="67" spans="30:35" ht="28.5">
      <c r="AD67" s="20"/>
      <c r="AE67" s="14"/>
      <c r="AG67" s="8"/>
      <c r="AH67" s="8"/>
      <c r="AI67" s="8"/>
    </row>
    <row r="68" spans="30:35" ht="28.5">
      <c r="AD68" s="20"/>
      <c r="AE68" s="14"/>
      <c r="AG68" s="8"/>
      <c r="AH68" s="8"/>
      <c r="AI68" s="8"/>
    </row>
    <row r="69" spans="30:35" ht="28.5">
      <c r="AD69" s="20"/>
      <c r="AE69" s="14"/>
      <c r="AG69" s="8"/>
      <c r="AH69" s="8"/>
      <c r="AI69" s="8"/>
    </row>
    <row r="70" spans="30:35" ht="28.5">
      <c r="AD70" s="20"/>
      <c r="AE70" s="14"/>
      <c r="AG70" s="8"/>
      <c r="AH70" s="8"/>
      <c r="AI70" s="8"/>
    </row>
    <row r="71" spans="30:35" ht="28.5">
      <c r="AD71" s="20"/>
      <c r="AE71" s="14"/>
      <c r="AG71" s="8"/>
      <c r="AH71" s="8"/>
      <c r="AI71" s="8"/>
    </row>
    <row r="72" spans="30:35" ht="28.5">
      <c r="AD72" s="20"/>
      <c r="AE72" s="14"/>
      <c r="AG72" s="8"/>
      <c r="AH72" s="8"/>
      <c r="AI72" s="8"/>
    </row>
    <row r="73" spans="30:35" ht="28.5">
      <c r="AD73" s="20"/>
      <c r="AE73" s="14"/>
      <c r="AG73" s="8"/>
      <c r="AH73" s="8"/>
      <c r="AI73" s="8"/>
    </row>
    <row r="74" spans="30:35" ht="28.5">
      <c r="AD74" s="20"/>
      <c r="AE74" s="14"/>
      <c r="AG74" s="8"/>
      <c r="AH74" s="8"/>
      <c r="AI74" s="8"/>
    </row>
    <row r="75" spans="30:35" ht="28.5">
      <c r="AD75" s="20"/>
      <c r="AE75" s="14"/>
      <c r="AG75" s="8"/>
      <c r="AH75" s="8"/>
      <c r="AI75" s="8"/>
    </row>
    <row r="76" spans="30:35" ht="28.5">
      <c r="AD76" s="20"/>
      <c r="AE76" s="14"/>
      <c r="AG76" s="8"/>
      <c r="AH76" s="8"/>
      <c r="AI76" s="8"/>
    </row>
    <row r="77" spans="30:35" ht="28.5">
      <c r="AD77" s="20"/>
      <c r="AE77" s="14"/>
      <c r="AG77" s="8"/>
      <c r="AH77" s="8"/>
      <c r="AI77" s="8"/>
    </row>
    <row r="78" spans="30:35" ht="28.5">
      <c r="AD78" s="20"/>
      <c r="AE78" s="14"/>
      <c r="AG78" s="8"/>
      <c r="AH78" s="8"/>
      <c r="AI78" s="8"/>
    </row>
    <row r="79" spans="30:35" ht="28.5">
      <c r="AD79" s="20"/>
      <c r="AE79" s="14"/>
      <c r="AG79" s="8"/>
      <c r="AH79" s="8"/>
      <c r="AI79" s="8"/>
    </row>
    <row r="80" spans="30:35" ht="28.5">
      <c r="AD80" s="20"/>
      <c r="AE80" s="14"/>
      <c r="AG80" s="8"/>
      <c r="AH80" s="8"/>
      <c r="AI80" s="8"/>
    </row>
    <row r="81" spans="30:35" ht="28.5">
      <c r="AD81" s="20"/>
      <c r="AE81" s="14"/>
      <c r="AG81" s="8"/>
      <c r="AH81" s="8"/>
      <c r="AI81" s="8"/>
    </row>
  </sheetData>
  <sheetProtection algorithmName="SHA-512" hashValue="ZfX/rpMsSeX6Dh2NWndEALGgt8SG61T/1bUHYxafvJ/78jUlJEGxNxLFf+y8bNpbByN+iz5B1E/u2QTJj9fbKw==" saltValue="NzxyH5xdS7NtkpTYv39EsQ==" spinCount="100000" sheet="1" objects="1" scenarios="1" selectLockedCells="1"/>
  <mergeCells count="6">
    <mergeCell ref="F17:G17"/>
    <mergeCell ref="N1:O1"/>
    <mergeCell ref="F3:G3"/>
    <mergeCell ref="A15:I15"/>
    <mergeCell ref="N15:O15"/>
    <mergeCell ref="A1:M1"/>
  </mergeCells>
  <phoneticPr fontId="1"/>
  <conditionalFormatting sqref="S6:AA14">
    <cfRule type="cellIs" dxfId="36" priority="1" stopIfTrue="1" operator="greaterThanOrEqual">
      <formula>5</formula>
    </cfRule>
    <cfRule type="cellIs" dxfId="35" priority="2" stopIfTrue="1" operator="equal">
      <formula>4</formula>
    </cfRule>
    <cfRule type="cellIs" dxfId="34" priority="3" stopIfTrue="1" operator="equal">
      <formula>3</formula>
    </cfRule>
    <cfRule type="cellIs" dxfId="33" priority="4" stopIfTrue="1" operator="equal">
      <formula>2</formula>
    </cfRule>
    <cfRule type="cellIs" dxfId="32" priority="5" stopIfTrue="1" operator="equal">
      <formula>1</formula>
    </cfRule>
    <cfRule type="cellIs" dxfId="31" priority="6" stopIfTrue="1" operator="equal">
      <formula>0</formula>
    </cfRule>
  </conditionalFormatting>
  <dataValidations count="1">
    <dataValidation type="whole" imeMode="off" allowBlank="1" showInputMessage="1" showErrorMessage="1" sqref="N1:Q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1"/>
  <sheetViews>
    <sheetView showGridLines="0" zoomScale="70" zoomScaleNormal="70" workbookViewId="0">
      <selection activeCell="N1" sqref="N1:O1"/>
    </sheetView>
  </sheetViews>
  <sheetFormatPr defaultRowHeight="13.5"/>
  <cols>
    <col min="1" max="1" width="7.625" style="1" customWidth="1"/>
    <col min="2" max="2" width="6.25" style="1" bestFit="1" customWidth="1"/>
    <col min="3" max="3" width="4.625" style="7" customWidth="1"/>
    <col min="4" max="4" width="5.625" style="1" customWidth="1"/>
    <col min="5" max="5" width="4.625" style="7" customWidth="1"/>
    <col min="6" max="6" width="5.625" style="1" customWidth="1"/>
    <col min="7" max="7" width="8.625" style="7" customWidth="1"/>
    <col min="8" max="8" width="3.625" style="1" customWidth="1"/>
    <col min="9" max="9" width="7.625" style="1" customWidth="1"/>
    <col min="10" max="10" width="6.25" style="1" bestFit="1" customWidth="1"/>
    <col min="11" max="11" width="4.625" style="1" customWidth="1"/>
    <col min="12" max="12" width="5.625" style="1" customWidth="1"/>
    <col min="13" max="13" width="4.625" style="1" customWidth="1"/>
    <col min="14" max="14" width="4.5" style="1" customWidth="1"/>
    <col min="15" max="17" width="8.625" style="1" customWidth="1"/>
    <col min="18" max="18" width="7.75" style="1" customWidth="1"/>
    <col min="19" max="19" width="9" style="1" customWidth="1"/>
    <col min="20" max="20" width="8.375" style="1" customWidth="1"/>
    <col min="21" max="21" width="8.75" style="1" customWidth="1"/>
    <col min="22" max="22" width="8.25" style="1" customWidth="1"/>
    <col min="23" max="23" width="9.625" style="1" customWidth="1"/>
    <col min="24" max="24" width="8.5" style="1" customWidth="1"/>
    <col min="25" max="25" width="9" style="1" customWidth="1"/>
    <col min="26" max="26" width="8.125" style="1" customWidth="1"/>
    <col min="27" max="27" width="8.5" style="1" customWidth="1"/>
    <col min="28" max="28" width="8.25" style="1" customWidth="1"/>
    <col min="29" max="29" width="9.125" style="1" customWidth="1"/>
    <col min="30" max="30" width="9" style="1" hidden="1" customWidth="1"/>
    <col min="31" max="31" width="8.75" style="1" hidden="1" customWidth="1"/>
    <col min="32" max="35" width="0" style="1" hidden="1" customWidth="1"/>
    <col min="36" max="16384" width="9" style="1"/>
  </cols>
  <sheetData>
    <row r="1" spans="1:35" ht="36">
      <c r="A1" s="138" t="s">
        <v>35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3">
        <v>1</v>
      </c>
      <c r="O1" s="133"/>
      <c r="P1" s="58"/>
      <c r="Q1" s="58"/>
      <c r="R1" s="57"/>
      <c r="S1" s="22"/>
      <c r="T1" s="22"/>
      <c r="U1" s="22"/>
      <c r="V1" s="22"/>
      <c r="W1" s="22"/>
      <c r="X1" s="22"/>
      <c r="Y1" s="22"/>
      <c r="Z1" s="22"/>
      <c r="AA1" s="22"/>
      <c r="AB1" s="22"/>
      <c r="AD1" s="2">
        <f t="shared" ref="AD1:AD14" ca="1" si="0">RAND()</f>
        <v>0.72373826610239722</v>
      </c>
      <c r="AE1" s="3">
        <f ca="1">RANK(AD1,$AD$1:$AD$9,)</f>
        <v>5</v>
      </c>
      <c r="AF1" s="4"/>
      <c r="AG1" s="5">
        <v>1</v>
      </c>
      <c r="AH1" s="5">
        <v>8</v>
      </c>
      <c r="AI1" s="6">
        <v>1</v>
      </c>
    </row>
    <row r="2" spans="1:35" ht="24.75" customHeight="1">
      <c r="A2" s="22"/>
      <c r="B2" s="24"/>
      <c r="C2" s="25"/>
      <c r="D2" s="22"/>
      <c r="E2" s="25"/>
      <c r="F2" s="22"/>
      <c r="G2" s="25"/>
      <c r="H2" s="26"/>
      <c r="I2" s="26"/>
      <c r="J2" s="22"/>
      <c r="K2" s="22"/>
      <c r="L2" s="27"/>
      <c r="M2" s="22"/>
      <c r="N2" s="28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D2" s="9">
        <f t="shared" ca="1" si="0"/>
        <v>0.8743528662441582</v>
      </c>
      <c r="AE2" s="10">
        <f t="shared" ref="AE2:AE9" ca="1" si="1">RANK(AD2,$AD$1:$AD$9,)</f>
        <v>3</v>
      </c>
      <c r="AF2" s="11"/>
      <c r="AG2" s="12">
        <v>2</v>
      </c>
      <c r="AH2" s="12">
        <v>8</v>
      </c>
      <c r="AI2" s="13">
        <v>2</v>
      </c>
    </row>
    <row r="3" spans="1:35" ht="24.75" customHeight="1">
      <c r="A3" s="30"/>
      <c r="B3" s="29" t="s">
        <v>37</v>
      </c>
      <c r="C3" s="43"/>
      <c r="D3" s="44" t="s">
        <v>26</v>
      </c>
      <c r="F3" s="136" t="s">
        <v>0</v>
      </c>
      <c r="G3" s="137"/>
      <c r="H3" s="30"/>
      <c r="I3" s="30"/>
      <c r="J3" s="29"/>
      <c r="K3" s="29"/>
      <c r="L3" s="29"/>
      <c r="M3" s="30"/>
      <c r="N3" s="30"/>
      <c r="O3" s="29"/>
      <c r="P3" s="36"/>
      <c r="Q3" s="36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D3" s="9">
        <f t="shared" ca="1" si="0"/>
        <v>0.56487109503754351</v>
      </c>
      <c r="AE3" s="10">
        <f t="shared" ca="1" si="1"/>
        <v>6</v>
      </c>
      <c r="AF3" s="11"/>
      <c r="AG3" s="12">
        <v>3</v>
      </c>
      <c r="AH3" s="12">
        <v>8</v>
      </c>
      <c r="AI3" s="13">
        <v>3</v>
      </c>
    </row>
    <row r="4" spans="1:35" ht="24.75" customHeight="1">
      <c r="A4" s="22"/>
      <c r="B4" s="22"/>
      <c r="C4" s="25"/>
      <c r="D4" s="22"/>
      <c r="E4" s="25"/>
      <c r="F4" s="22"/>
      <c r="G4" s="25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6" t="s">
        <v>38</v>
      </c>
      <c r="T4" s="26" t="s">
        <v>25</v>
      </c>
      <c r="U4" s="26" t="s">
        <v>39</v>
      </c>
      <c r="V4" s="26" t="s">
        <v>23</v>
      </c>
      <c r="W4" s="22"/>
      <c r="X4" s="22"/>
      <c r="Y4" s="22"/>
      <c r="Z4" s="22"/>
      <c r="AA4" s="22"/>
      <c r="AB4" s="22"/>
      <c r="AD4" s="9">
        <f t="shared" ca="1" si="0"/>
        <v>0.96461701380835896</v>
      </c>
      <c r="AE4" s="10">
        <f t="shared" ca="1" si="1"/>
        <v>1</v>
      </c>
      <c r="AF4" s="11"/>
      <c r="AG4" s="12">
        <v>4</v>
      </c>
      <c r="AH4" s="12">
        <v>8</v>
      </c>
      <c r="AI4" s="13">
        <v>4</v>
      </c>
    </row>
    <row r="5" spans="1:35" ht="66" customHeight="1" thickBot="1">
      <c r="A5" s="22"/>
      <c r="B5" s="31" t="s">
        <v>1</v>
      </c>
      <c r="C5" s="32">
        <f ca="1">VLOOKUP($AE1,$AG$1:$AI$27,2,FALSE)</f>
        <v>8</v>
      </c>
      <c r="D5" s="33" t="s">
        <v>2</v>
      </c>
      <c r="E5" s="34">
        <f t="shared" ref="E5:E14" ca="1" si="2">VLOOKUP($AE1,$AG$1:$AI$81,3,FALSE)</f>
        <v>5</v>
      </c>
      <c r="F5" s="33" t="s">
        <v>3</v>
      </c>
      <c r="G5" s="35">
        <f ca="1">C5*E5</f>
        <v>40</v>
      </c>
      <c r="H5" s="22"/>
      <c r="I5" s="22"/>
      <c r="J5" s="31" t="s">
        <v>18</v>
      </c>
      <c r="K5" s="32">
        <f t="shared" ref="K5:K14" ca="1" si="3">VLOOKUP($AE11,$AG$1:$AI$81,2,FALSE)</f>
        <v>8</v>
      </c>
      <c r="L5" s="33" t="s">
        <v>2</v>
      </c>
      <c r="M5" s="34">
        <f t="shared" ref="M5:M14" ca="1" si="4">VLOOKUP($AE11,$AG$1:$AI$81,3,FALSE)</f>
        <v>3</v>
      </c>
      <c r="N5" s="33" t="s">
        <v>3</v>
      </c>
      <c r="O5" s="35">
        <f t="shared" ref="O5:O14" ca="1" si="5">K5*M5</f>
        <v>24</v>
      </c>
      <c r="P5" s="35"/>
      <c r="Q5" s="35"/>
      <c r="R5" s="22"/>
      <c r="S5" s="47">
        <v>1</v>
      </c>
      <c r="T5" s="47">
        <v>2</v>
      </c>
      <c r="U5" s="47">
        <v>3</v>
      </c>
      <c r="V5" s="47">
        <v>4</v>
      </c>
      <c r="W5" s="47">
        <v>5</v>
      </c>
      <c r="X5" s="47">
        <v>6</v>
      </c>
      <c r="Y5" s="47">
        <v>7</v>
      </c>
      <c r="Z5" s="47">
        <v>8</v>
      </c>
      <c r="AA5" s="47">
        <v>9</v>
      </c>
      <c r="AB5" s="22"/>
      <c r="AD5" s="9">
        <f t="shared" ca="1" si="0"/>
        <v>0.39128773106101056</v>
      </c>
      <c r="AE5" s="10">
        <f t="shared" ca="1" si="1"/>
        <v>8</v>
      </c>
      <c r="AF5" s="11"/>
      <c r="AG5" s="12">
        <v>5</v>
      </c>
      <c r="AH5" s="12">
        <v>8</v>
      </c>
      <c r="AI5" s="13">
        <v>5</v>
      </c>
    </row>
    <row r="6" spans="1:35" ht="66" customHeight="1">
      <c r="A6" s="22"/>
      <c r="B6" s="31" t="s">
        <v>4</v>
      </c>
      <c r="C6" s="32">
        <f t="shared" ref="C6:C14" ca="1" si="6">VLOOKUP($AE2,$AG$1:$AI$81,2,FALSE)</f>
        <v>8</v>
      </c>
      <c r="D6" s="33" t="s">
        <v>2</v>
      </c>
      <c r="E6" s="34">
        <f t="shared" ca="1" si="2"/>
        <v>3</v>
      </c>
      <c r="F6" s="33" t="s">
        <v>3</v>
      </c>
      <c r="G6" s="35">
        <f t="shared" ref="G6:G14" ca="1" si="7">C6*E6</f>
        <v>24</v>
      </c>
      <c r="H6" s="22"/>
      <c r="I6" s="22"/>
      <c r="J6" s="31" t="s">
        <v>19</v>
      </c>
      <c r="K6" s="32">
        <f t="shared" ca="1" si="3"/>
        <v>8</v>
      </c>
      <c r="L6" s="33" t="s">
        <v>2</v>
      </c>
      <c r="M6" s="34">
        <f t="shared" ca="1" si="4"/>
        <v>1</v>
      </c>
      <c r="N6" s="33" t="s">
        <v>3</v>
      </c>
      <c r="O6" s="35">
        <f t="shared" ca="1" si="5"/>
        <v>8</v>
      </c>
      <c r="P6" s="35"/>
      <c r="Q6" s="46" t="s">
        <v>38</v>
      </c>
      <c r="R6" s="36">
        <v>1</v>
      </c>
      <c r="S6" s="48">
        <f t="shared" ref="S6:AA14" ca="1" si="8">COUNTIFS($C$5:$C$14,$R6,$E$5:$E$14,S$5)+COUNTIFS($K$5:$K$14,$R6,$M$5:$M$14,S$5)</f>
        <v>0</v>
      </c>
      <c r="T6" s="49">
        <f t="shared" ca="1" si="8"/>
        <v>0</v>
      </c>
      <c r="U6" s="49">
        <f t="shared" ca="1" si="8"/>
        <v>0</v>
      </c>
      <c r="V6" s="49">
        <f t="shared" ca="1" si="8"/>
        <v>0</v>
      </c>
      <c r="W6" s="49">
        <f t="shared" ca="1" si="8"/>
        <v>0</v>
      </c>
      <c r="X6" s="49">
        <f t="shared" ca="1" si="8"/>
        <v>0</v>
      </c>
      <c r="Y6" s="49">
        <f t="shared" ca="1" si="8"/>
        <v>0</v>
      </c>
      <c r="Z6" s="49">
        <f t="shared" ca="1" si="8"/>
        <v>0</v>
      </c>
      <c r="AA6" s="50">
        <f t="shared" ca="1" si="8"/>
        <v>0</v>
      </c>
      <c r="AB6" s="22"/>
      <c r="AD6" s="9">
        <f t="shared" ca="1" si="0"/>
        <v>0.40031805065950132</v>
      </c>
      <c r="AE6" s="10">
        <f t="shared" ca="1" si="1"/>
        <v>7</v>
      </c>
      <c r="AF6" s="11"/>
      <c r="AG6" s="12">
        <v>6</v>
      </c>
      <c r="AH6" s="12">
        <v>8</v>
      </c>
      <c r="AI6" s="13">
        <v>6</v>
      </c>
    </row>
    <row r="7" spans="1:35" ht="66" customHeight="1">
      <c r="A7" s="22"/>
      <c r="B7" s="31" t="s">
        <v>6</v>
      </c>
      <c r="C7" s="32">
        <f t="shared" ca="1" si="6"/>
        <v>8</v>
      </c>
      <c r="D7" s="33" t="s">
        <v>2</v>
      </c>
      <c r="E7" s="34">
        <f t="shared" ca="1" si="2"/>
        <v>6</v>
      </c>
      <c r="F7" s="33" t="s">
        <v>3</v>
      </c>
      <c r="G7" s="35">
        <f t="shared" ca="1" si="7"/>
        <v>48</v>
      </c>
      <c r="H7" s="22"/>
      <c r="I7" s="22"/>
      <c r="J7" s="31" t="s">
        <v>20</v>
      </c>
      <c r="K7" s="32">
        <f t="shared" ca="1" si="3"/>
        <v>8</v>
      </c>
      <c r="L7" s="33" t="s">
        <v>2</v>
      </c>
      <c r="M7" s="34">
        <f t="shared" ca="1" si="4"/>
        <v>4</v>
      </c>
      <c r="N7" s="33" t="s">
        <v>3</v>
      </c>
      <c r="O7" s="35">
        <f t="shared" ca="1" si="5"/>
        <v>32</v>
      </c>
      <c r="P7" s="35"/>
      <c r="Q7" s="46" t="s">
        <v>25</v>
      </c>
      <c r="R7" s="36">
        <v>2</v>
      </c>
      <c r="S7" s="51">
        <f t="shared" ca="1" si="8"/>
        <v>0</v>
      </c>
      <c r="T7" s="52">
        <f t="shared" ca="1" si="8"/>
        <v>0</v>
      </c>
      <c r="U7" s="52">
        <f t="shared" ca="1" si="8"/>
        <v>0</v>
      </c>
      <c r="V7" s="52">
        <f t="shared" ca="1" si="8"/>
        <v>0</v>
      </c>
      <c r="W7" s="52">
        <f t="shared" ca="1" si="8"/>
        <v>0</v>
      </c>
      <c r="X7" s="52">
        <f t="shared" ca="1" si="8"/>
        <v>0</v>
      </c>
      <c r="Y7" s="52">
        <f t="shared" ca="1" si="8"/>
        <v>0</v>
      </c>
      <c r="Z7" s="52">
        <f t="shared" ca="1" si="8"/>
        <v>0</v>
      </c>
      <c r="AA7" s="53">
        <f t="shared" ca="1" si="8"/>
        <v>0</v>
      </c>
      <c r="AB7" s="22"/>
      <c r="AD7" s="9">
        <f t="shared" ca="1" si="0"/>
        <v>0.90835094640480929</v>
      </c>
      <c r="AE7" s="10">
        <f t="shared" ca="1" si="1"/>
        <v>2</v>
      </c>
      <c r="AF7" s="11"/>
      <c r="AG7" s="12">
        <v>7</v>
      </c>
      <c r="AH7" s="12">
        <v>8</v>
      </c>
      <c r="AI7" s="13">
        <v>7</v>
      </c>
    </row>
    <row r="8" spans="1:35" ht="66" customHeight="1">
      <c r="A8" s="22"/>
      <c r="B8" s="31" t="s">
        <v>8</v>
      </c>
      <c r="C8" s="32">
        <f t="shared" ca="1" si="6"/>
        <v>8</v>
      </c>
      <c r="D8" s="33" t="s">
        <v>2</v>
      </c>
      <c r="E8" s="34">
        <f t="shared" ca="1" si="2"/>
        <v>1</v>
      </c>
      <c r="F8" s="33" t="s">
        <v>3</v>
      </c>
      <c r="G8" s="35">
        <f t="shared" ca="1" si="7"/>
        <v>8</v>
      </c>
      <c r="H8" s="22"/>
      <c r="I8" s="22"/>
      <c r="J8" s="31" t="s">
        <v>21</v>
      </c>
      <c r="K8" s="32">
        <f t="shared" ca="1" si="3"/>
        <v>8</v>
      </c>
      <c r="L8" s="33" t="s">
        <v>2</v>
      </c>
      <c r="M8" s="34">
        <f t="shared" ca="1" si="4"/>
        <v>5</v>
      </c>
      <c r="N8" s="33" t="s">
        <v>3</v>
      </c>
      <c r="O8" s="35">
        <f t="shared" ca="1" si="5"/>
        <v>40</v>
      </c>
      <c r="P8" s="35"/>
      <c r="Q8" s="46" t="s">
        <v>40</v>
      </c>
      <c r="R8" s="36">
        <v>3</v>
      </c>
      <c r="S8" s="51">
        <f t="shared" ca="1" si="8"/>
        <v>0</v>
      </c>
      <c r="T8" s="52">
        <f t="shared" ca="1" si="8"/>
        <v>0</v>
      </c>
      <c r="U8" s="52">
        <f t="shared" ca="1" si="8"/>
        <v>0</v>
      </c>
      <c r="V8" s="52">
        <f t="shared" ca="1" si="8"/>
        <v>0</v>
      </c>
      <c r="W8" s="52">
        <f t="shared" ca="1" si="8"/>
        <v>0</v>
      </c>
      <c r="X8" s="52">
        <f t="shared" ca="1" si="8"/>
        <v>0</v>
      </c>
      <c r="Y8" s="52">
        <f t="shared" ca="1" si="8"/>
        <v>0</v>
      </c>
      <c r="Z8" s="52">
        <f t="shared" ca="1" si="8"/>
        <v>0</v>
      </c>
      <c r="AA8" s="53">
        <f t="shared" ca="1" si="8"/>
        <v>0</v>
      </c>
      <c r="AB8" s="22"/>
      <c r="AD8" s="9">
        <f t="shared" ca="1" si="0"/>
        <v>8.9541399090039997E-2</v>
      </c>
      <c r="AE8" s="10">
        <f t="shared" ca="1" si="1"/>
        <v>9</v>
      </c>
      <c r="AF8" s="11"/>
      <c r="AG8" s="12">
        <v>8</v>
      </c>
      <c r="AH8" s="12">
        <v>8</v>
      </c>
      <c r="AI8" s="13">
        <v>8</v>
      </c>
    </row>
    <row r="9" spans="1:35" ht="66" customHeight="1" thickBot="1">
      <c r="A9" s="22"/>
      <c r="B9" s="31" t="s">
        <v>10</v>
      </c>
      <c r="C9" s="32">
        <f t="shared" ca="1" si="6"/>
        <v>8</v>
      </c>
      <c r="D9" s="33" t="s">
        <v>2</v>
      </c>
      <c r="E9" s="34">
        <f t="shared" ca="1" si="2"/>
        <v>8</v>
      </c>
      <c r="F9" s="33" t="s">
        <v>3</v>
      </c>
      <c r="G9" s="35">
        <f t="shared" ca="1" si="7"/>
        <v>64</v>
      </c>
      <c r="H9" s="22"/>
      <c r="I9" s="22"/>
      <c r="J9" s="31" t="s">
        <v>5</v>
      </c>
      <c r="K9" s="32">
        <f t="shared" ca="1" si="3"/>
        <v>8</v>
      </c>
      <c r="L9" s="33" t="s">
        <v>2</v>
      </c>
      <c r="M9" s="34">
        <f t="shared" ca="1" si="4"/>
        <v>7</v>
      </c>
      <c r="N9" s="33" t="s">
        <v>3</v>
      </c>
      <c r="O9" s="35">
        <f t="shared" ca="1" si="5"/>
        <v>56</v>
      </c>
      <c r="P9" s="35"/>
      <c r="Q9" s="46" t="s">
        <v>24</v>
      </c>
      <c r="R9" s="36">
        <v>4</v>
      </c>
      <c r="S9" s="51">
        <f t="shared" ca="1" si="8"/>
        <v>0</v>
      </c>
      <c r="T9" s="52">
        <f t="shared" ca="1" si="8"/>
        <v>0</v>
      </c>
      <c r="U9" s="52">
        <f t="shared" ca="1" si="8"/>
        <v>0</v>
      </c>
      <c r="V9" s="52">
        <f t="shared" ca="1" si="8"/>
        <v>0</v>
      </c>
      <c r="W9" s="52">
        <f t="shared" ca="1" si="8"/>
        <v>0</v>
      </c>
      <c r="X9" s="52">
        <f t="shared" ca="1" si="8"/>
        <v>0</v>
      </c>
      <c r="Y9" s="52">
        <f t="shared" ca="1" si="8"/>
        <v>0</v>
      </c>
      <c r="Z9" s="52">
        <f t="shared" ca="1" si="8"/>
        <v>0</v>
      </c>
      <c r="AA9" s="53">
        <f t="shared" ca="1" si="8"/>
        <v>0</v>
      </c>
      <c r="AB9" s="22"/>
      <c r="AD9" s="15">
        <f t="shared" ca="1" si="0"/>
        <v>0.81745192570352099</v>
      </c>
      <c r="AE9" s="16">
        <f t="shared" ca="1" si="1"/>
        <v>4</v>
      </c>
      <c r="AF9" s="17"/>
      <c r="AG9" s="18">
        <v>9</v>
      </c>
      <c r="AH9" s="18">
        <v>8</v>
      </c>
      <c r="AI9" s="19">
        <v>9</v>
      </c>
    </row>
    <row r="10" spans="1:35" ht="66" customHeight="1">
      <c r="A10" s="22"/>
      <c r="B10" s="31" t="s">
        <v>12</v>
      </c>
      <c r="C10" s="32">
        <f t="shared" ca="1" si="6"/>
        <v>8</v>
      </c>
      <c r="D10" s="33" t="s">
        <v>2</v>
      </c>
      <c r="E10" s="34">
        <f t="shared" ca="1" si="2"/>
        <v>7</v>
      </c>
      <c r="F10" s="33" t="s">
        <v>3</v>
      </c>
      <c r="G10" s="35">
        <f t="shared" ca="1" si="7"/>
        <v>56</v>
      </c>
      <c r="H10" s="22"/>
      <c r="I10" s="22"/>
      <c r="J10" s="31" t="s">
        <v>7</v>
      </c>
      <c r="K10" s="32">
        <f t="shared" ca="1" si="3"/>
        <v>8</v>
      </c>
      <c r="L10" s="33" t="s">
        <v>2</v>
      </c>
      <c r="M10" s="34">
        <f t="shared" ca="1" si="4"/>
        <v>9</v>
      </c>
      <c r="N10" s="33" t="s">
        <v>3</v>
      </c>
      <c r="O10" s="35">
        <f t="shared" ca="1" si="5"/>
        <v>72</v>
      </c>
      <c r="P10" s="35"/>
      <c r="Q10" s="46" t="s">
        <v>39</v>
      </c>
      <c r="R10" s="36">
        <v>5</v>
      </c>
      <c r="S10" s="51">
        <f t="shared" ca="1" si="8"/>
        <v>0</v>
      </c>
      <c r="T10" s="52">
        <f t="shared" ca="1" si="8"/>
        <v>0</v>
      </c>
      <c r="U10" s="52">
        <f t="shared" ca="1" si="8"/>
        <v>0</v>
      </c>
      <c r="V10" s="52">
        <f t="shared" ca="1" si="8"/>
        <v>0</v>
      </c>
      <c r="W10" s="52">
        <f t="shared" ca="1" si="8"/>
        <v>0</v>
      </c>
      <c r="X10" s="52">
        <f t="shared" ca="1" si="8"/>
        <v>0</v>
      </c>
      <c r="Y10" s="52">
        <f t="shared" ca="1" si="8"/>
        <v>0</v>
      </c>
      <c r="Z10" s="52">
        <f t="shared" ca="1" si="8"/>
        <v>0</v>
      </c>
      <c r="AA10" s="53">
        <f t="shared" ca="1" si="8"/>
        <v>0</v>
      </c>
      <c r="AB10" s="22"/>
      <c r="AD10" s="2">
        <f t="shared" ca="1" si="0"/>
        <v>0.89554053115918864</v>
      </c>
      <c r="AE10" s="3">
        <f t="shared" ref="AE10:AE18" ca="1" si="9">RANK(AD10,$AD$10:$AD$18,)</f>
        <v>2</v>
      </c>
      <c r="AF10" s="4"/>
      <c r="AG10" s="5">
        <v>10</v>
      </c>
      <c r="AH10" s="5">
        <v>8</v>
      </c>
      <c r="AI10" s="6">
        <v>1</v>
      </c>
    </row>
    <row r="11" spans="1:35" ht="66" customHeight="1">
      <c r="A11" s="22"/>
      <c r="B11" s="31" t="s">
        <v>14</v>
      </c>
      <c r="C11" s="32">
        <f t="shared" ca="1" si="6"/>
        <v>8</v>
      </c>
      <c r="D11" s="33" t="s">
        <v>2</v>
      </c>
      <c r="E11" s="34">
        <f t="shared" ca="1" si="2"/>
        <v>2</v>
      </c>
      <c r="F11" s="33" t="s">
        <v>3</v>
      </c>
      <c r="G11" s="35">
        <f t="shared" ca="1" si="7"/>
        <v>16</v>
      </c>
      <c r="H11" s="22"/>
      <c r="I11" s="22"/>
      <c r="J11" s="31" t="s">
        <v>9</v>
      </c>
      <c r="K11" s="32">
        <f t="shared" ca="1" si="3"/>
        <v>8</v>
      </c>
      <c r="L11" s="33" t="s">
        <v>2</v>
      </c>
      <c r="M11" s="34">
        <f t="shared" ca="1" si="4"/>
        <v>8</v>
      </c>
      <c r="N11" s="33" t="s">
        <v>3</v>
      </c>
      <c r="O11" s="35">
        <f t="shared" ca="1" si="5"/>
        <v>64</v>
      </c>
      <c r="P11" s="35"/>
      <c r="Q11" s="46" t="s">
        <v>23</v>
      </c>
      <c r="R11" s="36">
        <v>6</v>
      </c>
      <c r="S11" s="51">
        <f t="shared" ca="1" si="8"/>
        <v>0</v>
      </c>
      <c r="T11" s="52">
        <f t="shared" ca="1" si="8"/>
        <v>0</v>
      </c>
      <c r="U11" s="52">
        <f t="shared" ca="1" si="8"/>
        <v>0</v>
      </c>
      <c r="V11" s="52">
        <f t="shared" ca="1" si="8"/>
        <v>0</v>
      </c>
      <c r="W11" s="52">
        <f t="shared" ca="1" si="8"/>
        <v>0</v>
      </c>
      <c r="X11" s="52">
        <f t="shared" ca="1" si="8"/>
        <v>0</v>
      </c>
      <c r="Y11" s="52">
        <f t="shared" ca="1" si="8"/>
        <v>0</v>
      </c>
      <c r="Z11" s="52">
        <f t="shared" ca="1" si="8"/>
        <v>0</v>
      </c>
      <c r="AA11" s="53">
        <f t="shared" ca="1" si="8"/>
        <v>0</v>
      </c>
      <c r="AB11" s="22"/>
      <c r="AD11" s="9">
        <f t="shared" ca="1" si="0"/>
        <v>0.81103569052019975</v>
      </c>
      <c r="AE11" s="10">
        <f t="shared" ca="1" si="9"/>
        <v>3</v>
      </c>
      <c r="AF11" s="11"/>
      <c r="AG11" s="12">
        <v>11</v>
      </c>
      <c r="AH11" s="12">
        <v>8</v>
      </c>
      <c r="AI11" s="13">
        <v>2</v>
      </c>
    </row>
    <row r="12" spans="1:35" ht="66" customHeight="1">
      <c r="A12" s="22"/>
      <c r="B12" s="31" t="s">
        <v>15</v>
      </c>
      <c r="C12" s="32">
        <f t="shared" ca="1" si="6"/>
        <v>8</v>
      </c>
      <c r="D12" s="33" t="s">
        <v>2</v>
      </c>
      <c r="E12" s="34">
        <f t="shared" ca="1" si="2"/>
        <v>9</v>
      </c>
      <c r="F12" s="33" t="s">
        <v>3</v>
      </c>
      <c r="G12" s="35">
        <f t="shared" ca="1" si="7"/>
        <v>72</v>
      </c>
      <c r="H12" s="22"/>
      <c r="I12" s="22"/>
      <c r="J12" s="31" t="s">
        <v>11</v>
      </c>
      <c r="K12" s="32">
        <f t="shared" ca="1" si="3"/>
        <v>8</v>
      </c>
      <c r="L12" s="33" t="s">
        <v>2</v>
      </c>
      <c r="M12" s="34">
        <f t="shared" ca="1" si="4"/>
        <v>6</v>
      </c>
      <c r="N12" s="33" t="s">
        <v>3</v>
      </c>
      <c r="O12" s="35">
        <f t="shared" ca="1" si="5"/>
        <v>48</v>
      </c>
      <c r="P12" s="35"/>
      <c r="Q12" s="35"/>
      <c r="R12" s="36">
        <v>7</v>
      </c>
      <c r="S12" s="51">
        <f t="shared" ca="1" si="8"/>
        <v>0</v>
      </c>
      <c r="T12" s="52">
        <f t="shared" ca="1" si="8"/>
        <v>0</v>
      </c>
      <c r="U12" s="52">
        <f t="shared" ca="1" si="8"/>
        <v>0</v>
      </c>
      <c r="V12" s="52">
        <f t="shared" ca="1" si="8"/>
        <v>0</v>
      </c>
      <c r="W12" s="52">
        <f t="shared" ca="1" si="8"/>
        <v>0</v>
      </c>
      <c r="X12" s="52">
        <f t="shared" ca="1" si="8"/>
        <v>0</v>
      </c>
      <c r="Y12" s="52">
        <f t="shared" ca="1" si="8"/>
        <v>0</v>
      </c>
      <c r="Z12" s="52">
        <f t="shared" ca="1" si="8"/>
        <v>0</v>
      </c>
      <c r="AA12" s="53">
        <f t="shared" ca="1" si="8"/>
        <v>0</v>
      </c>
      <c r="AB12" s="22"/>
      <c r="AD12" s="9">
        <f t="shared" ca="1" si="0"/>
        <v>0.92100126629029544</v>
      </c>
      <c r="AE12" s="10">
        <f t="shared" ca="1" si="9"/>
        <v>1</v>
      </c>
      <c r="AF12" s="11"/>
      <c r="AG12" s="12">
        <v>12</v>
      </c>
      <c r="AH12" s="12">
        <v>8</v>
      </c>
      <c r="AI12" s="13">
        <v>3</v>
      </c>
    </row>
    <row r="13" spans="1:35" ht="66" customHeight="1">
      <c r="A13" s="22"/>
      <c r="B13" s="31" t="s">
        <v>16</v>
      </c>
      <c r="C13" s="32">
        <f t="shared" ca="1" si="6"/>
        <v>8</v>
      </c>
      <c r="D13" s="33" t="s">
        <v>2</v>
      </c>
      <c r="E13" s="34">
        <f t="shared" ca="1" si="2"/>
        <v>4</v>
      </c>
      <c r="F13" s="33" t="s">
        <v>3</v>
      </c>
      <c r="G13" s="35">
        <f t="shared" ca="1" si="7"/>
        <v>32</v>
      </c>
      <c r="H13" s="22"/>
      <c r="I13" s="22"/>
      <c r="J13" s="31" t="s">
        <v>13</v>
      </c>
      <c r="K13" s="32">
        <f t="shared" ca="1" si="3"/>
        <v>8</v>
      </c>
      <c r="L13" s="33" t="s">
        <v>2</v>
      </c>
      <c r="M13" s="34">
        <f t="shared" ca="1" si="4"/>
        <v>1</v>
      </c>
      <c r="N13" s="33" t="s">
        <v>3</v>
      </c>
      <c r="O13" s="35">
        <f t="shared" ca="1" si="5"/>
        <v>8</v>
      </c>
      <c r="P13" s="35"/>
      <c r="Q13" s="35"/>
      <c r="R13" s="36">
        <v>8</v>
      </c>
      <c r="S13" s="51">
        <f t="shared" ca="1" si="8"/>
        <v>3</v>
      </c>
      <c r="T13" s="52">
        <f t="shared" ca="1" si="8"/>
        <v>2</v>
      </c>
      <c r="U13" s="52">
        <f t="shared" ca="1" si="8"/>
        <v>2</v>
      </c>
      <c r="V13" s="52">
        <f t="shared" ca="1" si="8"/>
        <v>2</v>
      </c>
      <c r="W13" s="52">
        <f t="shared" ca="1" si="8"/>
        <v>2</v>
      </c>
      <c r="X13" s="52">
        <f t="shared" ca="1" si="8"/>
        <v>2</v>
      </c>
      <c r="Y13" s="52">
        <f t="shared" ca="1" si="8"/>
        <v>2</v>
      </c>
      <c r="Z13" s="52">
        <f t="shared" ca="1" si="8"/>
        <v>2</v>
      </c>
      <c r="AA13" s="53">
        <f t="shared" ca="1" si="8"/>
        <v>3</v>
      </c>
      <c r="AB13" s="22"/>
      <c r="AD13" s="9">
        <f t="shared" ca="1" si="0"/>
        <v>0.74836100470836797</v>
      </c>
      <c r="AE13" s="10">
        <f t="shared" ca="1" si="9"/>
        <v>4</v>
      </c>
      <c r="AF13" s="11"/>
      <c r="AG13" s="12">
        <v>13</v>
      </c>
      <c r="AH13" s="12">
        <v>8</v>
      </c>
      <c r="AI13" s="13">
        <v>4</v>
      </c>
    </row>
    <row r="14" spans="1:35" ht="66" customHeight="1" thickBot="1">
      <c r="A14" s="22"/>
      <c r="B14" s="31" t="s">
        <v>17</v>
      </c>
      <c r="C14" s="32">
        <f t="shared" ca="1" si="6"/>
        <v>8</v>
      </c>
      <c r="D14" s="33" t="s">
        <v>2</v>
      </c>
      <c r="E14" s="34">
        <f t="shared" ca="1" si="2"/>
        <v>2</v>
      </c>
      <c r="F14" s="33" t="s">
        <v>3</v>
      </c>
      <c r="G14" s="35">
        <f t="shared" ca="1" si="7"/>
        <v>16</v>
      </c>
      <c r="H14" s="22"/>
      <c r="I14" s="22"/>
      <c r="J14" s="31" t="s">
        <v>22</v>
      </c>
      <c r="K14" s="32">
        <f t="shared" ca="1" si="3"/>
        <v>8</v>
      </c>
      <c r="L14" s="33" t="s">
        <v>2</v>
      </c>
      <c r="M14" s="34">
        <f t="shared" ca="1" si="4"/>
        <v>9</v>
      </c>
      <c r="N14" s="33" t="s">
        <v>3</v>
      </c>
      <c r="O14" s="35">
        <f t="shared" ca="1" si="5"/>
        <v>72</v>
      </c>
      <c r="P14" s="35"/>
      <c r="Q14" s="35"/>
      <c r="R14" s="36">
        <v>9</v>
      </c>
      <c r="S14" s="54">
        <f t="shared" ca="1" si="8"/>
        <v>0</v>
      </c>
      <c r="T14" s="55">
        <f t="shared" ca="1" si="8"/>
        <v>0</v>
      </c>
      <c r="U14" s="55">
        <f t="shared" ca="1" si="8"/>
        <v>0</v>
      </c>
      <c r="V14" s="55">
        <f t="shared" ca="1" si="8"/>
        <v>0</v>
      </c>
      <c r="W14" s="55">
        <f t="shared" ca="1" si="8"/>
        <v>0</v>
      </c>
      <c r="X14" s="55">
        <f t="shared" ca="1" si="8"/>
        <v>0</v>
      </c>
      <c r="Y14" s="55">
        <f t="shared" ca="1" si="8"/>
        <v>0</v>
      </c>
      <c r="Z14" s="55">
        <f t="shared" ca="1" si="8"/>
        <v>0</v>
      </c>
      <c r="AA14" s="56">
        <f t="shared" ca="1" si="8"/>
        <v>0</v>
      </c>
      <c r="AB14" s="22"/>
      <c r="AD14" s="9">
        <f t="shared" ca="1" si="0"/>
        <v>0.48190875193164684</v>
      </c>
      <c r="AE14" s="10">
        <f t="shared" ca="1" si="9"/>
        <v>5</v>
      </c>
      <c r="AF14" s="11"/>
      <c r="AG14" s="12">
        <v>14</v>
      </c>
      <c r="AH14" s="12">
        <v>8</v>
      </c>
      <c r="AI14" s="13">
        <v>5</v>
      </c>
    </row>
    <row r="15" spans="1:35" ht="36">
      <c r="A15" s="138" t="str">
        <f>A1</f>
        <v>かけざん九九　８のだん</v>
      </c>
      <c r="B15" s="138"/>
      <c r="C15" s="138"/>
      <c r="D15" s="138"/>
      <c r="E15" s="138"/>
      <c r="F15" s="138"/>
      <c r="G15" s="138"/>
      <c r="H15" s="138"/>
      <c r="I15" s="138"/>
      <c r="J15" s="21"/>
      <c r="K15" s="21"/>
      <c r="L15" s="21"/>
      <c r="M15" s="22"/>
      <c r="N15" s="134">
        <f>N1</f>
        <v>1</v>
      </c>
      <c r="O15" s="134"/>
      <c r="P15" s="37"/>
      <c r="Q15" s="37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D15" s="9">
        <f t="shared" ref="AD15:AD27" ca="1" si="10">RAND()</f>
        <v>0.35131657932665727</v>
      </c>
      <c r="AE15" s="10">
        <f t="shared" ca="1" si="9"/>
        <v>7</v>
      </c>
      <c r="AF15" s="11"/>
      <c r="AG15" s="12">
        <v>15</v>
      </c>
      <c r="AH15" s="12">
        <v>8</v>
      </c>
      <c r="AI15" s="13">
        <v>6</v>
      </c>
    </row>
    <row r="16" spans="1:35" ht="24.75" customHeight="1">
      <c r="A16" s="26"/>
      <c r="B16" s="38">
        <f t="shared" ref="B16:H28" si="11">B2</f>
        <v>0</v>
      </c>
      <c r="C16" s="39">
        <f t="shared" si="11"/>
        <v>0</v>
      </c>
      <c r="D16" s="38">
        <f t="shared" si="11"/>
        <v>0</v>
      </c>
      <c r="E16" s="39">
        <f t="shared" si="11"/>
        <v>0</v>
      </c>
      <c r="F16" s="38">
        <f t="shared" si="11"/>
        <v>0</v>
      </c>
      <c r="G16" s="39">
        <f t="shared" si="11"/>
        <v>0</v>
      </c>
      <c r="H16" s="38">
        <f t="shared" si="11"/>
        <v>0</v>
      </c>
      <c r="I16" s="38"/>
      <c r="J16" s="38">
        <f>J2</f>
        <v>0</v>
      </c>
      <c r="K16" s="38">
        <f>K2</f>
        <v>0</v>
      </c>
      <c r="L16" s="38">
        <f>L2</f>
        <v>0</v>
      </c>
      <c r="M16" s="38">
        <f>M2</f>
        <v>0</v>
      </c>
      <c r="N16" s="38">
        <f>N2</f>
        <v>0</v>
      </c>
      <c r="O16" s="38">
        <f>O2</f>
        <v>0</v>
      </c>
      <c r="P16" s="38"/>
      <c r="Q16" s="38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D16" s="9">
        <f t="shared" ca="1" si="10"/>
        <v>6.827590425487462E-2</v>
      </c>
      <c r="AE16" s="10">
        <f t="shared" ca="1" si="9"/>
        <v>9</v>
      </c>
      <c r="AF16" s="11"/>
      <c r="AG16" s="12">
        <v>16</v>
      </c>
      <c r="AH16" s="12">
        <v>8</v>
      </c>
      <c r="AI16" s="13">
        <v>7</v>
      </c>
    </row>
    <row r="17" spans="1:35" ht="24.75" customHeight="1">
      <c r="A17" s="30"/>
      <c r="B17" s="45" t="str">
        <f t="shared" si="11"/>
        <v>月</v>
      </c>
      <c r="C17" s="43"/>
      <c r="D17" s="44" t="str">
        <f t="shared" si="11"/>
        <v>日</v>
      </c>
      <c r="F17" s="136" t="str">
        <f t="shared" si="11"/>
        <v>名前</v>
      </c>
      <c r="G17" s="137"/>
      <c r="H17" s="30"/>
      <c r="I17" s="30"/>
      <c r="J17" s="29"/>
      <c r="K17" s="29"/>
      <c r="L17" s="29"/>
      <c r="M17" s="30"/>
      <c r="N17" s="30"/>
      <c r="O17" s="29"/>
      <c r="P17" s="36"/>
      <c r="Q17" s="36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D17" s="9">
        <f t="shared" ca="1" si="10"/>
        <v>0.27927670521293391</v>
      </c>
      <c r="AE17" s="10">
        <f t="shared" ca="1" si="9"/>
        <v>8</v>
      </c>
      <c r="AF17" s="11"/>
      <c r="AG17" s="12">
        <v>17</v>
      </c>
      <c r="AH17" s="12">
        <v>8</v>
      </c>
      <c r="AI17" s="13">
        <v>8</v>
      </c>
    </row>
    <row r="18" spans="1:35" ht="24.75" customHeight="1" thickBot="1">
      <c r="A18" s="26"/>
      <c r="B18" s="38">
        <f t="shared" si="11"/>
        <v>0</v>
      </c>
      <c r="C18" s="39">
        <f t="shared" si="11"/>
        <v>0</v>
      </c>
      <c r="D18" s="38">
        <f t="shared" si="11"/>
        <v>0</v>
      </c>
      <c r="E18" s="39">
        <f t="shared" si="11"/>
        <v>0</v>
      </c>
      <c r="F18" s="38">
        <f t="shared" si="11"/>
        <v>0</v>
      </c>
      <c r="G18" s="39">
        <f t="shared" si="11"/>
        <v>0</v>
      </c>
      <c r="H18" s="38">
        <f t="shared" si="11"/>
        <v>0</v>
      </c>
      <c r="I18" s="38"/>
      <c r="J18" s="38">
        <f t="shared" ref="J18:O28" si="12">J4</f>
        <v>0</v>
      </c>
      <c r="K18" s="38">
        <f t="shared" si="12"/>
        <v>0</v>
      </c>
      <c r="L18" s="38">
        <f t="shared" si="12"/>
        <v>0</v>
      </c>
      <c r="M18" s="38">
        <f t="shared" si="12"/>
        <v>0</v>
      </c>
      <c r="N18" s="38">
        <f t="shared" si="12"/>
        <v>0</v>
      </c>
      <c r="O18" s="38">
        <f t="shared" si="12"/>
        <v>0</v>
      </c>
      <c r="P18" s="38"/>
      <c r="Q18" s="38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D18" s="15">
        <f t="shared" ca="1" si="10"/>
        <v>0.39305684019516507</v>
      </c>
      <c r="AE18" s="16">
        <f t="shared" ca="1" si="9"/>
        <v>6</v>
      </c>
      <c r="AF18" s="17"/>
      <c r="AG18" s="18">
        <v>18</v>
      </c>
      <c r="AH18" s="18">
        <v>8</v>
      </c>
      <c r="AI18" s="19">
        <v>9</v>
      </c>
    </row>
    <row r="19" spans="1:35" ht="66" customHeight="1">
      <c r="A19" s="22"/>
      <c r="B19" s="31" t="str">
        <f t="shared" si="11"/>
        <v>(1)</v>
      </c>
      <c r="C19" s="32">
        <f t="shared" ca="1" si="11"/>
        <v>8</v>
      </c>
      <c r="D19" s="33" t="str">
        <f t="shared" si="11"/>
        <v>×</v>
      </c>
      <c r="E19" s="32">
        <f t="shared" ca="1" si="11"/>
        <v>5</v>
      </c>
      <c r="F19" s="33" t="str">
        <f t="shared" si="11"/>
        <v>＝</v>
      </c>
      <c r="G19" s="40">
        <f t="shared" ca="1" si="11"/>
        <v>40</v>
      </c>
      <c r="H19" s="41">
        <f t="shared" si="11"/>
        <v>0</v>
      </c>
      <c r="I19" s="41"/>
      <c r="J19" s="31" t="str">
        <f t="shared" si="12"/>
        <v>(11)</v>
      </c>
      <c r="K19" s="32">
        <f t="shared" ca="1" si="12"/>
        <v>8</v>
      </c>
      <c r="L19" s="33" t="str">
        <f t="shared" si="12"/>
        <v>×</v>
      </c>
      <c r="M19" s="32">
        <f t="shared" ca="1" si="12"/>
        <v>3</v>
      </c>
      <c r="N19" s="33" t="str">
        <f t="shared" si="12"/>
        <v>＝</v>
      </c>
      <c r="O19" s="40">
        <f t="shared" ca="1" si="12"/>
        <v>24</v>
      </c>
      <c r="P19" s="40"/>
      <c r="Q19" s="40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D19" s="2">
        <f t="shared" ca="1" si="10"/>
        <v>0.97180017023271259</v>
      </c>
      <c r="AE19" s="3">
        <f t="shared" ref="AE19:AE27" ca="1" si="13">RANK(AD19,$AD$19:$AD$27,)</f>
        <v>1</v>
      </c>
      <c r="AF19" s="4"/>
      <c r="AG19" s="5">
        <v>19</v>
      </c>
      <c r="AH19" s="5">
        <v>8</v>
      </c>
      <c r="AI19" s="6">
        <v>1</v>
      </c>
    </row>
    <row r="20" spans="1:35" ht="66" customHeight="1">
      <c r="A20" s="22"/>
      <c r="B20" s="31" t="str">
        <f t="shared" si="11"/>
        <v>(2)</v>
      </c>
      <c r="C20" s="32">
        <f t="shared" ca="1" si="11"/>
        <v>8</v>
      </c>
      <c r="D20" s="33" t="str">
        <f t="shared" si="11"/>
        <v>×</v>
      </c>
      <c r="E20" s="32">
        <f t="shared" ca="1" si="11"/>
        <v>3</v>
      </c>
      <c r="F20" s="33" t="str">
        <f t="shared" si="11"/>
        <v>＝</v>
      </c>
      <c r="G20" s="40">
        <f t="shared" ca="1" si="11"/>
        <v>24</v>
      </c>
      <c r="H20" s="41">
        <f t="shared" si="11"/>
        <v>0</v>
      </c>
      <c r="I20" s="41"/>
      <c r="J20" s="31" t="str">
        <f t="shared" si="12"/>
        <v>(12)</v>
      </c>
      <c r="K20" s="32">
        <f t="shared" ca="1" si="12"/>
        <v>8</v>
      </c>
      <c r="L20" s="33" t="str">
        <f t="shared" si="12"/>
        <v>×</v>
      </c>
      <c r="M20" s="32">
        <f t="shared" ca="1" si="12"/>
        <v>1</v>
      </c>
      <c r="N20" s="33" t="str">
        <f t="shared" si="12"/>
        <v>＝</v>
      </c>
      <c r="O20" s="40">
        <f t="shared" ca="1" si="12"/>
        <v>8</v>
      </c>
      <c r="P20" s="40"/>
      <c r="Q20" s="40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D20" s="9">
        <f t="shared" ca="1" si="10"/>
        <v>3.2575895980766489E-3</v>
      </c>
      <c r="AE20" s="10">
        <f t="shared" ca="1" si="13"/>
        <v>9</v>
      </c>
      <c r="AF20" s="11"/>
      <c r="AG20" s="12">
        <v>20</v>
      </c>
      <c r="AH20" s="12">
        <v>8</v>
      </c>
      <c r="AI20" s="13">
        <v>2</v>
      </c>
    </row>
    <row r="21" spans="1:35" ht="66" customHeight="1">
      <c r="A21" s="22"/>
      <c r="B21" s="31" t="str">
        <f t="shared" si="11"/>
        <v>(3)</v>
      </c>
      <c r="C21" s="32">
        <f t="shared" ca="1" si="11"/>
        <v>8</v>
      </c>
      <c r="D21" s="33" t="str">
        <f t="shared" si="11"/>
        <v>×</v>
      </c>
      <c r="E21" s="32">
        <f t="shared" ca="1" si="11"/>
        <v>6</v>
      </c>
      <c r="F21" s="33" t="str">
        <f t="shared" si="11"/>
        <v>＝</v>
      </c>
      <c r="G21" s="40">
        <f t="shared" ca="1" si="11"/>
        <v>48</v>
      </c>
      <c r="H21" s="41">
        <f t="shared" si="11"/>
        <v>0</v>
      </c>
      <c r="I21" s="41"/>
      <c r="J21" s="31" t="str">
        <f t="shared" si="12"/>
        <v>(13)</v>
      </c>
      <c r="K21" s="32">
        <f t="shared" ca="1" si="12"/>
        <v>8</v>
      </c>
      <c r="L21" s="33" t="str">
        <f t="shared" si="12"/>
        <v>×</v>
      </c>
      <c r="M21" s="32">
        <f t="shared" ca="1" si="12"/>
        <v>4</v>
      </c>
      <c r="N21" s="33" t="str">
        <f t="shared" si="12"/>
        <v>＝</v>
      </c>
      <c r="O21" s="40">
        <f t="shared" ca="1" si="12"/>
        <v>32</v>
      </c>
      <c r="P21" s="40"/>
      <c r="Q21" s="40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D21" s="9">
        <f t="shared" ca="1" si="10"/>
        <v>0.21409214218394546</v>
      </c>
      <c r="AE21" s="10">
        <f t="shared" ca="1" si="13"/>
        <v>8</v>
      </c>
      <c r="AF21" s="11"/>
      <c r="AG21" s="12">
        <v>21</v>
      </c>
      <c r="AH21" s="12">
        <v>8</v>
      </c>
      <c r="AI21" s="13">
        <v>3</v>
      </c>
    </row>
    <row r="22" spans="1:35" ht="66" customHeight="1">
      <c r="A22" s="22"/>
      <c r="B22" s="31" t="str">
        <f t="shared" si="11"/>
        <v>(4)</v>
      </c>
      <c r="C22" s="32">
        <f t="shared" ca="1" si="11"/>
        <v>8</v>
      </c>
      <c r="D22" s="33" t="str">
        <f t="shared" si="11"/>
        <v>×</v>
      </c>
      <c r="E22" s="32">
        <f t="shared" ca="1" si="11"/>
        <v>1</v>
      </c>
      <c r="F22" s="33" t="str">
        <f t="shared" si="11"/>
        <v>＝</v>
      </c>
      <c r="G22" s="40">
        <f t="shared" ca="1" si="11"/>
        <v>8</v>
      </c>
      <c r="H22" s="41">
        <f t="shared" si="11"/>
        <v>0</v>
      </c>
      <c r="I22" s="41"/>
      <c r="J22" s="31" t="str">
        <f t="shared" si="12"/>
        <v>(14)</v>
      </c>
      <c r="K22" s="32">
        <f t="shared" ca="1" si="12"/>
        <v>8</v>
      </c>
      <c r="L22" s="33" t="str">
        <f t="shared" si="12"/>
        <v>×</v>
      </c>
      <c r="M22" s="32">
        <f t="shared" ca="1" si="12"/>
        <v>5</v>
      </c>
      <c r="N22" s="33" t="str">
        <f t="shared" si="12"/>
        <v>＝</v>
      </c>
      <c r="O22" s="40">
        <f t="shared" ca="1" si="12"/>
        <v>40</v>
      </c>
      <c r="P22" s="40"/>
      <c r="Q22" s="40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D22" s="9">
        <f t="shared" ca="1" si="10"/>
        <v>0.88758487435863098</v>
      </c>
      <c r="AE22" s="10">
        <f t="shared" ca="1" si="13"/>
        <v>2</v>
      </c>
      <c r="AF22" s="11"/>
      <c r="AG22" s="12">
        <v>22</v>
      </c>
      <c r="AH22" s="12">
        <v>8</v>
      </c>
      <c r="AI22" s="13">
        <v>4</v>
      </c>
    </row>
    <row r="23" spans="1:35" ht="66" customHeight="1">
      <c r="A23" s="22"/>
      <c r="B23" s="31" t="str">
        <f t="shared" si="11"/>
        <v>(5)</v>
      </c>
      <c r="C23" s="32">
        <f t="shared" ca="1" si="11"/>
        <v>8</v>
      </c>
      <c r="D23" s="33" t="str">
        <f t="shared" si="11"/>
        <v>×</v>
      </c>
      <c r="E23" s="32">
        <f t="shared" ca="1" si="11"/>
        <v>8</v>
      </c>
      <c r="F23" s="33" t="str">
        <f t="shared" si="11"/>
        <v>＝</v>
      </c>
      <c r="G23" s="40">
        <f t="shared" ca="1" si="11"/>
        <v>64</v>
      </c>
      <c r="H23" s="41">
        <f t="shared" si="11"/>
        <v>0</v>
      </c>
      <c r="I23" s="41"/>
      <c r="J23" s="31" t="str">
        <f t="shared" si="12"/>
        <v>(15)</v>
      </c>
      <c r="K23" s="32">
        <f t="shared" ca="1" si="12"/>
        <v>8</v>
      </c>
      <c r="L23" s="33" t="str">
        <f t="shared" si="12"/>
        <v>×</v>
      </c>
      <c r="M23" s="32">
        <f t="shared" ca="1" si="12"/>
        <v>7</v>
      </c>
      <c r="N23" s="33" t="str">
        <f t="shared" si="12"/>
        <v>＝</v>
      </c>
      <c r="O23" s="40">
        <f t="shared" ca="1" si="12"/>
        <v>56</v>
      </c>
      <c r="P23" s="40"/>
      <c r="Q23" s="40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D23" s="9">
        <f t="shared" ca="1" si="10"/>
        <v>0.82083150923075421</v>
      </c>
      <c r="AE23" s="10">
        <f t="shared" ca="1" si="13"/>
        <v>3</v>
      </c>
      <c r="AF23" s="11"/>
      <c r="AG23" s="12">
        <v>23</v>
      </c>
      <c r="AH23" s="12">
        <v>8</v>
      </c>
      <c r="AI23" s="13">
        <v>5</v>
      </c>
    </row>
    <row r="24" spans="1:35" ht="66" customHeight="1">
      <c r="A24" s="22"/>
      <c r="B24" s="31" t="str">
        <f t="shared" si="11"/>
        <v>(6)</v>
      </c>
      <c r="C24" s="32">
        <f t="shared" ca="1" si="11"/>
        <v>8</v>
      </c>
      <c r="D24" s="33" t="str">
        <f t="shared" si="11"/>
        <v>×</v>
      </c>
      <c r="E24" s="32">
        <f t="shared" ca="1" si="11"/>
        <v>7</v>
      </c>
      <c r="F24" s="33" t="str">
        <f t="shared" si="11"/>
        <v>＝</v>
      </c>
      <c r="G24" s="40">
        <f t="shared" ca="1" si="11"/>
        <v>56</v>
      </c>
      <c r="H24" s="41">
        <f t="shared" si="11"/>
        <v>0</v>
      </c>
      <c r="I24" s="41"/>
      <c r="J24" s="31" t="str">
        <f t="shared" si="12"/>
        <v>(16)</v>
      </c>
      <c r="K24" s="32">
        <f t="shared" ca="1" si="12"/>
        <v>8</v>
      </c>
      <c r="L24" s="33" t="str">
        <f t="shared" si="12"/>
        <v>×</v>
      </c>
      <c r="M24" s="32">
        <f t="shared" ca="1" si="12"/>
        <v>9</v>
      </c>
      <c r="N24" s="33" t="str">
        <f t="shared" si="12"/>
        <v>＝</v>
      </c>
      <c r="O24" s="40">
        <f t="shared" ca="1" si="12"/>
        <v>72</v>
      </c>
      <c r="P24" s="40"/>
      <c r="Q24" s="40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D24" s="9">
        <f t="shared" ca="1" si="10"/>
        <v>0.41336415167078133</v>
      </c>
      <c r="AE24" s="10">
        <f t="shared" ca="1" si="13"/>
        <v>4</v>
      </c>
      <c r="AF24" s="11"/>
      <c r="AG24" s="12">
        <v>24</v>
      </c>
      <c r="AH24" s="12">
        <v>8</v>
      </c>
      <c r="AI24" s="13">
        <v>6</v>
      </c>
    </row>
    <row r="25" spans="1:35" ht="66" customHeight="1">
      <c r="A25" s="22"/>
      <c r="B25" s="31" t="str">
        <f t="shared" si="11"/>
        <v>(7)</v>
      </c>
      <c r="C25" s="32">
        <f t="shared" ca="1" si="11"/>
        <v>8</v>
      </c>
      <c r="D25" s="33" t="str">
        <f t="shared" si="11"/>
        <v>×</v>
      </c>
      <c r="E25" s="32">
        <f t="shared" ca="1" si="11"/>
        <v>2</v>
      </c>
      <c r="F25" s="33" t="str">
        <f t="shared" si="11"/>
        <v>＝</v>
      </c>
      <c r="G25" s="40">
        <f t="shared" ca="1" si="11"/>
        <v>16</v>
      </c>
      <c r="H25" s="41">
        <f t="shared" si="11"/>
        <v>0</v>
      </c>
      <c r="I25" s="41"/>
      <c r="J25" s="31" t="str">
        <f t="shared" si="12"/>
        <v>(17)</v>
      </c>
      <c r="K25" s="32">
        <f t="shared" ca="1" si="12"/>
        <v>8</v>
      </c>
      <c r="L25" s="33" t="str">
        <f t="shared" si="12"/>
        <v>×</v>
      </c>
      <c r="M25" s="32">
        <f t="shared" ca="1" si="12"/>
        <v>8</v>
      </c>
      <c r="N25" s="33" t="str">
        <f t="shared" si="12"/>
        <v>＝</v>
      </c>
      <c r="O25" s="40">
        <f t="shared" ca="1" si="12"/>
        <v>64</v>
      </c>
      <c r="P25" s="40"/>
      <c r="Q25" s="40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D25" s="9">
        <f t="shared" ca="1" si="10"/>
        <v>0.29450293908676639</v>
      </c>
      <c r="AE25" s="10">
        <f t="shared" ca="1" si="13"/>
        <v>7</v>
      </c>
      <c r="AF25" s="11"/>
      <c r="AG25" s="12">
        <v>25</v>
      </c>
      <c r="AH25" s="12">
        <v>8</v>
      </c>
      <c r="AI25" s="13">
        <v>7</v>
      </c>
    </row>
    <row r="26" spans="1:35" ht="66" customHeight="1">
      <c r="A26" s="22"/>
      <c r="B26" s="31" t="str">
        <f t="shared" si="11"/>
        <v>(8)</v>
      </c>
      <c r="C26" s="32">
        <f t="shared" ca="1" si="11"/>
        <v>8</v>
      </c>
      <c r="D26" s="33" t="str">
        <f t="shared" si="11"/>
        <v>×</v>
      </c>
      <c r="E26" s="32">
        <f t="shared" ca="1" si="11"/>
        <v>9</v>
      </c>
      <c r="F26" s="33" t="str">
        <f t="shared" si="11"/>
        <v>＝</v>
      </c>
      <c r="G26" s="40">
        <f t="shared" ca="1" si="11"/>
        <v>72</v>
      </c>
      <c r="H26" s="41">
        <f t="shared" si="11"/>
        <v>0</v>
      </c>
      <c r="I26" s="41"/>
      <c r="J26" s="31" t="str">
        <f t="shared" si="12"/>
        <v>(18)</v>
      </c>
      <c r="K26" s="32">
        <f t="shared" ca="1" si="12"/>
        <v>8</v>
      </c>
      <c r="L26" s="33" t="str">
        <f t="shared" si="12"/>
        <v>×</v>
      </c>
      <c r="M26" s="32">
        <f t="shared" ca="1" si="12"/>
        <v>6</v>
      </c>
      <c r="N26" s="33" t="str">
        <f t="shared" si="12"/>
        <v>＝</v>
      </c>
      <c r="O26" s="40">
        <f t="shared" ca="1" si="12"/>
        <v>48</v>
      </c>
      <c r="P26" s="40"/>
      <c r="Q26" s="40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D26" s="9">
        <f t="shared" ca="1" si="10"/>
        <v>0.39267157243068296</v>
      </c>
      <c r="AE26" s="10">
        <f t="shared" ca="1" si="13"/>
        <v>5</v>
      </c>
      <c r="AF26" s="11"/>
      <c r="AG26" s="12">
        <v>26</v>
      </c>
      <c r="AH26" s="12">
        <v>8</v>
      </c>
      <c r="AI26" s="13">
        <v>8</v>
      </c>
    </row>
    <row r="27" spans="1:35" ht="66" customHeight="1" thickBot="1">
      <c r="A27" s="22"/>
      <c r="B27" s="31" t="str">
        <f t="shared" si="11"/>
        <v>(9)</v>
      </c>
      <c r="C27" s="32">
        <f t="shared" ca="1" si="11"/>
        <v>8</v>
      </c>
      <c r="D27" s="33" t="str">
        <f t="shared" si="11"/>
        <v>×</v>
      </c>
      <c r="E27" s="32">
        <f t="shared" ca="1" si="11"/>
        <v>4</v>
      </c>
      <c r="F27" s="33" t="str">
        <f t="shared" si="11"/>
        <v>＝</v>
      </c>
      <c r="G27" s="40">
        <f t="shared" ca="1" si="11"/>
        <v>32</v>
      </c>
      <c r="H27" s="41">
        <f t="shared" si="11"/>
        <v>0</v>
      </c>
      <c r="I27" s="41"/>
      <c r="J27" s="31" t="str">
        <f t="shared" si="12"/>
        <v>(19)</v>
      </c>
      <c r="K27" s="32">
        <f t="shared" ca="1" si="12"/>
        <v>8</v>
      </c>
      <c r="L27" s="33" t="str">
        <f t="shared" si="12"/>
        <v>×</v>
      </c>
      <c r="M27" s="32">
        <f t="shared" ca="1" si="12"/>
        <v>1</v>
      </c>
      <c r="N27" s="33" t="str">
        <f t="shared" si="12"/>
        <v>＝</v>
      </c>
      <c r="O27" s="40">
        <f t="shared" ca="1" si="12"/>
        <v>8</v>
      </c>
      <c r="P27" s="40"/>
      <c r="Q27" s="40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D27" s="15">
        <f t="shared" ca="1" si="10"/>
        <v>0.37452749638106453</v>
      </c>
      <c r="AE27" s="16">
        <f t="shared" ca="1" si="13"/>
        <v>6</v>
      </c>
      <c r="AF27" s="17"/>
      <c r="AG27" s="18">
        <v>27</v>
      </c>
      <c r="AH27" s="18">
        <v>8</v>
      </c>
      <c r="AI27" s="19">
        <v>9</v>
      </c>
    </row>
    <row r="28" spans="1:35" ht="66" customHeight="1">
      <c r="A28" s="22"/>
      <c r="B28" s="31" t="str">
        <f t="shared" si="11"/>
        <v>(10)</v>
      </c>
      <c r="C28" s="32">
        <f t="shared" ca="1" si="11"/>
        <v>8</v>
      </c>
      <c r="D28" s="33" t="str">
        <f t="shared" si="11"/>
        <v>×</v>
      </c>
      <c r="E28" s="32">
        <f t="shared" ca="1" si="11"/>
        <v>2</v>
      </c>
      <c r="F28" s="33" t="str">
        <f t="shared" si="11"/>
        <v>＝</v>
      </c>
      <c r="G28" s="40">
        <f t="shared" ca="1" si="11"/>
        <v>16</v>
      </c>
      <c r="H28" s="41">
        <f t="shared" si="11"/>
        <v>0</v>
      </c>
      <c r="I28" s="41"/>
      <c r="J28" s="31" t="str">
        <f t="shared" si="12"/>
        <v>(20)</v>
      </c>
      <c r="K28" s="32">
        <f t="shared" ca="1" si="12"/>
        <v>8</v>
      </c>
      <c r="L28" s="33" t="str">
        <f t="shared" si="12"/>
        <v>×</v>
      </c>
      <c r="M28" s="32">
        <f t="shared" ca="1" si="12"/>
        <v>9</v>
      </c>
      <c r="N28" s="33" t="str">
        <f t="shared" si="12"/>
        <v>＝</v>
      </c>
      <c r="O28" s="40">
        <f t="shared" ca="1" si="12"/>
        <v>72</v>
      </c>
      <c r="P28" s="40"/>
      <c r="Q28" s="40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</row>
    <row r="29" spans="1:35" ht="15">
      <c r="S29" s="22"/>
      <c r="T29" s="22"/>
      <c r="U29" s="22"/>
      <c r="V29" s="22"/>
      <c r="W29" s="22"/>
      <c r="X29" s="22"/>
      <c r="Y29" s="22"/>
      <c r="Z29" s="22"/>
      <c r="AA29" s="22"/>
      <c r="AB29" s="22"/>
    </row>
    <row r="30" spans="1:35" ht="28.5">
      <c r="AD30" s="20"/>
      <c r="AE30" s="14"/>
      <c r="AG30" s="8"/>
      <c r="AH30" s="8"/>
      <c r="AI30" s="8"/>
    </row>
    <row r="31" spans="1:35" ht="28.5">
      <c r="AD31" s="20"/>
      <c r="AE31" s="14"/>
      <c r="AG31" s="8"/>
      <c r="AH31" s="8"/>
      <c r="AI31" s="8"/>
    </row>
    <row r="32" spans="1:35" ht="28.5">
      <c r="AD32" s="20"/>
      <c r="AE32" s="14"/>
      <c r="AG32" s="8"/>
      <c r="AH32" s="8"/>
      <c r="AI32" s="8"/>
    </row>
    <row r="33" spans="30:35" ht="28.5">
      <c r="AD33" s="20"/>
      <c r="AE33" s="14"/>
      <c r="AG33" s="8"/>
      <c r="AH33" s="8"/>
      <c r="AI33" s="8"/>
    </row>
    <row r="34" spans="30:35" ht="28.5">
      <c r="AD34" s="20"/>
      <c r="AE34" s="14"/>
      <c r="AG34" s="8"/>
      <c r="AH34" s="8"/>
      <c r="AI34" s="8"/>
    </row>
    <row r="35" spans="30:35" ht="28.5">
      <c r="AD35" s="20"/>
      <c r="AE35" s="14"/>
      <c r="AG35" s="8"/>
      <c r="AH35" s="8"/>
      <c r="AI35" s="8"/>
    </row>
    <row r="36" spans="30:35" ht="28.5">
      <c r="AD36" s="20"/>
      <c r="AE36" s="14"/>
      <c r="AG36" s="8"/>
      <c r="AH36" s="8"/>
      <c r="AI36" s="8"/>
    </row>
    <row r="37" spans="30:35" ht="28.5">
      <c r="AD37" s="20"/>
      <c r="AE37" s="14"/>
      <c r="AG37" s="8"/>
      <c r="AH37" s="8"/>
      <c r="AI37" s="8"/>
    </row>
    <row r="38" spans="30:35" ht="28.5">
      <c r="AD38" s="20"/>
      <c r="AE38" s="14"/>
      <c r="AG38" s="8"/>
      <c r="AH38" s="8"/>
      <c r="AI38" s="8"/>
    </row>
    <row r="39" spans="30:35" ht="28.5">
      <c r="AD39" s="20"/>
      <c r="AE39" s="14"/>
      <c r="AG39" s="8"/>
      <c r="AH39" s="8"/>
      <c r="AI39" s="8"/>
    </row>
    <row r="40" spans="30:35" ht="28.5">
      <c r="AD40" s="20"/>
      <c r="AE40" s="14"/>
      <c r="AG40" s="8"/>
      <c r="AH40" s="8"/>
      <c r="AI40" s="8"/>
    </row>
    <row r="41" spans="30:35" ht="28.5">
      <c r="AD41" s="20"/>
      <c r="AE41" s="14"/>
      <c r="AG41" s="8"/>
      <c r="AH41" s="8"/>
      <c r="AI41" s="8"/>
    </row>
    <row r="42" spans="30:35" ht="28.5">
      <c r="AD42" s="20"/>
      <c r="AE42" s="14"/>
      <c r="AG42" s="8"/>
      <c r="AH42" s="8"/>
      <c r="AI42" s="8"/>
    </row>
    <row r="43" spans="30:35" ht="28.5">
      <c r="AD43" s="20"/>
      <c r="AE43" s="14"/>
      <c r="AG43" s="8"/>
      <c r="AH43" s="8"/>
      <c r="AI43" s="8"/>
    </row>
    <row r="44" spans="30:35" ht="28.5">
      <c r="AD44" s="20"/>
      <c r="AE44" s="14"/>
      <c r="AG44" s="8"/>
      <c r="AH44" s="8"/>
      <c r="AI44" s="8"/>
    </row>
    <row r="45" spans="30:35" ht="28.5">
      <c r="AD45" s="20"/>
      <c r="AE45" s="14"/>
      <c r="AG45" s="8"/>
      <c r="AH45" s="8"/>
      <c r="AI45" s="8"/>
    </row>
    <row r="46" spans="30:35" ht="28.5">
      <c r="AD46" s="20"/>
      <c r="AE46" s="14"/>
      <c r="AG46" s="8"/>
      <c r="AH46" s="8"/>
      <c r="AI46" s="8"/>
    </row>
    <row r="47" spans="30:35" ht="28.5">
      <c r="AD47" s="20"/>
      <c r="AE47" s="14"/>
      <c r="AG47" s="8"/>
      <c r="AH47" s="8"/>
      <c r="AI47" s="8"/>
    </row>
    <row r="48" spans="30:35" ht="28.5">
      <c r="AD48" s="20"/>
      <c r="AE48" s="14"/>
      <c r="AG48" s="8"/>
      <c r="AH48" s="8"/>
      <c r="AI48" s="8"/>
    </row>
    <row r="49" spans="30:35" ht="28.5">
      <c r="AD49" s="20"/>
      <c r="AE49" s="14"/>
      <c r="AG49" s="8"/>
      <c r="AH49" s="8"/>
      <c r="AI49" s="8"/>
    </row>
    <row r="50" spans="30:35" ht="28.5">
      <c r="AD50" s="20"/>
      <c r="AE50" s="14"/>
      <c r="AG50" s="8"/>
      <c r="AH50" s="8"/>
      <c r="AI50" s="8"/>
    </row>
    <row r="51" spans="30:35" ht="28.5">
      <c r="AD51" s="20"/>
      <c r="AE51" s="14"/>
      <c r="AG51" s="8"/>
      <c r="AH51" s="8"/>
      <c r="AI51" s="8"/>
    </row>
    <row r="52" spans="30:35" ht="28.5">
      <c r="AD52" s="20"/>
      <c r="AE52" s="14"/>
      <c r="AG52" s="8"/>
      <c r="AH52" s="8"/>
      <c r="AI52" s="8"/>
    </row>
    <row r="53" spans="30:35" ht="28.5">
      <c r="AD53" s="20"/>
      <c r="AE53" s="14"/>
      <c r="AG53" s="8"/>
      <c r="AH53" s="8"/>
      <c r="AI53" s="8"/>
    </row>
    <row r="54" spans="30:35" ht="28.5">
      <c r="AD54" s="20"/>
      <c r="AE54" s="14"/>
      <c r="AG54" s="8"/>
      <c r="AH54" s="8"/>
      <c r="AI54" s="8"/>
    </row>
    <row r="55" spans="30:35" ht="28.5">
      <c r="AD55" s="20"/>
      <c r="AE55" s="14"/>
      <c r="AG55" s="8"/>
      <c r="AH55" s="8"/>
      <c r="AI55" s="8"/>
    </row>
    <row r="56" spans="30:35" ht="28.5">
      <c r="AD56" s="20"/>
      <c r="AE56" s="14"/>
      <c r="AG56" s="8"/>
      <c r="AH56" s="8"/>
      <c r="AI56" s="8"/>
    </row>
    <row r="57" spans="30:35" ht="28.5">
      <c r="AD57" s="20"/>
      <c r="AE57" s="14"/>
      <c r="AG57" s="8"/>
      <c r="AH57" s="8"/>
      <c r="AI57" s="8"/>
    </row>
    <row r="58" spans="30:35" ht="28.5">
      <c r="AD58" s="20"/>
      <c r="AE58" s="14"/>
      <c r="AG58" s="8"/>
      <c r="AH58" s="8"/>
      <c r="AI58" s="8"/>
    </row>
    <row r="59" spans="30:35" ht="28.5">
      <c r="AD59" s="20"/>
      <c r="AE59" s="14"/>
      <c r="AG59" s="8"/>
      <c r="AH59" s="8"/>
      <c r="AI59" s="8"/>
    </row>
    <row r="60" spans="30:35" ht="28.5">
      <c r="AD60" s="20"/>
      <c r="AE60" s="14"/>
      <c r="AG60" s="8"/>
      <c r="AH60" s="8"/>
      <c r="AI60" s="8"/>
    </row>
    <row r="61" spans="30:35" ht="28.5">
      <c r="AD61" s="20"/>
      <c r="AE61" s="14"/>
      <c r="AG61" s="8"/>
      <c r="AH61" s="8"/>
      <c r="AI61" s="8"/>
    </row>
    <row r="62" spans="30:35" ht="28.5">
      <c r="AD62" s="20"/>
      <c r="AE62" s="14"/>
      <c r="AG62" s="8"/>
      <c r="AH62" s="8"/>
      <c r="AI62" s="8"/>
    </row>
    <row r="63" spans="30:35" ht="28.5">
      <c r="AD63" s="20"/>
      <c r="AE63" s="14"/>
      <c r="AG63" s="8"/>
      <c r="AH63" s="8"/>
      <c r="AI63" s="8"/>
    </row>
    <row r="64" spans="30:35" ht="28.5">
      <c r="AD64" s="20"/>
      <c r="AE64" s="14"/>
      <c r="AG64" s="8"/>
      <c r="AH64" s="8"/>
      <c r="AI64" s="8"/>
    </row>
    <row r="65" spans="30:35" ht="28.5">
      <c r="AD65" s="20"/>
      <c r="AE65" s="14"/>
      <c r="AG65" s="8"/>
      <c r="AH65" s="8"/>
      <c r="AI65" s="8"/>
    </row>
    <row r="66" spans="30:35" ht="28.5">
      <c r="AD66" s="20"/>
      <c r="AE66" s="14"/>
      <c r="AG66" s="8"/>
      <c r="AH66" s="8"/>
      <c r="AI66" s="8"/>
    </row>
    <row r="67" spans="30:35" ht="28.5">
      <c r="AD67" s="20"/>
      <c r="AE67" s="14"/>
      <c r="AG67" s="8"/>
      <c r="AH67" s="8"/>
      <c r="AI67" s="8"/>
    </row>
    <row r="68" spans="30:35" ht="28.5">
      <c r="AD68" s="20"/>
      <c r="AE68" s="14"/>
      <c r="AG68" s="8"/>
      <c r="AH68" s="8"/>
      <c r="AI68" s="8"/>
    </row>
    <row r="69" spans="30:35" ht="28.5">
      <c r="AD69" s="20"/>
      <c r="AE69" s="14"/>
      <c r="AG69" s="8"/>
      <c r="AH69" s="8"/>
      <c r="AI69" s="8"/>
    </row>
    <row r="70" spans="30:35" ht="28.5">
      <c r="AD70" s="20"/>
      <c r="AE70" s="14"/>
      <c r="AG70" s="8"/>
      <c r="AH70" s="8"/>
      <c r="AI70" s="8"/>
    </row>
    <row r="71" spans="30:35" ht="28.5">
      <c r="AD71" s="20"/>
      <c r="AE71" s="14"/>
      <c r="AG71" s="8"/>
      <c r="AH71" s="8"/>
      <c r="AI71" s="8"/>
    </row>
    <row r="72" spans="30:35" ht="28.5">
      <c r="AD72" s="20"/>
      <c r="AE72" s="14"/>
      <c r="AG72" s="8"/>
      <c r="AH72" s="8"/>
      <c r="AI72" s="8"/>
    </row>
    <row r="73" spans="30:35" ht="28.5">
      <c r="AD73" s="20"/>
      <c r="AE73" s="14"/>
      <c r="AG73" s="8"/>
      <c r="AH73" s="8"/>
      <c r="AI73" s="8"/>
    </row>
    <row r="74" spans="30:35" ht="28.5">
      <c r="AD74" s="20"/>
      <c r="AE74" s="14"/>
      <c r="AG74" s="8"/>
      <c r="AH74" s="8"/>
      <c r="AI74" s="8"/>
    </row>
    <row r="75" spans="30:35" ht="28.5">
      <c r="AD75" s="20"/>
      <c r="AE75" s="14"/>
      <c r="AG75" s="8"/>
      <c r="AH75" s="8"/>
      <c r="AI75" s="8"/>
    </row>
    <row r="76" spans="30:35" ht="28.5">
      <c r="AD76" s="20"/>
      <c r="AE76" s="14"/>
      <c r="AG76" s="8"/>
      <c r="AH76" s="8"/>
      <c r="AI76" s="8"/>
    </row>
    <row r="77" spans="30:35" ht="28.5">
      <c r="AD77" s="20"/>
      <c r="AE77" s="14"/>
      <c r="AG77" s="8"/>
      <c r="AH77" s="8"/>
      <c r="AI77" s="8"/>
    </row>
    <row r="78" spans="30:35" ht="28.5">
      <c r="AD78" s="20"/>
      <c r="AE78" s="14"/>
      <c r="AG78" s="8"/>
      <c r="AH78" s="8"/>
      <c r="AI78" s="8"/>
    </row>
    <row r="79" spans="30:35" ht="28.5">
      <c r="AD79" s="20"/>
      <c r="AE79" s="14"/>
      <c r="AG79" s="8"/>
      <c r="AH79" s="8"/>
      <c r="AI79" s="8"/>
    </row>
    <row r="80" spans="30:35" ht="28.5">
      <c r="AD80" s="20"/>
      <c r="AE80" s="14"/>
      <c r="AG80" s="8"/>
      <c r="AH80" s="8"/>
      <c r="AI80" s="8"/>
    </row>
    <row r="81" spans="30:35" ht="28.5">
      <c r="AD81" s="20"/>
      <c r="AE81" s="14"/>
      <c r="AG81" s="8"/>
      <c r="AH81" s="8"/>
      <c r="AI81" s="8"/>
    </row>
  </sheetData>
  <sheetProtection algorithmName="SHA-512" hashValue="MqCPa0aGiXz0kXDjIOMTTCnWQL8B/CaobOO4tYWbSkp7fq/3ltVAC+jsIBncPDJFI0lbfzNhxVmDaavGuFUC6Q==" saltValue="6x9mMKgWWb3ZwZUE/bNSNQ==" spinCount="100000" sheet="1" objects="1" scenarios="1" selectLockedCells="1"/>
  <mergeCells count="6">
    <mergeCell ref="F17:G17"/>
    <mergeCell ref="N1:O1"/>
    <mergeCell ref="F3:G3"/>
    <mergeCell ref="A15:I15"/>
    <mergeCell ref="N15:O15"/>
    <mergeCell ref="A1:M1"/>
  </mergeCells>
  <phoneticPr fontId="1"/>
  <conditionalFormatting sqref="S6:AA14">
    <cfRule type="cellIs" dxfId="30" priority="1" stopIfTrue="1" operator="greaterThanOrEqual">
      <formula>5</formula>
    </cfRule>
    <cfRule type="cellIs" dxfId="29" priority="2" stopIfTrue="1" operator="equal">
      <formula>4</formula>
    </cfRule>
    <cfRule type="cellIs" dxfId="28" priority="3" stopIfTrue="1" operator="equal">
      <formula>3</formula>
    </cfRule>
    <cfRule type="cellIs" dxfId="27" priority="4" stopIfTrue="1" operator="equal">
      <formula>2</formula>
    </cfRule>
    <cfRule type="cellIs" dxfId="26" priority="5" stopIfTrue="1" operator="equal">
      <formula>1</formula>
    </cfRule>
    <cfRule type="cellIs" dxfId="25" priority="6" stopIfTrue="1" operator="equal">
      <formula>0</formula>
    </cfRule>
  </conditionalFormatting>
  <dataValidations count="1">
    <dataValidation type="whole" imeMode="off" allowBlank="1" showInputMessage="1" showErrorMessage="1" sqref="N1:Q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13</vt:i4>
      </vt:variant>
    </vt:vector>
  </HeadingPairs>
  <TitlesOfParts>
    <vt:vector size="26" baseType="lpstr">
      <vt:lpstr>0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１~9ミックス</vt:lpstr>
      <vt:lpstr>０~9ミックス</vt:lpstr>
      <vt:lpstr>ミックス（段指定）</vt:lpstr>
      <vt:lpstr>'0'!Print_Area</vt:lpstr>
      <vt:lpstr>'０~9ミックス'!Print_Area</vt:lpstr>
      <vt:lpstr>'1'!Print_Area</vt:lpstr>
      <vt:lpstr>'１~9ミックス'!Print_Area</vt:lpstr>
      <vt:lpstr>'2'!Print_Area</vt:lpstr>
      <vt:lpstr>'3'!Print_Area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'ミックス（段指定）'!Print_Area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2022-05-19T14:28:53Z</cp:lastPrinted>
  <dcterms:created xsi:type="dcterms:W3CDTF">2018-10-27T13:36:28Z</dcterms:created>
  <dcterms:modified xsi:type="dcterms:W3CDTF">2022-05-20T13:07:11Z</dcterms:modified>
</cp:coreProperties>
</file>