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\"/>
    </mc:Choice>
  </mc:AlternateContent>
  <bookViews>
    <workbookView xWindow="0" yWindow="0" windowWidth="28800" windowHeight="12060"/>
  </bookViews>
  <sheets>
    <sheet name="Sheet1" sheetId="1" r:id="rId1"/>
  </sheets>
  <definedNames>
    <definedName name="goB">INDIRECT(Sheet1!$AB$47)</definedName>
    <definedName name="goC">INDIRECT(Sheet1!$AA$47)</definedName>
    <definedName name="goE">INDIRECT(Sheet1!$Z$47)</definedName>
    <definedName name="hatiB">INDIRECT(Sheet1!$AB$50)</definedName>
    <definedName name="hatiC">INDIRECT(Sheet1!$AA$50)</definedName>
    <definedName name="hatiE">INDIRECT(Sheet1!$Z$50)</definedName>
    <definedName name="itiB">INDIRECT(Sheet1!$AB$43)</definedName>
    <definedName name="itiC">INDIRECT(Sheet1!$AA$43)</definedName>
    <definedName name="itiE">INDIRECT(Sheet1!$Z$43)</definedName>
    <definedName name="juuB">INDIRECT(Sheet1!$AB$52)</definedName>
    <definedName name="juuC">INDIRECT(Sheet1!$AA$52)</definedName>
    <definedName name="juuE">INDIRECT(Sheet1!$Z$52)</definedName>
    <definedName name="juuitiB">INDIRECT(Sheet1!$AB$53)</definedName>
    <definedName name="juuitiC">INDIRECT(Sheet1!$AA$53)</definedName>
    <definedName name="juuitiE">INDIRECT(Sheet1!$Z$53)</definedName>
    <definedName name="juuniB">INDIRECT(Sheet1!$AB$54)</definedName>
    <definedName name="juuniC">INDIRECT(Sheet1!$AA$54)</definedName>
    <definedName name="juuniE">INDIRECT(Sheet1!$Z$54)</definedName>
    <definedName name="kuB">INDIRECT(Sheet1!$AB$51)</definedName>
    <definedName name="kuC">INDIRECT(Sheet1!$AA$51)</definedName>
    <definedName name="kuE">INDIRECT(Sheet1!$Z$51)</definedName>
    <definedName name="niB">INDIRECT(Sheet1!$AB$44)</definedName>
    <definedName name="niC">INDIRECT(Sheet1!$AA$44)</definedName>
    <definedName name="niE">INDIRECT(Sheet1!$Z$44)</definedName>
    <definedName name="nono">Sheet1!$T$40</definedName>
    <definedName name="okok">Sheet1!$T$39</definedName>
    <definedName name="_xlnm.Print_Area" localSheetId="0">Sheet1!$A$1:$R$54</definedName>
    <definedName name="rokuB">INDIRECT(Sheet1!$AB$48)</definedName>
    <definedName name="rokuC">INDIRECT(Sheet1!$AA$48)</definedName>
    <definedName name="rokuE">INDIRECT(Sheet1!$Z$48)</definedName>
    <definedName name="sanB">INDIRECT(Sheet1!$AB$45)</definedName>
    <definedName name="sanC">INDIRECT(Sheet1!$AA$45)</definedName>
    <definedName name="sanE">INDIRECT(Sheet1!$Z$45)</definedName>
    <definedName name="siB">INDIRECT(Sheet1!$AB$46)</definedName>
    <definedName name="siC">INDIRECT(Sheet1!$AA$46)</definedName>
    <definedName name="siE">INDIRECT(Sheet1!$Z$46)</definedName>
    <definedName name="sitiB">INDIRECT(Sheet1!$AB$49)</definedName>
    <definedName name="sitiC">INDIRECT(Sheet1!$AA$49)</definedName>
    <definedName name="sitiE">INDIRECT(Sheet1!$Z$49)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G91" i="1" l="1"/>
  <c r="CG92" i="1"/>
  <c r="CG93" i="1"/>
  <c r="CG94" i="1"/>
  <c r="CG95" i="1"/>
  <c r="CG96" i="1"/>
  <c r="CG97" i="1"/>
  <c r="CG98" i="1"/>
  <c r="CG99" i="1"/>
  <c r="CG100" i="1"/>
  <c r="CO100" i="1"/>
  <c r="CO99" i="1"/>
  <c r="CO98" i="1"/>
  <c r="CO97" i="1"/>
  <c r="CO96" i="1"/>
  <c r="CO95" i="1"/>
  <c r="CO94" i="1"/>
  <c r="CO93" i="1"/>
  <c r="CO92" i="1"/>
  <c r="CO91" i="1"/>
  <c r="CO90" i="1"/>
  <c r="CG90" i="1"/>
  <c r="CO89" i="1"/>
  <c r="CG89" i="1"/>
  <c r="CO88" i="1"/>
  <c r="CG88" i="1"/>
  <c r="CO87" i="1"/>
  <c r="CG87" i="1"/>
  <c r="CO86" i="1"/>
  <c r="CG86" i="1"/>
  <c r="CO85" i="1"/>
  <c r="CG85" i="1"/>
  <c r="CO84" i="1"/>
  <c r="CG84" i="1"/>
  <c r="CO83" i="1"/>
  <c r="CG83" i="1"/>
  <c r="CO82" i="1"/>
  <c r="CG82" i="1"/>
  <c r="CO81" i="1"/>
  <c r="CG81" i="1"/>
  <c r="CO80" i="1"/>
  <c r="CG80" i="1"/>
  <c r="CO79" i="1"/>
  <c r="CG79" i="1"/>
  <c r="CO78" i="1"/>
  <c r="CG78" i="1"/>
  <c r="CO77" i="1"/>
  <c r="CG77" i="1"/>
  <c r="CO76" i="1"/>
  <c r="CG76" i="1"/>
  <c r="CO75" i="1"/>
  <c r="CG75" i="1"/>
  <c r="CO74" i="1"/>
  <c r="CG74" i="1"/>
  <c r="CO73" i="1"/>
  <c r="CG73" i="1"/>
  <c r="CO72" i="1"/>
  <c r="CG72" i="1"/>
  <c r="CO71" i="1"/>
  <c r="CG71" i="1"/>
  <c r="CO70" i="1"/>
  <c r="CG70" i="1"/>
  <c r="CO69" i="1"/>
  <c r="CG69" i="1"/>
  <c r="CO68" i="1"/>
  <c r="CG68" i="1"/>
  <c r="CO67" i="1"/>
  <c r="CG67" i="1"/>
  <c r="CO66" i="1"/>
  <c r="CG66" i="1"/>
  <c r="CO65" i="1"/>
  <c r="CG65" i="1"/>
  <c r="CO64" i="1"/>
  <c r="CG64" i="1"/>
  <c r="CO63" i="1"/>
  <c r="CG63" i="1"/>
  <c r="CO62" i="1"/>
  <c r="CG62" i="1"/>
  <c r="CO61" i="1"/>
  <c r="CG61" i="1"/>
  <c r="CO60" i="1"/>
  <c r="CG60" i="1"/>
  <c r="CO59" i="1"/>
  <c r="CG59" i="1"/>
  <c r="CO58" i="1"/>
  <c r="CG58" i="1"/>
  <c r="CO57" i="1"/>
  <c r="CG57" i="1"/>
  <c r="CO56" i="1"/>
  <c r="CG56" i="1"/>
  <c r="CO55" i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BZ11" i="1" l="1"/>
  <c r="BZ7" i="1"/>
  <c r="BZ6" i="1"/>
  <c r="BZ10" i="1"/>
  <c r="BZ3" i="1"/>
  <c r="BZ2" i="1"/>
  <c r="BZ4" i="1"/>
  <c r="BZ9" i="1"/>
  <c r="BZ12" i="1"/>
  <c r="BZ8" i="1"/>
  <c r="BZ5" i="1"/>
  <c r="BZ1" i="1"/>
  <c r="AP2" i="1" s="1"/>
  <c r="CH92" i="1"/>
  <c r="CH97" i="1"/>
  <c r="CH93" i="1"/>
  <c r="CH99" i="1"/>
  <c r="CH95" i="1"/>
  <c r="CH91" i="1"/>
  <c r="CH100" i="1"/>
  <c r="CH98" i="1"/>
  <c r="CH96" i="1"/>
  <c r="CH94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P58" i="1"/>
  <c r="CP64" i="1"/>
  <c r="CP70" i="1"/>
  <c r="CP78" i="1"/>
  <c r="CP84" i="1"/>
  <c r="CP9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4" i="1"/>
  <c r="CH76" i="1"/>
  <c r="CH78" i="1"/>
  <c r="CH80" i="1"/>
  <c r="CH82" i="1"/>
  <c r="CH84" i="1"/>
  <c r="CH86" i="1"/>
  <c r="CH88" i="1"/>
  <c r="CH90" i="1"/>
  <c r="CP93" i="1"/>
  <c r="CP97" i="1"/>
  <c r="CP98" i="1"/>
  <c r="CP28" i="1"/>
  <c r="CP34" i="1"/>
  <c r="CP40" i="1"/>
  <c r="CP46" i="1"/>
  <c r="CP52" i="1"/>
  <c r="CP56" i="1"/>
  <c r="CP62" i="1"/>
  <c r="CP68" i="1"/>
  <c r="CP74" i="1"/>
  <c r="CP80" i="1"/>
  <c r="CP86" i="1"/>
  <c r="CP88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H47" i="1"/>
  <c r="CH49" i="1"/>
  <c r="CH51" i="1"/>
  <c r="CH53" i="1"/>
  <c r="CH55" i="1"/>
  <c r="CH57" i="1"/>
  <c r="CH59" i="1"/>
  <c r="CH61" i="1"/>
  <c r="CH63" i="1"/>
  <c r="CH65" i="1"/>
  <c r="CH67" i="1"/>
  <c r="CH69" i="1"/>
  <c r="CH71" i="1"/>
  <c r="CH73" i="1"/>
  <c r="CH75" i="1"/>
  <c r="CH77" i="1"/>
  <c r="CH79" i="1"/>
  <c r="CH81" i="1"/>
  <c r="CH83" i="1"/>
  <c r="CH85" i="1"/>
  <c r="CH87" i="1"/>
  <c r="CH89" i="1"/>
  <c r="CP91" i="1"/>
  <c r="CP95" i="1"/>
  <c r="CP99" i="1"/>
  <c r="CP30" i="1"/>
  <c r="CP36" i="1"/>
  <c r="CP42" i="1"/>
  <c r="CP48" i="1"/>
  <c r="CP54" i="1"/>
  <c r="CP60" i="1"/>
  <c r="CP66" i="1"/>
  <c r="CP72" i="1"/>
  <c r="CP76" i="1"/>
  <c r="CP82" i="1"/>
  <c r="CP9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CP83" i="1"/>
  <c r="CP85" i="1"/>
  <c r="CP87" i="1"/>
  <c r="CP89" i="1"/>
  <c r="CP92" i="1"/>
  <c r="CP96" i="1"/>
  <c r="CP100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AV45" i="1"/>
  <c r="BE45" i="1"/>
  <c r="BI52" i="1"/>
  <c r="BD52" i="1"/>
  <c r="BI51" i="1"/>
  <c r="BD51" i="1"/>
  <c r="AJ43" i="1"/>
  <c r="AZ43" i="1"/>
  <c r="AJ44" i="1"/>
  <c r="AZ44" i="1"/>
  <c r="AJ48" i="1"/>
  <c r="AZ48" i="1"/>
  <c r="BI54" i="1"/>
  <c r="BD54" i="1"/>
  <c r="BI46" i="1"/>
  <c r="BD46" i="1"/>
  <c r="AJ54" i="1"/>
  <c r="AZ54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53" i="1"/>
  <c r="AB45" i="1"/>
  <c r="AY2" i="1"/>
  <c r="BC2" i="1" s="1"/>
  <c r="Z2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N53" i="1" l="1"/>
  <c r="K50" i="1" s="1"/>
  <c r="Z29" i="1"/>
  <c r="AM43" i="1" s="1"/>
  <c r="BC45" i="1"/>
  <c r="BA45" i="1" s="1"/>
  <c r="AY45" i="1" s="1"/>
  <c r="BN50" i="1"/>
  <c r="BF50" i="1"/>
  <c r="AV52" i="1"/>
  <c r="BE52" i="1"/>
  <c r="BN49" i="1"/>
  <c r="BF49" i="1"/>
  <c r="BN54" i="1"/>
  <c r="Q50" i="1" s="1"/>
  <c r="BF54" i="1"/>
  <c r="AV50" i="1"/>
  <c r="BE50" i="1"/>
  <c r="BL43" i="1"/>
  <c r="BD43" i="1"/>
  <c r="AG51" i="1"/>
  <c r="BE51" i="1"/>
  <c r="AV51" i="1"/>
  <c r="AL44" i="1"/>
  <c r="AV44" i="1"/>
  <c r="BE44" i="1"/>
  <c r="BN51" i="1"/>
  <c r="Q44" i="1" s="1"/>
  <c r="BF51" i="1"/>
  <c r="BC51" i="1" s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44" i="1"/>
  <c r="BF44" i="1"/>
  <c r="BN47" i="1"/>
  <c r="BF47" i="1"/>
  <c r="BN52" i="1"/>
  <c r="BF52" i="1"/>
  <c r="AV48" i="1"/>
  <c r="BE48" i="1"/>
  <c r="BE47" i="1"/>
  <c r="AV47" i="1"/>
  <c r="AG49" i="1"/>
  <c r="BE49" i="1"/>
  <c r="BC49" i="1" s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I44" i="1"/>
  <c r="Z44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C44" i="1" l="1"/>
  <c r="AO43" i="1"/>
  <c r="K44" i="1"/>
  <c r="E50" i="1"/>
  <c r="BC47" i="1"/>
  <c r="K32" i="1"/>
  <c r="BC50" i="1"/>
  <c r="BA50" i="1" s="1"/>
  <c r="AY50" i="1" s="1"/>
  <c r="E38" i="1"/>
  <c r="BC48" i="1"/>
  <c r="AS48" i="1" s="1"/>
  <c r="BC46" i="1"/>
  <c r="BA46" i="1" s="1"/>
  <c r="AY46" i="1" s="1"/>
  <c r="AS45" i="1"/>
  <c r="AW53" i="1"/>
  <c r="AU53" i="1" s="1"/>
  <c r="AS53" i="1"/>
  <c r="BA53" i="1"/>
  <c r="AY53" i="1" s="1"/>
  <c r="AR53" i="1" s="1"/>
  <c r="BC52" i="1"/>
  <c r="BA52" i="1" s="1"/>
  <c r="AY52" i="1" s="1"/>
  <c r="AW45" i="1"/>
  <c r="AU45" i="1" s="1"/>
  <c r="AT45" i="1" s="1"/>
  <c r="K38" i="1"/>
  <c r="BC54" i="1"/>
  <c r="AS54" i="1" s="1"/>
  <c r="AW47" i="1"/>
  <c r="AU47" i="1" s="1"/>
  <c r="AS47" i="1"/>
  <c r="BA47" i="1"/>
  <c r="AY47" i="1" s="1"/>
  <c r="BA44" i="1"/>
  <c r="AY44" i="1" s="1"/>
  <c r="AW44" i="1"/>
  <c r="AU44" i="1" s="1"/>
  <c r="AS44" i="1"/>
  <c r="AS46" i="1"/>
  <c r="AW46" i="1"/>
  <c r="AU46" i="1" s="1"/>
  <c r="AL43" i="1"/>
  <c r="AI43" i="1" s="1"/>
  <c r="AV43" i="1"/>
  <c r="BE43" i="1"/>
  <c r="AR45" i="1"/>
  <c r="AG43" i="1"/>
  <c r="E44" i="1"/>
  <c r="BF43" i="1"/>
  <c r="AW51" i="1"/>
  <c r="AU51" i="1" s="1"/>
  <c r="AS51" i="1"/>
  <c r="BA51" i="1"/>
  <c r="AY51" i="1" s="1"/>
  <c r="AW49" i="1"/>
  <c r="AU49" i="1" s="1"/>
  <c r="AS49" i="1"/>
  <c r="BA49" i="1"/>
  <c r="AY49" i="1" s="1"/>
  <c r="C33" i="1"/>
  <c r="AR33" i="1" s="1"/>
  <c r="P32" i="1"/>
  <c r="AH47" i="1"/>
  <c r="AH44" i="1"/>
  <c r="AH48" i="1"/>
  <c r="AH46" i="1"/>
  <c r="J50" i="1"/>
  <c r="D44" i="1"/>
  <c r="D38" i="1"/>
  <c r="J32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W48" i="1" l="1"/>
  <c r="AU48" i="1" s="1"/>
  <c r="AT53" i="1"/>
  <c r="BC43" i="1"/>
  <c r="AW43" i="1" s="1"/>
  <c r="AU43" i="1" s="1"/>
  <c r="AQ45" i="1"/>
  <c r="AA45" i="1" s="1"/>
  <c r="AS50" i="1"/>
  <c r="AW50" i="1"/>
  <c r="AU50" i="1" s="1"/>
  <c r="AT50" i="1" s="1"/>
  <c r="AQ53" i="1"/>
  <c r="AA53" i="1" s="1"/>
  <c r="BA48" i="1"/>
  <c r="AY48" i="1" s="1"/>
  <c r="AR48" i="1" s="1"/>
  <c r="AQ48" i="1" s="1"/>
  <c r="AW54" i="1"/>
  <c r="AU54" i="1" s="1"/>
  <c r="AS52" i="1"/>
  <c r="BA54" i="1"/>
  <c r="AY54" i="1" s="1"/>
  <c r="AW52" i="1"/>
  <c r="AU52" i="1" s="1"/>
  <c r="AT52" i="1" s="1"/>
  <c r="AH43" i="1"/>
  <c r="AR32" i="1" s="1"/>
  <c r="Z43" i="1"/>
  <c r="BA43" i="1"/>
  <c r="AY43" i="1" s="1"/>
  <c r="AR46" i="1"/>
  <c r="AQ46" i="1" s="1"/>
  <c r="AA46" i="1" s="1"/>
  <c r="AT46" i="1"/>
  <c r="AT49" i="1"/>
  <c r="AR49" i="1"/>
  <c r="AQ49" i="1" s="1"/>
  <c r="AA49" i="1" s="1"/>
  <c r="AT51" i="1"/>
  <c r="AR51" i="1"/>
  <c r="AQ51" i="1" s="1"/>
  <c r="AT47" i="1"/>
  <c r="AR47" i="1"/>
  <c r="AQ47" i="1" s="1"/>
  <c r="AR44" i="1"/>
  <c r="AQ44" i="1" s="1"/>
  <c r="AA44" i="1" s="1"/>
  <c r="AT44" i="1"/>
  <c r="AR52" i="1"/>
  <c r="AR50" i="1"/>
  <c r="AQ50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S43" i="1" l="1"/>
  <c r="AT48" i="1"/>
  <c r="C32" i="1"/>
  <c r="AQ52" i="1"/>
  <c r="AA52" i="1" s="1"/>
  <c r="AT54" i="1"/>
  <c r="AR54" i="1"/>
  <c r="AQ54" i="1" s="1"/>
  <c r="AA54" i="1" s="1"/>
  <c r="AT43" i="1"/>
  <c r="AR43" i="1"/>
  <c r="AQ43" i="1" s="1"/>
  <c r="P31" i="1"/>
  <c r="D32" i="1"/>
  <c r="J49" i="1"/>
  <c r="D43" i="1"/>
  <c r="D37" i="1"/>
  <c r="J31" i="1"/>
  <c r="AA50" i="1"/>
  <c r="AA51" i="1"/>
  <c r="AS32" i="1"/>
  <c r="AA47" i="1"/>
  <c r="AA48" i="1"/>
  <c r="AA43" i="1" l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<sst xmlns="http://schemas.openxmlformats.org/spreadsheetml/2006/main" count="269" uniqueCount="117">
  <si>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</si>
  <si>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</si>
  <si>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</si>
  <si>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</si>
  <si>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</si>
  <si>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</si>
  <si>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</si>
  <si>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</si>
  <si>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</si>
  <si>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</si>
  <si>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</si>
  <si>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</si>
  <si>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</si>
  <si>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</si>
  <si>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</si>
  <si>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</si>
  <si>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</si>
  <si>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</si>
  <si>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</si>
  <si>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</si>
  <si>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</si>
  <si>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</si>
  <si>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</si>
  <si>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</si>
  <si>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</si>
  <si>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</si>
  <si>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</si>
  <si>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</si>
  <si>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</si>
  <si>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</si>
  <si>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</si>
  <si>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</si>
  <si>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</si>
  <si>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</si>
  <si>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</si>
  <si>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</si>
  <si>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</si>
  <si>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</si>
  <si>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</si>
  <si>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</si>
  <si>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</si>
  <si>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</si>
  <si>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</si>
  <si>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</si>
  <si>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</si>
  <si>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</si>
  <si>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</si>
  <si>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</si>
  <si>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</si>
  <si>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</si>
  <si>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</si>
  <si>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</si>
  <si>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</si>
  <si>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</si>
  <si>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</si>
  <si>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</si>
  <si>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</si>
  <si>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</si>
  <si>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</si>
  <si>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</si>
  <si>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</si>
  <si>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</si>
  <si>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</si>
  <si>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</si>
  <si>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</si>
  <si>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</si>
  <si>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</si>
  <si>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</si>
  <si>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</si>
  <si>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</si>
  <si>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</si>
  <si>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</si>
  <si>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</si>
  <si>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</si>
  <si>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</si>
  <si>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</si>
  <si>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</si>
  <si>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</si>
  <si>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</si>
  <si>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</si>
  <si>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</si>
  <si>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</si>
  <si>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</si>
  <si>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</si>
  <si>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</si>
  <si>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</si>
  <si>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</si>
  <si>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</si>
  <si>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</si>
  <si>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</si>
  <si>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</si>
  <si>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</si>
  <si>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</si>
  <si>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</si>
  <si>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</si>
  <si>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</si>
  <si>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</si>
  <si>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</si>
  <si>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</si>
  <si>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</si>
  <si>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②</t>
    <phoneticPr fontId="1"/>
  </si>
  <si>
    <t>－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</si>
  <si>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</si>
  <si>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</si>
  <si>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</si>
  <si>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</si>
  <si>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－</t>
    <phoneticPr fontId="1"/>
  </si>
  <si>
    <t>－</t>
    <phoneticPr fontId="1"/>
  </si>
  <si>
    <t>⑦</t>
    <phoneticPr fontId="1"/>
  </si>
  <si>
    <t>⑨</t>
    <phoneticPr fontId="1"/>
  </si>
  <si>
    <t>－</t>
    <phoneticPr fontId="1"/>
  </si>
  <si>
    <t>⑩</t>
    <phoneticPr fontId="1"/>
  </si>
  <si>
    <t>⑪</t>
    <phoneticPr fontId="1"/>
  </si>
  <si>
    <t>⑫</t>
    <phoneticPr fontId="1"/>
  </si>
  <si>
    <t>－</t>
    <phoneticPr fontId="1"/>
  </si>
  <si>
    <t>－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</si>
  <si>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ミックス補助印なし</t>
    </r>
    <rPh sb="2" eb="3">
      <t>ザン</t>
    </rPh>
    <rPh sb="4" eb="6">
      <t>ヒッサン</t>
    </rPh>
    <rPh sb="19" eb="21">
      <t>ホジョ</t>
    </rPh>
    <rPh sb="21" eb="22">
      <t>シルシ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</si>
</sst>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0" xfId="0" applyFont="1">
      <alignment vertical="center"/>
    </xf>
    <xf numFmtId="0" fontId="10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4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3" fillId="0" borderId="0" xfId="0" applyFont="1" applyAlignment="1"/>
    <xf numFmtId="0" fontId="10" fillId="0" borderId="0" xfId="0" applyFont="1" applyAlignment="1">
      <alignment horizontal="center" vertical="center"/>
    </xf>
    <xf numFmtId="0" fontId="17" fillId="0" borderId="17" xfId="0" applyFont="1" applyBorder="1">
      <alignment vertical="center"/>
    </xf>
    <xf numFmtId="0" fontId="19" fillId="0" borderId="0" xfId="0" applyFont="1">
      <alignment vertical="center"/>
    </xf>
    <xf numFmtId="0" fontId="17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20" fillId="0" borderId="0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18" xfId="0" applyFont="1" applyBorder="1">
      <alignment vertical="center"/>
    </xf>
    <xf numFmtId="0" fontId="16" fillId="0" borderId="17" xfId="0" applyFont="1" applyBorder="1">
      <alignment vertical="center"/>
    </xf>
    <xf numFmtId="0" fontId="16" fillId="0" borderId="16" xfId="0" applyFont="1" applyBorder="1" applyAlignment="1">
      <alignment horizontal="center" vertical="center"/>
    </xf>
    <xf numFmtId="0" fontId="21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Border="1">
      <alignment vertical="center"/>
    </xf>
    <xf numFmtId="0" fontId="22" fillId="0" borderId="17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17" fillId="0" borderId="20" xfId="0" applyFont="1" applyBorder="1">
      <alignment vertical="center"/>
    </xf>
    <xf numFmtId="0" fontId="17" fillId="0" borderId="21" xfId="0" applyFont="1" applyBorder="1">
      <alignment vertical="center"/>
    </xf>
    <xf numFmtId="0" fontId="22" fillId="2" borderId="22" xfId="0" applyFont="1" applyFill="1" applyBorder="1" applyAlignment="1">
      <alignment horizontal="center" vertical="center"/>
    </xf>
    <xf numFmtId="0" fontId="17" fillId="3" borderId="22" xfId="0" applyFont="1" applyFill="1" applyBorder="1">
      <alignment vertical="center"/>
    </xf>
    <xf numFmtId="0" fontId="17" fillId="4" borderId="22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17" fillId="0" borderId="24" xfId="0" applyFont="1" applyBorder="1">
      <alignment vertical="center"/>
    </xf>
    <xf numFmtId="0" fontId="22" fillId="2" borderId="25" xfId="0" applyFont="1" applyFill="1" applyBorder="1" applyAlignment="1">
      <alignment horizontal="center" vertical="center"/>
    </xf>
    <xf numFmtId="0" fontId="17" fillId="3" borderId="25" xfId="0" applyFont="1" applyFill="1" applyBorder="1">
      <alignment vertical="center"/>
    </xf>
    <xf numFmtId="0" fontId="17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3" fillId="0" borderId="0" xfId="0" applyFont="1" applyFill="1" applyBorder="1">
      <alignment vertical="center"/>
    </xf>
    <xf numFmtId="0" fontId="24" fillId="0" borderId="0" xfId="0" applyFont="1" applyBorder="1" applyAlignment="1">
      <alignment horizontal="center" vertical="center"/>
    </xf>
    <xf numFmtId="0" fontId="17" fillId="0" borderId="27" xfId="0" applyFont="1" applyBorder="1">
      <alignment vertical="center"/>
    </xf>
    <xf numFmtId="0" fontId="17" fillId="0" borderId="28" xfId="0" applyFont="1" applyBorder="1">
      <alignment vertical="center"/>
    </xf>
    <xf numFmtId="0" fontId="22" fillId="2" borderId="29" xfId="0" applyFont="1" applyFill="1" applyBorder="1" applyAlignment="1">
      <alignment horizontal="center" vertical="center"/>
    </xf>
    <xf numFmtId="0" fontId="17" fillId="3" borderId="29" xfId="0" applyFont="1" applyFill="1" applyBorder="1">
      <alignment vertical="center"/>
    </xf>
    <xf numFmtId="0" fontId="17" fillId="4" borderId="29" xfId="0" applyFont="1" applyFill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3" fillId="0" borderId="17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6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6" fillId="0" borderId="0" xfId="0" applyFont="1" applyAlignment="1">
      <alignment vertical="top" textRotation="255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6" xfId="0" applyFont="1" applyBorder="1">
      <alignment vertical="center"/>
    </xf>
    <xf numFmtId="0" fontId="16" fillId="0" borderId="7" xfId="0" applyFont="1" applyBorder="1">
      <alignment vertical="center"/>
    </xf>
    <xf numFmtId="0" fontId="16" fillId="0" borderId="8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3" fillId="0" borderId="9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0" fontId="13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horizontal="center" vertical="center" shrinkToFit="1"/>
    </xf>
    <xf numFmtId="0" fontId="17" fillId="0" borderId="5" xfId="0" applyFont="1" applyBorder="1">
      <alignment vertical="center"/>
    </xf>
    <xf numFmtId="0" fontId="17" fillId="0" borderId="6" xfId="0" applyFont="1" applyBorder="1">
      <alignment vertical="center"/>
    </xf>
    <xf numFmtId="0" fontId="17" fillId="0" borderId="8" xfId="0" applyFont="1" applyBorder="1">
      <alignment vertical="center"/>
    </xf>
    <xf numFmtId="0" fontId="17" fillId="0" borderId="14" xfId="0" applyFont="1" applyBorder="1">
      <alignment vertical="center"/>
    </xf>
    <xf numFmtId="0" fontId="17" fillId="0" borderId="15" xfId="0" applyFont="1" applyBorder="1">
      <alignment vertical="center"/>
    </xf>
    <xf numFmtId="0" fontId="17" fillId="0" borderId="4" xfId="0" applyFont="1" applyFill="1" applyBorder="1">
      <alignment vertical="center"/>
    </xf>
    <xf numFmtId="0" fontId="17" fillId="0" borderId="6" xfId="0" applyFont="1" applyFill="1" applyBorder="1">
      <alignment vertical="center"/>
    </xf>
    <xf numFmtId="0" fontId="17" fillId="0" borderId="7" xfId="0" applyFont="1" applyFill="1" applyBorder="1">
      <alignment vertical="center"/>
    </xf>
    <xf numFmtId="0" fontId="17" fillId="0" borderId="8" xfId="0" applyFont="1" applyFill="1" applyBorder="1">
      <alignment vertical="center"/>
    </xf>
    <xf numFmtId="0" fontId="17" fillId="0" borderId="13" xfId="0" applyFont="1" applyFill="1" applyBorder="1">
      <alignment vertical="center"/>
    </xf>
    <xf numFmtId="0" fontId="17" fillId="0" borderId="15" xfId="0" applyFont="1" applyFill="1" applyBorder="1">
      <alignment vertical="center"/>
    </xf>
    <xf numFmtId="0" fontId="22" fillId="0" borderId="0" xfId="0" applyFont="1" applyFill="1" applyAlignment="1">
      <alignment horizontal="center" vertical="center"/>
    </xf>
    <xf numFmtId="0" fontId="16" fillId="0" borderId="0" xfId="0" applyFont="1" applyFill="1">
      <alignment vertical="center"/>
    </xf>
    <xf numFmtId="0" fontId="18" fillId="0" borderId="0" xfId="0" applyFont="1" applyFill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 wrapText="1"/>
    </xf>
    <xf numFmtId="0" fontId="17" fillId="0" borderId="17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6" fillId="0" borderId="0" xfId="0" applyFont="1" applyAlignment="1">
      <alignment horizontal="center" vertical="top" textRotation="255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3" fillId="0" borderId="32" xfId="0" applyFont="1" applyFill="1" applyBorder="1">
      <alignment vertical="center"/>
    </xf>
    <xf numFmtId="0" fontId="13" fillId="0" borderId="33" xfId="0" applyFont="1" applyFill="1" applyBorder="1">
      <alignment vertical="center"/>
    </xf>
    <xf numFmtId="0" fontId="13" fillId="0" borderId="34" xfId="0" applyFont="1" applyFill="1" applyBorder="1">
      <alignment vertical="center"/>
    </xf>
    <xf numFmtId="0" fontId="13" fillId="0" borderId="32" xfId="0" applyFont="1" applyBorder="1">
      <alignment vertical="center"/>
    </xf>
    <xf numFmtId="0" fontId="13" fillId="0" borderId="33" xfId="0" applyFont="1" applyBorder="1">
      <alignment vertical="center"/>
    </xf>
    <xf numFmtId="0" fontId="13" fillId="0" borderId="34" xfId="0" applyFont="1" applyBorder="1">
      <alignment vertical="center"/>
    </xf>
    <xf numFmtId="0" fontId="13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/>
    </xf>
    <xf numFmtId="0" fontId="17" fillId="0" borderId="17" xfId="0" applyFont="1" applyBorder="1" applyAlignment="1">
      <alignment vertical="center" shrinkToFit="1"/>
    </xf>
    <xf numFmtId="0" fontId="26" fillId="0" borderId="5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32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1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1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1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1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3" t="s">
        <v>116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4">
        <v>1</v>
      </c>
      <c r="R1" s="154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0.97876908912133631</v>
      </c>
      <c r="BZ1" s="40">
        <f ca="1">RANK(BY1,$BY$1:$BY$100,)</f>
        <v>1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0.93720115328790776</v>
      </c>
      <c r="CH1" s="40">
        <f ca="1">RANK(CG1,$CG$1:$CG$100,)</f>
        <v>4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0.76454567464495193</v>
      </c>
      <c r="CP1" s="40">
        <f t="shared" ref="CP1:CP64" ca="1" si="0">RANK(CO1,$CO$1:$CO$100,)</f>
        <v>33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55" t="s">
        <v>0</v>
      </c>
      <c r="C2" s="156"/>
      <c r="D2" s="156"/>
      <c r="E2" s="161"/>
      <c r="F2" s="155" t="s">
        <v>1</v>
      </c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61"/>
      <c r="R2" s="2"/>
      <c r="X2" s="37"/>
      <c r="Y2" s="56" t="s">
        <v>17</v>
      </c>
      <c r="Z2" s="41">
        <f ca="1">IF(AND(BC2&lt;0,AP2&lt;9),AP2+1,AP2)</f>
        <v>1</v>
      </c>
      <c r="AA2" s="41">
        <f ca="1">AQ2</f>
        <v>0</v>
      </c>
      <c r="AB2" s="41">
        <f ca="1">AR2</f>
        <v>3</v>
      </c>
      <c r="AC2" s="37"/>
      <c r="AD2" s="41">
        <f ca="1">IF(AND(BC2&lt;0,AP2=9),AT2-1,AT2)</f>
        <v>0</v>
      </c>
      <c r="AE2" s="41">
        <f ca="1">AU2</f>
        <v>3</v>
      </c>
      <c r="AF2" s="41">
        <f ca="1">IF(BA2=0,RANDBETWEEN(1,9),AV2)</f>
        <v>2</v>
      </c>
      <c r="AG2" s="37"/>
      <c r="AH2" s="56" t="s">
        <v>17</v>
      </c>
      <c r="AI2" s="41">
        <f ca="1">Z2*100+AA2*10+AB2</f>
        <v>103</v>
      </c>
      <c r="AJ2" s="61" t="s">
        <v>20</v>
      </c>
      <c r="AK2" s="41">
        <f ca="1">AD2*100+AE2*10+AF2</f>
        <v>32</v>
      </c>
      <c r="AL2" s="61" t="s">
        <v>21</v>
      </c>
      <c r="AM2" s="41">
        <f t="shared" ref="AM2:AM13" ca="1" si="1">AI2-AK2</f>
        <v>71</v>
      </c>
      <c r="AN2" s="37"/>
      <c r="AO2" s="56" t="s">
        <v>17</v>
      </c>
      <c r="AP2" s="82">
        <f ca="1">VLOOKUP($BZ1,$CB$1:$CD$101,2,FALSE)</f>
        <v>1</v>
      </c>
      <c r="AQ2" s="82">
        <f ca="1">VLOOKUP($CH1,$CJ$1:$CL$101,2,FALSE)</f>
        <v>0</v>
      </c>
      <c r="AR2" s="82">
        <f ca="1">VLOOKUP($CP1,$CR$1:$CT$101,2,FALSE)</f>
        <v>3</v>
      </c>
      <c r="AS2" s="37"/>
      <c r="AT2" s="82">
        <f ca="1">VLOOKUP($BZ1,$CB$1:$CD$101,3,FALSE)</f>
        <v>0</v>
      </c>
      <c r="AU2" s="82">
        <f ca="1">VLOOKUP($CH1,$CJ$1:$CL$101,3,FALSE)</f>
        <v>3</v>
      </c>
      <c r="AV2" s="82">
        <f ca="1">VLOOKUP($CP1,$CR$1:$CT$101,3,FALSE)</f>
        <v>2</v>
      </c>
      <c r="AW2" s="37"/>
      <c r="AX2" s="56" t="s">
        <v>17</v>
      </c>
      <c r="AY2" s="41">
        <f ca="1">AP2*100+AQ2*10+AR2</f>
        <v>103</v>
      </c>
      <c r="AZ2" s="61" t="s">
        <v>20</v>
      </c>
      <c r="BA2" s="41">
        <f ca="1">AT2*100+AU2*10+AV2</f>
        <v>32</v>
      </c>
      <c r="BB2" s="61" t="s">
        <v>21</v>
      </c>
      <c r="BC2" s="41">
        <f t="shared" ref="BC2:BC13" ca="1" si="2">AY2-BA2</f>
        <v>71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0.28251241226701196</v>
      </c>
      <c r="BZ2" s="40">
        <f t="shared" ref="BZ2:BZ12" ca="1" si="4">RANK(BY2,$BY$1:$BY$100,)</f>
        <v>10</v>
      </c>
      <c r="CA2" s="17"/>
      <c r="CB2" s="37">
        <v>2</v>
      </c>
      <c r="CC2" s="37">
        <v>1</v>
      </c>
      <c r="CD2" s="37">
        <v>0</v>
      </c>
      <c r="CG2" s="39">
        <f t="shared" ref="CG2:CG65" ca="1" si="5">RAND()</f>
        <v>0.60088180935226154</v>
      </c>
      <c r="CH2" s="40">
        <f t="shared" ref="CH2:CH65" ca="1" si="6">RANK(CG2,$CG$1:$CG$100,)</f>
        <v>36</v>
      </c>
      <c r="CI2" s="17"/>
      <c r="CJ2" s="37">
        <v>2</v>
      </c>
      <c r="CK2" s="37">
        <v>0</v>
      </c>
      <c r="CL2" s="37">
        <v>1</v>
      </c>
      <c r="CO2" s="39">
        <f t="shared" ref="CO2:CO65" ca="1" si="7">RAND()</f>
        <v>0.65018856830842187</v>
      </c>
      <c r="CP2" s="40">
        <f t="shared" ca="1" si="0"/>
        <v>42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1</v>
      </c>
      <c r="AA3" s="41">
        <f t="shared" ref="AA3:AA13" ca="1" si="9">AQ3</f>
        <v>3</v>
      </c>
      <c r="AB3" s="41">
        <f t="shared" ref="AB3:AB13" ca="1" si="10">AR3</f>
        <v>4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5</v>
      </c>
      <c r="AF3" s="41">
        <f t="shared" ref="AF3:AF13" ca="1" si="13">IF(BA3=0,RANDBETWEEN(1,9),AV3)</f>
        <v>1</v>
      </c>
      <c r="AG3" s="37"/>
      <c r="AH3" s="56" t="s">
        <v>3</v>
      </c>
      <c r="AI3" s="41">
        <f t="shared" ref="AI3:AI13" ca="1" si="14">Z3*100+AA3*10+AB3</f>
        <v>134</v>
      </c>
      <c r="AJ3" s="61" t="s">
        <v>20</v>
      </c>
      <c r="AK3" s="41">
        <f t="shared" ref="AK3:AK13" ca="1" si="15">AD3*100+AE3*10+AF3</f>
        <v>51</v>
      </c>
      <c r="AL3" s="61" t="s">
        <v>21</v>
      </c>
      <c r="AM3" s="41">
        <f t="shared" ca="1" si="1"/>
        <v>83</v>
      </c>
      <c r="AN3" s="37"/>
      <c r="AO3" s="56" t="s">
        <v>3</v>
      </c>
      <c r="AP3" s="82">
        <f t="shared" ref="AP3:AP13" ca="1" si="16">VLOOKUP($BZ2,$CB$1:$CD$101,2,FALSE)</f>
        <v>1</v>
      </c>
      <c r="AQ3" s="82">
        <f t="shared" ref="AQ3:AQ13" ca="1" si="17">VLOOKUP($CH2,$CJ$1:$CL$101,2,FALSE)</f>
        <v>3</v>
      </c>
      <c r="AR3" s="82">
        <f t="shared" ref="AR3:AR13" ca="1" si="18">VLOOKUP($CP2,$CR$1:$CT$101,2,FALSE)</f>
        <v>4</v>
      </c>
      <c r="AS3" s="37"/>
      <c r="AT3" s="82">
        <f t="shared" ref="AT3:AT13" ca="1" si="19">VLOOKUP($BZ2,$CB$1:$CD$101,3,FALSE)</f>
        <v>0</v>
      </c>
      <c r="AU3" s="82">
        <f t="shared" ref="AU3:AU13" ca="1" si="20">VLOOKUP($CH2,$CJ$1:$CL$101,3,FALSE)</f>
        <v>5</v>
      </c>
      <c r="AV3" s="82">
        <f t="shared" ref="AV3:AV13" ca="1" si="21">VLOOKUP($CP2,$CR$1:$CT$101,3,FALSE)</f>
        <v>1</v>
      </c>
      <c r="AW3" s="37"/>
      <c r="AX3" s="56" t="s">
        <v>3</v>
      </c>
      <c r="AY3" s="41">
        <f t="shared" ref="AY3:AY13" ca="1" si="22">AP3*100+AQ3*10+AR3</f>
        <v>134</v>
      </c>
      <c r="AZ3" s="61" t="s">
        <v>20</v>
      </c>
      <c r="BA3" s="41">
        <f t="shared" ref="BA3:BA13" ca="1" si="23">AT3*100+AU3*10+AV3</f>
        <v>51</v>
      </c>
      <c r="BB3" s="61" t="s">
        <v>21</v>
      </c>
      <c r="BC3" s="41">
        <f t="shared" ca="1" si="2"/>
        <v>83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0.74815916695975804</v>
      </c>
      <c r="BZ3" s="40">
        <f t="shared" ca="1" si="4"/>
        <v>4</v>
      </c>
      <c r="CA3" s="17"/>
      <c r="CB3" s="37">
        <v>3</v>
      </c>
      <c r="CC3" s="37">
        <v>1</v>
      </c>
      <c r="CD3" s="37">
        <v>0</v>
      </c>
      <c r="CG3" s="39">
        <f t="shared" ca="1" si="5"/>
        <v>0.68797466640168037</v>
      </c>
      <c r="CH3" s="40">
        <f t="shared" ca="1" si="6"/>
        <v>28</v>
      </c>
      <c r="CI3" s="17"/>
      <c r="CJ3" s="37">
        <v>3</v>
      </c>
      <c r="CK3" s="37">
        <v>0</v>
      </c>
      <c r="CL3" s="37">
        <v>2</v>
      </c>
      <c r="CO3" s="39">
        <f t="shared" ca="1" si="7"/>
        <v>0.84199252387590018</v>
      </c>
      <c r="CP3" s="40">
        <f t="shared" ca="1" si="0"/>
        <v>17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8"/>
      <c r="E4" s="146"/>
      <c r="F4" s="5"/>
      <c r="G4" s="3"/>
      <c r="H4" s="4"/>
      <c r="I4" s="22"/>
      <c r="J4" s="148"/>
      <c r="K4" s="146"/>
      <c r="L4" s="5"/>
      <c r="M4" s="3"/>
      <c r="N4" s="4"/>
      <c r="O4" s="22"/>
      <c r="P4" s="148"/>
      <c r="Q4" s="146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1</v>
      </c>
      <c r="AA4" s="41">
        <f t="shared" ca="1" si="9"/>
        <v>2</v>
      </c>
      <c r="AB4" s="41">
        <f t="shared" ca="1" si="10"/>
        <v>1</v>
      </c>
      <c r="AC4" s="37"/>
      <c r="AD4" s="41">
        <f t="shared" ca="1" si="11"/>
        <v>0</v>
      </c>
      <c r="AE4" s="41">
        <f t="shared" ca="1" si="12"/>
        <v>7</v>
      </c>
      <c r="AF4" s="41">
        <f t="shared" ca="1" si="13"/>
        <v>6</v>
      </c>
      <c r="AG4" s="37"/>
      <c r="AH4" s="56" t="s">
        <v>18</v>
      </c>
      <c r="AI4" s="41">
        <f t="shared" ca="1" si="14"/>
        <v>121</v>
      </c>
      <c r="AJ4" s="61" t="s">
        <v>20</v>
      </c>
      <c r="AK4" s="41">
        <f t="shared" ca="1" si="15"/>
        <v>76</v>
      </c>
      <c r="AL4" s="61" t="s">
        <v>21</v>
      </c>
      <c r="AM4" s="41">
        <f t="shared" ca="1" si="1"/>
        <v>45</v>
      </c>
      <c r="AN4" s="37"/>
      <c r="AO4" s="56" t="s">
        <v>18</v>
      </c>
      <c r="AP4" s="82">
        <f t="shared" ca="1" si="16"/>
        <v>1</v>
      </c>
      <c r="AQ4" s="82">
        <f t="shared" ca="1" si="17"/>
        <v>2</v>
      </c>
      <c r="AR4" s="82">
        <f t="shared" ca="1" si="18"/>
        <v>1</v>
      </c>
      <c r="AS4" s="37"/>
      <c r="AT4" s="82">
        <f t="shared" ca="1" si="19"/>
        <v>0</v>
      </c>
      <c r="AU4" s="82">
        <f t="shared" ca="1" si="20"/>
        <v>7</v>
      </c>
      <c r="AV4" s="82">
        <f t="shared" ca="1" si="21"/>
        <v>6</v>
      </c>
      <c r="AW4" s="37"/>
      <c r="AX4" s="56" t="s">
        <v>18</v>
      </c>
      <c r="AY4" s="41">
        <f t="shared" ca="1" si="22"/>
        <v>121</v>
      </c>
      <c r="AZ4" s="61" t="s">
        <v>20</v>
      </c>
      <c r="BA4" s="41">
        <f t="shared" ca="1" si="23"/>
        <v>76</v>
      </c>
      <c r="BB4" s="61" t="s">
        <v>21</v>
      </c>
      <c r="BC4" s="41">
        <f t="shared" ca="1" si="2"/>
        <v>45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0.77649267374973407</v>
      </c>
      <c r="BZ4" s="40">
        <f t="shared" ca="1" si="4"/>
        <v>3</v>
      </c>
      <c r="CA4" s="17"/>
      <c r="CB4" s="37">
        <v>4</v>
      </c>
      <c r="CC4" s="37">
        <v>1</v>
      </c>
      <c r="CD4" s="37">
        <v>0</v>
      </c>
      <c r="CG4" s="39">
        <f t="shared" ca="1" si="5"/>
        <v>0.4768051564589304</v>
      </c>
      <c r="CH4" s="40">
        <f t="shared" ca="1" si="6"/>
        <v>40</v>
      </c>
      <c r="CI4" s="17"/>
      <c r="CJ4" s="37">
        <v>4</v>
      </c>
      <c r="CK4" s="37">
        <v>0</v>
      </c>
      <c r="CL4" s="37">
        <v>3</v>
      </c>
      <c r="CO4" s="39">
        <f t="shared" ca="1" si="7"/>
        <v>9.3988790890164431E-2</v>
      </c>
      <c r="CP4" s="40">
        <f t="shared" ca="1" si="0"/>
        <v>91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7"/>
      <c r="D5" s="147"/>
      <c r="E5" s="147"/>
      <c r="F5" s="8"/>
      <c r="G5" s="6" t="s">
        <v>100</v>
      </c>
      <c r="H5" s="7"/>
      <c r="I5" s="147"/>
      <c r="J5" s="147"/>
      <c r="K5" s="147"/>
      <c r="L5" s="8"/>
      <c r="M5" s="6" t="s">
        <v>4</v>
      </c>
      <c r="N5" s="7"/>
      <c r="O5" s="147"/>
      <c r="P5" s="147"/>
      <c r="Q5" s="147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1</v>
      </c>
      <c r="AA5" s="41">
        <f t="shared" ca="1" si="9"/>
        <v>3</v>
      </c>
      <c r="AB5" s="41">
        <f t="shared" ca="1" si="10"/>
        <v>9</v>
      </c>
      <c r="AC5" s="37"/>
      <c r="AD5" s="41">
        <f t="shared" ca="1" si="11"/>
        <v>0</v>
      </c>
      <c r="AE5" s="41">
        <f t="shared" ca="1" si="12"/>
        <v>9</v>
      </c>
      <c r="AF5" s="41">
        <f t="shared" ca="1" si="13"/>
        <v>0</v>
      </c>
      <c r="AG5" s="37"/>
      <c r="AH5" s="56" t="s">
        <v>7</v>
      </c>
      <c r="AI5" s="41">
        <f t="shared" ca="1" si="14"/>
        <v>139</v>
      </c>
      <c r="AJ5" s="61" t="s">
        <v>20</v>
      </c>
      <c r="AK5" s="41">
        <f t="shared" ca="1" si="15"/>
        <v>90</v>
      </c>
      <c r="AL5" s="61" t="s">
        <v>21</v>
      </c>
      <c r="AM5" s="41">
        <f t="shared" ca="1" si="1"/>
        <v>49</v>
      </c>
      <c r="AN5" s="37"/>
      <c r="AO5" s="56" t="s">
        <v>7</v>
      </c>
      <c r="AP5" s="82">
        <f t="shared" ca="1" si="16"/>
        <v>1</v>
      </c>
      <c r="AQ5" s="82">
        <f t="shared" ca="1" si="17"/>
        <v>3</v>
      </c>
      <c r="AR5" s="82">
        <f t="shared" ca="1" si="18"/>
        <v>9</v>
      </c>
      <c r="AS5" s="37"/>
      <c r="AT5" s="82">
        <f t="shared" ca="1" si="19"/>
        <v>0</v>
      </c>
      <c r="AU5" s="82">
        <f t="shared" ca="1" si="20"/>
        <v>9</v>
      </c>
      <c r="AV5" s="82">
        <f t="shared" ca="1" si="21"/>
        <v>0</v>
      </c>
      <c r="AW5" s="37"/>
      <c r="AX5" s="56" t="s">
        <v>7</v>
      </c>
      <c r="AY5" s="41">
        <f t="shared" ca="1" si="22"/>
        <v>139</v>
      </c>
      <c r="AZ5" s="61" t="s">
        <v>20</v>
      </c>
      <c r="BA5" s="41">
        <f t="shared" ca="1" si="23"/>
        <v>90</v>
      </c>
      <c r="BB5" s="61" t="s">
        <v>21</v>
      </c>
      <c r="BC5" s="41">
        <f t="shared" ca="1" si="2"/>
        <v>49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0.87060393154563487</v>
      </c>
      <c r="BZ5" s="40">
        <f t="shared" ca="1" si="4"/>
        <v>2</v>
      </c>
      <c r="CA5" s="17"/>
      <c r="CB5" s="37">
        <v>5</v>
      </c>
      <c r="CC5" s="37">
        <v>1</v>
      </c>
      <c r="CD5" s="37">
        <v>0</v>
      </c>
      <c r="CG5" s="39">
        <f t="shared" ca="1" si="5"/>
        <v>0.62492434763858329</v>
      </c>
      <c r="CH5" s="40">
        <f t="shared" ca="1" si="6"/>
        <v>34</v>
      </c>
      <c r="CI5" s="17"/>
      <c r="CJ5" s="37">
        <v>5</v>
      </c>
      <c r="CK5" s="37">
        <v>0</v>
      </c>
      <c r="CL5" s="37">
        <v>4</v>
      </c>
      <c r="CO5" s="39">
        <f t="shared" ca="1" si="7"/>
        <v>0.82187256579178247</v>
      </c>
      <c r="CP5" s="40">
        <f t="shared" ca="1" si="0"/>
        <v>21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50"/>
      <c r="C6" s="152">
        <f ca="1">Z2</f>
        <v>1</v>
      </c>
      <c r="D6" s="152">
        <f ca="1">AA2</f>
        <v>0</v>
      </c>
      <c r="E6" s="152">
        <f ca="1">AB2</f>
        <v>3</v>
      </c>
      <c r="F6" s="8"/>
      <c r="G6" s="9"/>
      <c r="H6" s="150"/>
      <c r="I6" s="152">
        <f ca="1">Z3</f>
        <v>1</v>
      </c>
      <c r="J6" s="152">
        <f ca="1">AA3</f>
        <v>3</v>
      </c>
      <c r="K6" s="152">
        <f ca="1">AB3</f>
        <v>4</v>
      </c>
      <c r="L6" s="8"/>
      <c r="M6" s="9"/>
      <c r="N6" s="150"/>
      <c r="O6" s="152">
        <f ca="1">Z4</f>
        <v>1</v>
      </c>
      <c r="P6" s="152">
        <f ca="1">AA4</f>
        <v>2</v>
      </c>
      <c r="Q6" s="152">
        <f ca="1">AB4</f>
        <v>1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3</v>
      </c>
      <c r="AB6" s="41">
        <f t="shared" ca="1" si="10"/>
        <v>2</v>
      </c>
      <c r="AC6" s="37"/>
      <c r="AD6" s="41">
        <f t="shared" ca="1" si="11"/>
        <v>0</v>
      </c>
      <c r="AE6" s="41">
        <f t="shared" ca="1" si="12"/>
        <v>3</v>
      </c>
      <c r="AF6" s="41">
        <f t="shared" ca="1" si="13"/>
        <v>0</v>
      </c>
      <c r="AG6" s="37"/>
      <c r="AH6" s="56" t="s">
        <v>6</v>
      </c>
      <c r="AI6" s="41">
        <f t="shared" ca="1" si="14"/>
        <v>132</v>
      </c>
      <c r="AJ6" s="61" t="s">
        <v>20</v>
      </c>
      <c r="AK6" s="41">
        <f t="shared" ca="1" si="15"/>
        <v>30</v>
      </c>
      <c r="AL6" s="61" t="s">
        <v>21</v>
      </c>
      <c r="AM6" s="41">
        <f t="shared" ca="1" si="1"/>
        <v>102</v>
      </c>
      <c r="AN6" s="37"/>
      <c r="AO6" s="56" t="s">
        <v>6</v>
      </c>
      <c r="AP6" s="82">
        <f t="shared" ca="1" si="16"/>
        <v>1</v>
      </c>
      <c r="AQ6" s="82">
        <f t="shared" ca="1" si="17"/>
        <v>3</v>
      </c>
      <c r="AR6" s="82">
        <f t="shared" ca="1" si="18"/>
        <v>2</v>
      </c>
      <c r="AS6" s="37"/>
      <c r="AT6" s="82">
        <f t="shared" ca="1" si="19"/>
        <v>0</v>
      </c>
      <c r="AU6" s="82">
        <f t="shared" ca="1" si="20"/>
        <v>3</v>
      </c>
      <c r="AV6" s="82">
        <f t="shared" ca="1" si="21"/>
        <v>0</v>
      </c>
      <c r="AW6" s="37"/>
      <c r="AX6" s="56" t="s">
        <v>6</v>
      </c>
      <c r="AY6" s="41">
        <f t="shared" ca="1" si="22"/>
        <v>132</v>
      </c>
      <c r="AZ6" s="61" t="s">
        <v>20</v>
      </c>
      <c r="BA6" s="41">
        <f t="shared" ca="1" si="23"/>
        <v>30</v>
      </c>
      <c r="BB6" s="61" t="s">
        <v>21</v>
      </c>
      <c r="BC6" s="41">
        <f t="shared" ca="1" si="2"/>
        <v>102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0.49145342349964605</v>
      </c>
      <c r="BZ6" s="40">
        <f t="shared" ca="1" si="4"/>
        <v>8</v>
      </c>
      <c r="CA6" s="17"/>
      <c r="CB6" s="37">
        <v>6</v>
      </c>
      <c r="CC6" s="37">
        <v>1</v>
      </c>
      <c r="CD6" s="37">
        <v>0</v>
      </c>
      <c r="CG6" s="39">
        <f t="shared" ca="1" si="5"/>
        <v>7.0605373405018046E-2</v>
      </c>
      <c r="CH6" s="40">
        <f t="shared" ca="1" si="6"/>
        <v>88</v>
      </c>
      <c r="CI6" s="17"/>
      <c r="CJ6" s="37">
        <v>6</v>
      </c>
      <c r="CK6" s="37">
        <v>0</v>
      </c>
      <c r="CL6" s="37">
        <v>5</v>
      </c>
      <c r="CO6" s="39">
        <f t="shared" ca="1" si="7"/>
        <v>0.3240502305119155</v>
      </c>
      <c r="CP6" s="40">
        <f t="shared" ca="1" si="0"/>
        <v>75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51" t="s">
        <v>20</v>
      </c>
      <c r="C7" s="151">
        <f ca="1">AD2</f>
        <v>0</v>
      </c>
      <c r="D7" s="151">
        <f ca="1">AE2</f>
        <v>3</v>
      </c>
      <c r="E7" s="151">
        <f ca="1">AF2</f>
        <v>2</v>
      </c>
      <c r="F7" s="8"/>
      <c r="G7" s="9"/>
      <c r="H7" s="151" t="s">
        <v>101</v>
      </c>
      <c r="I7" s="151">
        <f ca="1">AD3</f>
        <v>0</v>
      </c>
      <c r="J7" s="151">
        <f ca="1">AE3</f>
        <v>5</v>
      </c>
      <c r="K7" s="151">
        <f ca="1">AF3</f>
        <v>1</v>
      </c>
      <c r="L7" s="8"/>
      <c r="M7" s="9"/>
      <c r="N7" s="151" t="s">
        <v>102</v>
      </c>
      <c r="O7" s="151">
        <f ca="1">AD4</f>
        <v>0</v>
      </c>
      <c r="P7" s="151">
        <f ca="1">AE4</f>
        <v>7</v>
      </c>
      <c r="Q7" s="151">
        <f ca="1">AF4</f>
        <v>6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1</v>
      </c>
      <c r="AA7" s="41">
        <f t="shared" ca="1" si="9"/>
        <v>8</v>
      </c>
      <c r="AB7" s="41">
        <f t="shared" ca="1" si="10"/>
        <v>7</v>
      </c>
      <c r="AC7" s="37"/>
      <c r="AD7" s="41">
        <f t="shared" ca="1" si="11"/>
        <v>0</v>
      </c>
      <c r="AE7" s="41">
        <f t="shared" ca="1" si="12"/>
        <v>7</v>
      </c>
      <c r="AF7" s="41">
        <f t="shared" ca="1" si="13"/>
        <v>4</v>
      </c>
      <c r="AG7" s="37"/>
      <c r="AH7" s="56" t="s">
        <v>5</v>
      </c>
      <c r="AI7" s="41">
        <f t="shared" ca="1" si="14"/>
        <v>187</v>
      </c>
      <c r="AJ7" s="61" t="s">
        <v>20</v>
      </c>
      <c r="AK7" s="41">
        <f t="shared" ca="1" si="15"/>
        <v>74</v>
      </c>
      <c r="AL7" s="61" t="s">
        <v>21</v>
      </c>
      <c r="AM7" s="41">
        <f t="shared" ca="1" si="1"/>
        <v>113</v>
      </c>
      <c r="AN7" s="37"/>
      <c r="AO7" s="56" t="s">
        <v>5</v>
      </c>
      <c r="AP7" s="82">
        <f t="shared" ca="1" si="16"/>
        <v>1</v>
      </c>
      <c r="AQ7" s="82">
        <f t="shared" ca="1" si="17"/>
        <v>8</v>
      </c>
      <c r="AR7" s="82">
        <f t="shared" ca="1" si="18"/>
        <v>7</v>
      </c>
      <c r="AS7" s="37"/>
      <c r="AT7" s="82">
        <f t="shared" ca="1" si="19"/>
        <v>0</v>
      </c>
      <c r="AU7" s="82">
        <f t="shared" ca="1" si="20"/>
        <v>7</v>
      </c>
      <c r="AV7" s="82">
        <f t="shared" ca="1" si="21"/>
        <v>4</v>
      </c>
      <c r="AW7" s="37"/>
      <c r="AX7" s="56" t="s">
        <v>5</v>
      </c>
      <c r="AY7" s="41">
        <f t="shared" ca="1" si="22"/>
        <v>187</v>
      </c>
      <c r="AZ7" s="61" t="s">
        <v>20</v>
      </c>
      <c r="BA7" s="41">
        <f t="shared" ca="1" si="23"/>
        <v>74</v>
      </c>
      <c r="BB7" s="61" t="s">
        <v>21</v>
      </c>
      <c r="BC7" s="41">
        <f t="shared" ca="1" si="2"/>
        <v>113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0.67777552650241046</v>
      </c>
      <c r="BZ7" s="40">
        <f t="shared" ca="1" si="4"/>
        <v>5</v>
      </c>
      <c r="CA7" s="17"/>
      <c r="CB7" s="37">
        <v>7</v>
      </c>
      <c r="CC7" s="37">
        <v>1</v>
      </c>
      <c r="CD7" s="37">
        <v>0</v>
      </c>
      <c r="CG7" s="39">
        <f t="shared" ca="1" si="5"/>
        <v>1.0165786407814292E-2</v>
      </c>
      <c r="CH7" s="40">
        <f t="shared" ca="1" si="6"/>
        <v>99</v>
      </c>
      <c r="CI7" s="17"/>
      <c r="CJ7" s="37">
        <v>7</v>
      </c>
      <c r="CK7" s="37">
        <v>0</v>
      </c>
      <c r="CL7" s="37">
        <v>6</v>
      </c>
      <c r="CO7" s="39">
        <f t="shared" ca="1" si="7"/>
        <v>0.57355662523394813</v>
      </c>
      <c r="CP7" s="40">
        <f t="shared" ca="1" si="0"/>
        <v>50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9</v>
      </c>
      <c r="AB8" s="41">
        <f t="shared" ca="1" si="10"/>
        <v>4</v>
      </c>
      <c r="AC8" s="37"/>
      <c r="AD8" s="41">
        <f t="shared" ca="1" si="11"/>
        <v>0</v>
      </c>
      <c r="AE8" s="41">
        <f t="shared" ca="1" si="12"/>
        <v>8</v>
      </c>
      <c r="AF8" s="41">
        <f t="shared" ca="1" si="13"/>
        <v>9</v>
      </c>
      <c r="AG8" s="37"/>
      <c r="AH8" s="56" t="s">
        <v>8</v>
      </c>
      <c r="AI8" s="41">
        <f t="shared" ca="1" si="14"/>
        <v>194</v>
      </c>
      <c r="AJ8" s="61" t="s">
        <v>20</v>
      </c>
      <c r="AK8" s="41">
        <f t="shared" ca="1" si="15"/>
        <v>89</v>
      </c>
      <c r="AL8" s="61" t="s">
        <v>21</v>
      </c>
      <c r="AM8" s="41">
        <f t="shared" ca="1" si="1"/>
        <v>105</v>
      </c>
      <c r="AN8" s="37"/>
      <c r="AO8" s="56" t="s">
        <v>8</v>
      </c>
      <c r="AP8" s="82">
        <f t="shared" ca="1" si="16"/>
        <v>1</v>
      </c>
      <c r="AQ8" s="82">
        <f t="shared" ca="1" si="17"/>
        <v>9</v>
      </c>
      <c r="AR8" s="82">
        <f t="shared" ca="1" si="18"/>
        <v>4</v>
      </c>
      <c r="AS8" s="37"/>
      <c r="AT8" s="82">
        <f t="shared" ca="1" si="19"/>
        <v>0</v>
      </c>
      <c r="AU8" s="82">
        <f t="shared" ca="1" si="20"/>
        <v>8</v>
      </c>
      <c r="AV8" s="82">
        <f t="shared" ca="1" si="21"/>
        <v>9</v>
      </c>
      <c r="AW8" s="37"/>
      <c r="AX8" s="56" t="s">
        <v>8</v>
      </c>
      <c r="AY8" s="41">
        <f t="shared" ca="1" si="22"/>
        <v>194</v>
      </c>
      <c r="AZ8" s="61" t="s">
        <v>20</v>
      </c>
      <c r="BA8" s="41">
        <f t="shared" ca="1" si="23"/>
        <v>89</v>
      </c>
      <c r="BB8" s="61" t="s">
        <v>21</v>
      </c>
      <c r="BC8" s="41">
        <f t="shared" ca="1" si="2"/>
        <v>105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0.33240010255123553</v>
      </c>
      <c r="BZ8" s="40">
        <f t="shared" ca="1" si="4"/>
        <v>9</v>
      </c>
      <c r="CA8" s="17"/>
      <c r="CB8" s="37">
        <v>8</v>
      </c>
      <c r="CC8" s="37">
        <v>1</v>
      </c>
      <c r="CD8" s="37">
        <v>0</v>
      </c>
      <c r="CG8" s="39">
        <f t="shared" ca="1" si="5"/>
        <v>2.121547418438352E-2</v>
      </c>
      <c r="CH8" s="40">
        <f t="shared" ca="1" si="6"/>
        <v>97</v>
      </c>
      <c r="CI8" s="17"/>
      <c r="CJ8" s="37">
        <v>8</v>
      </c>
      <c r="CK8" s="37">
        <v>0</v>
      </c>
      <c r="CL8" s="37">
        <v>7</v>
      </c>
      <c r="CO8" s="39">
        <f t="shared" ca="1" si="7"/>
        <v>0.20516853940804847</v>
      </c>
      <c r="CP8" s="40">
        <f t="shared" ca="1" si="0"/>
        <v>84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9</v>
      </c>
      <c r="AB9" s="41">
        <f t="shared" ca="1" si="10"/>
        <v>8</v>
      </c>
      <c r="AC9" s="37"/>
      <c r="AD9" s="41">
        <f t="shared" ca="1" si="11"/>
        <v>0</v>
      </c>
      <c r="AE9" s="41">
        <f t="shared" ca="1" si="12"/>
        <v>6</v>
      </c>
      <c r="AF9" s="41">
        <f t="shared" ca="1" si="13"/>
        <v>3</v>
      </c>
      <c r="AG9" s="37"/>
      <c r="AH9" s="56" t="s">
        <v>9</v>
      </c>
      <c r="AI9" s="41">
        <f t="shared" ca="1" si="14"/>
        <v>198</v>
      </c>
      <c r="AJ9" s="61" t="s">
        <v>20</v>
      </c>
      <c r="AK9" s="41">
        <f t="shared" ca="1" si="15"/>
        <v>63</v>
      </c>
      <c r="AL9" s="61" t="s">
        <v>21</v>
      </c>
      <c r="AM9" s="41">
        <f t="shared" ca="1" si="1"/>
        <v>135</v>
      </c>
      <c r="AN9" s="37"/>
      <c r="AO9" s="56" t="s">
        <v>9</v>
      </c>
      <c r="AP9" s="82">
        <f t="shared" ca="1" si="16"/>
        <v>1</v>
      </c>
      <c r="AQ9" s="82">
        <f t="shared" ca="1" si="17"/>
        <v>9</v>
      </c>
      <c r="AR9" s="82">
        <f t="shared" ca="1" si="18"/>
        <v>8</v>
      </c>
      <c r="AS9" s="37"/>
      <c r="AT9" s="82">
        <f t="shared" ca="1" si="19"/>
        <v>0</v>
      </c>
      <c r="AU9" s="82">
        <f t="shared" ca="1" si="20"/>
        <v>6</v>
      </c>
      <c r="AV9" s="82">
        <f t="shared" ca="1" si="21"/>
        <v>3</v>
      </c>
      <c r="AW9" s="37"/>
      <c r="AX9" s="56" t="s">
        <v>9</v>
      </c>
      <c r="AY9" s="41">
        <f t="shared" ca="1" si="22"/>
        <v>198</v>
      </c>
      <c r="AZ9" s="61" t="s">
        <v>20</v>
      </c>
      <c r="BA9" s="41">
        <f t="shared" ca="1" si="23"/>
        <v>63</v>
      </c>
      <c r="BB9" s="61" t="s">
        <v>21</v>
      </c>
      <c r="BC9" s="41">
        <f t="shared" ca="1" si="2"/>
        <v>135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0.52085779002214594</v>
      </c>
      <c r="BZ9" s="40">
        <f t="shared" ca="1" si="4"/>
        <v>7</v>
      </c>
      <c r="CA9" s="17"/>
      <c r="CB9" s="37">
        <v>9</v>
      </c>
      <c r="CC9" s="37">
        <v>1</v>
      </c>
      <c r="CD9" s="37">
        <v>0</v>
      </c>
      <c r="CG9" s="39">
        <f t="shared" ca="1" si="5"/>
        <v>0.48701700190242814</v>
      </c>
      <c r="CH9" s="40">
        <f t="shared" ca="1" si="6"/>
        <v>39</v>
      </c>
      <c r="CI9" s="17"/>
      <c r="CJ9" s="37">
        <v>9</v>
      </c>
      <c r="CK9" s="37">
        <v>0</v>
      </c>
      <c r="CL9" s="37">
        <v>8</v>
      </c>
      <c r="CO9" s="39">
        <f t="shared" ca="1" si="7"/>
        <v>0.2811631641413681</v>
      </c>
      <c r="CP9" s="40">
        <f t="shared" ca="1" si="0"/>
        <v>78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3"/>
      <c r="B10" s="4"/>
      <c r="C10" s="22"/>
      <c r="D10" s="148"/>
      <c r="E10" s="146"/>
      <c r="F10" s="5"/>
      <c r="G10" s="3"/>
      <c r="H10" s="4"/>
      <c r="I10" s="22"/>
      <c r="J10" s="148"/>
      <c r="K10" s="146"/>
      <c r="L10" s="5"/>
      <c r="M10" s="3"/>
      <c r="N10" s="4"/>
      <c r="O10" s="22"/>
      <c r="P10" s="148"/>
      <c r="Q10" s="146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1</v>
      </c>
      <c r="AA10" s="41">
        <f t="shared" ca="1" si="9"/>
        <v>3</v>
      </c>
      <c r="AB10" s="41">
        <f t="shared" ca="1" si="10"/>
        <v>7</v>
      </c>
      <c r="AC10" s="37"/>
      <c r="AD10" s="41">
        <f t="shared" ca="1" si="11"/>
        <v>0</v>
      </c>
      <c r="AE10" s="41">
        <f t="shared" ca="1" si="12"/>
        <v>8</v>
      </c>
      <c r="AF10" s="41">
        <f t="shared" ca="1" si="13"/>
        <v>7</v>
      </c>
      <c r="AG10" s="37"/>
      <c r="AH10" s="56" t="s">
        <v>19</v>
      </c>
      <c r="AI10" s="41">
        <f t="shared" ca="1" si="14"/>
        <v>137</v>
      </c>
      <c r="AJ10" s="61" t="s">
        <v>20</v>
      </c>
      <c r="AK10" s="41">
        <f t="shared" ca="1" si="15"/>
        <v>87</v>
      </c>
      <c r="AL10" s="61" t="s">
        <v>21</v>
      </c>
      <c r="AM10" s="41">
        <f t="shared" ca="1" si="1"/>
        <v>50</v>
      </c>
      <c r="AN10" s="37"/>
      <c r="AO10" s="56" t="s">
        <v>19</v>
      </c>
      <c r="AP10" s="82">
        <f t="shared" ca="1" si="16"/>
        <v>1</v>
      </c>
      <c r="AQ10" s="82">
        <f t="shared" ca="1" si="17"/>
        <v>3</v>
      </c>
      <c r="AR10" s="82">
        <f t="shared" ca="1" si="18"/>
        <v>7</v>
      </c>
      <c r="AS10" s="37"/>
      <c r="AT10" s="82">
        <f t="shared" ca="1" si="19"/>
        <v>0</v>
      </c>
      <c r="AU10" s="82">
        <f t="shared" ca="1" si="20"/>
        <v>8</v>
      </c>
      <c r="AV10" s="82">
        <f t="shared" ca="1" si="21"/>
        <v>7</v>
      </c>
      <c r="AW10" s="37"/>
      <c r="AX10" s="56" t="s">
        <v>19</v>
      </c>
      <c r="AY10" s="41">
        <f t="shared" ca="1" si="22"/>
        <v>137</v>
      </c>
      <c r="AZ10" s="61" t="s">
        <v>20</v>
      </c>
      <c r="BA10" s="41">
        <f t="shared" ca="1" si="23"/>
        <v>87</v>
      </c>
      <c r="BB10" s="61" t="s">
        <v>21</v>
      </c>
      <c r="BC10" s="41">
        <f t="shared" ca="1" si="2"/>
        <v>50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0.52662035714991562</v>
      </c>
      <c r="BZ10" s="40">
        <f t="shared" ca="1" si="4"/>
        <v>6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0.96693830938814573</v>
      </c>
      <c r="CH10" s="40">
        <f t="shared" ca="1" si="6"/>
        <v>1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5.5277414540037095E-2</v>
      </c>
      <c r="CP10" s="40">
        <f t="shared" ca="1" si="0"/>
        <v>97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103</v>
      </c>
      <c r="B11" s="7"/>
      <c r="C11" s="147"/>
      <c r="D11" s="147"/>
      <c r="E11" s="147"/>
      <c r="F11" s="8"/>
      <c r="G11" s="6" t="s">
        <v>104</v>
      </c>
      <c r="H11" s="7"/>
      <c r="I11" s="147"/>
      <c r="J11" s="147"/>
      <c r="K11" s="147"/>
      <c r="L11" s="8"/>
      <c r="M11" s="6" t="s">
        <v>105</v>
      </c>
      <c r="N11" s="7"/>
      <c r="O11" s="147"/>
      <c r="P11" s="147"/>
      <c r="Q11" s="147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1</v>
      </c>
      <c r="AA11" s="41">
        <f t="shared" ca="1" si="9"/>
        <v>0</v>
      </c>
      <c r="AB11" s="41">
        <f t="shared" ca="1" si="10"/>
        <v>9</v>
      </c>
      <c r="AC11" s="37"/>
      <c r="AD11" s="41">
        <f t="shared" ca="1" si="11"/>
        <v>0</v>
      </c>
      <c r="AE11" s="41">
        <f t="shared" ca="1" si="12"/>
        <v>0</v>
      </c>
      <c r="AF11" s="41">
        <f t="shared" ca="1" si="13"/>
        <v>6</v>
      </c>
      <c r="AG11" s="37"/>
      <c r="AH11" s="56" t="s">
        <v>13</v>
      </c>
      <c r="AI11" s="41">
        <f t="shared" ca="1" si="14"/>
        <v>109</v>
      </c>
      <c r="AJ11" s="61" t="s">
        <v>20</v>
      </c>
      <c r="AK11" s="41">
        <f t="shared" ca="1" si="15"/>
        <v>6</v>
      </c>
      <c r="AL11" s="61" t="s">
        <v>21</v>
      </c>
      <c r="AM11" s="41">
        <f t="shared" ca="1" si="1"/>
        <v>103</v>
      </c>
      <c r="AN11" s="37"/>
      <c r="AO11" s="56" t="s">
        <v>13</v>
      </c>
      <c r="AP11" s="82">
        <f t="shared" ca="1" si="16"/>
        <v>1</v>
      </c>
      <c r="AQ11" s="82">
        <f t="shared" ca="1" si="17"/>
        <v>0</v>
      </c>
      <c r="AR11" s="82">
        <f t="shared" ca="1" si="18"/>
        <v>9</v>
      </c>
      <c r="AS11" s="37"/>
      <c r="AT11" s="82">
        <f t="shared" ca="1" si="19"/>
        <v>0</v>
      </c>
      <c r="AU11" s="82">
        <f t="shared" ca="1" si="20"/>
        <v>0</v>
      </c>
      <c r="AV11" s="82">
        <f t="shared" ca="1" si="21"/>
        <v>6</v>
      </c>
      <c r="AW11" s="37"/>
      <c r="AX11" s="56" t="s">
        <v>13</v>
      </c>
      <c r="AY11" s="41">
        <f t="shared" ca="1" si="22"/>
        <v>109</v>
      </c>
      <c r="AZ11" s="61" t="s">
        <v>20</v>
      </c>
      <c r="BA11" s="41">
        <f t="shared" ca="1" si="23"/>
        <v>6</v>
      </c>
      <c r="BB11" s="61" t="s">
        <v>21</v>
      </c>
      <c r="BC11" s="41">
        <f t="shared" ca="1" si="2"/>
        <v>103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3.622382759009013E-2</v>
      </c>
      <c r="BZ11" s="40">
        <f t="shared" ca="1" si="4"/>
        <v>12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0.61373059410876996</v>
      </c>
      <c r="CH11" s="40">
        <f t="shared" ca="1" si="6"/>
        <v>35</v>
      </c>
      <c r="CI11" s="17"/>
      <c r="CJ11" s="37">
        <v>11</v>
      </c>
      <c r="CK11" s="37">
        <v>1</v>
      </c>
      <c r="CL11" s="37">
        <v>0</v>
      </c>
      <c r="CO11" s="39">
        <f t="shared" ca="1" si="7"/>
        <v>0.6076494304199701</v>
      </c>
      <c r="CP11" s="40">
        <f t="shared" ca="1" si="0"/>
        <v>47</v>
      </c>
      <c r="CQ11" s="17"/>
      <c r="CR11" s="37">
        <v>11</v>
      </c>
      <c r="CS11" s="37">
        <v>1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0"/>
      <c r="C12" s="152">
        <f ca="1">Z5</f>
        <v>1</v>
      </c>
      <c r="D12" s="152">
        <f ca="1">AA5</f>
        <v>3</v>
      </c>
      <c r="E12" s="152">
        <f ca="1">AB5</f>
        <v>9</v>
      </c>
      <c r="F12" s="8"/>
      <c r="G12" s="9"/>
      <c r="H12" s="150"/>
      <c r="I12" s="152">
        <f ca="1">Z6</f>
        <v>1</v>
      </c>
      <c r="J12" s="152">
        <f ca="1">AA6</f>
        <v>3</v>
      </c>
      <c r="K12" s="152">
        <f ca="1">AB6</f>
        <v>2</v>
      </c>
      <c r="L12" s="8"/>
      <c r="M12" s="9"/>
      <c r="N12" s="150"/>
      <c r="O12" s="152">
        <f ca="1">Z7</f>
        <v>1</v>
      </c>
      <c r="P12" s="152">
        <f ca="1">AA7</f>
        <v>8</v>
      </c>
      <c r="Q12" s="152">
        <f ca="1">AB7</f>
        <v>7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1</v>
      </c>
      <c r="AA12" s="41">
        <f t="shared" ca="1" si="9"/>
        <v>3</v>
      </c>
      <c r="AB12" s="41">
        <f t="shared" ca="1" si="10"/>
        <v>4</v>
      </c>
      <c r="AC12" s="37"/>
      <c r="AD12" s="41">
        <f t="shared" ca="1" si="11"/>
        <v>0</v>
      </c>
      <c r="AE12" s="41">
        <f t="shared" ca="1" si="12"/>
        <v>4</v>
      </c>
      <c r="AF12" s="41">
        <f t="shared" ca="1" si="13"/>
        <v>6</v>
      </c>
      <c r="AG12" s="37"/>
      <c r="AH12" s="56" t="s">
        <v>12</v>
      </c>
      <c r="AI12" s="41">
        <f t="shared" ca="1" si="14"/>
        <v>134</v>
      </c>
      <c r="AJ12" s="61" t="s">
        <v>20</v>
      </c>
      <c r="AK12" s="41">
        <f t="shared" ca="1" si="15"/>
        <v>46</v>
      </c>
      <c r="AL12" s="61" t="s">
        <v>21</v>
      </c>
      <c r="AM12" s="41">
        <f t="shared" ca="1" si="1"/>
        <v>88</v>
      </c>
      <c r="AN12" s="37"/>
      <c r="AO12" s="56" t="s">
        <v>12</v>
      </c>
      <c r="AP12" s="82">
        <f t="shared" ca="1" si="16"/>
        <v>1</v>
      </c>
      <c r="AQ12" s="82">
        <f t="shared" ca="1" si="17"/>
        <v>3</v>
      </c>
      <c r="AR12" s="82">
        <f t="shared" ca="1" si="18"/>
        <v>4</v>
      </c>
      <c r="AS12" s="37"/>
      <c r="AT12" s="82">
        <f t="shared" ca="1" si="19"/>
        <v>0</v>
      </c>
      <c r="AU12" s="82">
        <f t="shared" ca="1" si="20"/>
        <v>4</v>
      </c>
      <c r="AV12" s="82">
        <f t="shared" ca="1" si="21"/>
        <v>6</v>
      </c>
      <c r="AW12" s="37"/>
      <c r="AX12" s="56" t="s">
        <v>12</v>
      </c>
      <c r="AY12" s="41">
        <f t="shared" ca="1" si="22"/>
        <v>134</v>
      </c>
      <c r="AZ12" s="61" t="s">
        <v>20</v>
      </c>
      <c r="BA12" s="41">
        <f t="shared" ca="1" si="23"/>
        <v>46</v>
      </c>
      <c r="BB12" s="61" t="s">
        <v>21</v>
      </c>
      <c r="BC12" s="41">
        <f t="shared" ca="1" si="2"/>
        <v>88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0.19672946625082011</v>
      </c>
      <c r="BZ12" s="40">
        <f t="shared" ca="1" si="4"/>
        <v>11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0.2237226762389467</v>
      </c>
      <c r="CH12" s="40">
        <f t="shared" ca="1" si="6"/>
        <v>71</v>
      </c>
      <c r="CI12" s="17"/>
      <c r="CJ12" s="37">
        <v>12</v>
      </c>
      <c r="CK12" s="37">
        <v>1</v>
      </c>
      <c r="CL12" s="37">
        <v>1</v>
      </c>
      <c r="CO12" s="39">
        <f t="shared" ca="1" si="7"/>
        <v>0.57684164388032799</v>
      </c>
      <c r="CP12" s="40">
        <f t="shared" ca="1" si="0"/>
        <v>49</v>
      </c>
      <c r="CQ12" s="17"/>
      <c r="CR12" s="37">
        <v>12</v>
      </c>
      <c r="CS12" s="37">
        <v>1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1" t="s">
        <v>106</v>
      </c>
      <c r="C13" s="151">
        <f ca="1">AD5</f>
        <v>0</v>
      </c>
      <c r="D13" s="151">
        <f ca="1">AE5</f>
        <v>9</v>
      </c>
      <c r="E13" s="151">
        <f ca="1">AF5</f>
        <v>0</v>
      </c>
      <c r="F13" s="8"/>
      <c r="G13" s="9"/>
      <c r="H13" s="151" t="s">
        <v>20</v>
      </c>
      <c r="I13" s="151">
        <f ca="1">AD6</f>
        <v>0</v>
      </c>
      <c r="J13" s="151">
        <f ca="1">AE6</f>
        <v>3</v>
      </c>
      <c r="K13" s="151">
        <f ca="1">AF6</f>
        <v>0</v>
      </c>
      <c r="L13" s="8"/>
      <c r="M13" s="9"/>
      <c r="N13" s="151" t="s">
        <v>107</v>
      </c>
      <c r="O13" s="151">
        <f ca="1">AD7</f>
        <v>0</v>
      </c>
      <c r="P13" s="151">
        <f ca="1">AE7</f>
        <v>7</v>
      </c>
      <c r="Q13" s="151">
        <f ca="1">AF7</f>
        <v>4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7</v>
      </c>
      <c r="AB13" s="41">
        <f t="shared" ca="1" si="10"/>
        <v>4</v>
      </c>
      <c r="AC13" s="37"/>
      <c r="AD13" s="41">
        <f t="shared" ca="1" si="11"/>
        <v>0</v>
      </c>
      <c r="AE13" s="41">
        <f t="shared" ca="1" si="12"/>
        <v>0</v>
      </c>
      <c r="AF13" s="41">
        <f t="shared" ca="1" si="13"/>
        <v>8</v>
      </c>
      <c r="AG13" s="37"/>
      <c r="AH13" s="56" t="s">
        <v>11</v>
      </c>
      <c r="AI13" s="41">
        <f t="shared" ca="1" si="14"/>
        <v>174</v>
      </c>
      <c r="AJ13" s="61" t="s">
        <v>20</v>
      </c>
      <c r="AK13" s="41">
        <f t="shared" ca="1" si="15"/>
        <v>8</v>
      </c>
      <c r="AL13" s="61" t="s">
        <v>21</v>
      </c>
      <c r="AM13" s="41">
        <f t="shared" ca="1" si="1"/>
        <v>166</v>
      </c>
      <c r="AN13" s="37"/>
      <c r="AO13" s="56" t="s">
        <v>11</v>
      </c>
      <c r="AP13" s="82">
        <f t="shared" ca="1" si="16"/>
        <v>1</v>
      </c>
      <c r="AQ13" s="82">
        <f t="shared" ca="1" si="17"/>
        <v>7</v>
      </c>
      <c r="AR13" s="82">
        <f t="shared" ca="1" si="18"/>
        <v>4</v>
      </c>
      <c r="AS13" s="37"/>
      <c r="AT13" s="82">
        <f t="shared" ca="1" si="19"/>
        <v>0</v>
      </c>
      <c r="AU13" s="82">
        <f t="shared" ca="1" si="20"/>
        <v>0</v>
      </c>
      <c r="AV13" s="82">
        <f t="shared" ca="1" si="21"/>
        <v>8</v>
      </c>
      <c r="AW13" s="37"/>
      <c r="AX13" s="56" t="s">
        <v>11</v>
      </c>
      <c r="AY13" s="41">
        <f t="shared" ca="1" si="22"/>
        <v>174</v>
      </c>
      <c r="AZ13" s="61" t="s">
        <v>20</v>
      </c>
      <c r="BA13" s="41">
        <f t="shared" ca="1" si="23"/>
        <v>8</v>
      </c>
      <c r="BB13" s="61" t="s">
        <v>21</v>
      </c>
      <c r="BC13" s="41">
        <f t="shared" ca="1" si="2"/>
        <v>166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0.69484884012046477</v>
      </c>
      <c r="CH13" s="40">
        <f t="shared" ca="1" si="6"/>
        <v>25</v>
      </c>
      <c r="CI13" s="17"/>
      <c r="CJ13" s="37">
        <v>13</v>
      </c>
      <c r="CK13" s="37">
        <v>1</v>
      </c>
      <c r="CL13" s="37">
        <v>2</v>
      </c>
      <c r="CO13" s="39">
        <f t="shared" ca="1" si="7"/>
        <v>0.73643779478163041</v>
      </c>
      <c r="CP13" s="40">
        <f t="shared" ca="1" si="0"/>
        <v>36</v>
      </c>
      <c r="CQ13" s="17"/>
      <c r="CR13" s="37">
        <v>13</v>
      </c>
      <c r="CS13" s="37">
        <v>1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2"/>
      <c r="C14" s="2"/>
      <c r="D14" s="2"/>
      <c r="E14" s="2"/>
      <c r="F14" s="8"/>
      <c r="G14" s="9"/>
      <c r="H14" s="2"/>
      <c r="I14" s="2"/>
      <c r="J14" s="2"/>
      <c r="K14" s="2"/>
      <c r="L14" s="8"/>
      <c r="M14" s="9"/>
      <c r="N14" s="2"/>
      <c r="O14" s="2"/>
      <c r="P14" s="2"/>
      <c r="Q14" s="2"/>
      <c r="R14" s="8"/>
      <c r="S14" s="2"/>
      <c r="T14" s="2"/>
      <c r="U14" s="2"/>
      <c r="V14" s="2"/>
      <c r="W14" s="2"/>
      <c r="X14" s="37"/>
      <c r="Y14" s="37"/>
      <c r="Z14" s="144" t="s">
        <v>96</v>
      </c>
      <c r="AA14" s="144" t="s">
        <v>97</v>
      </c>
      <c r="AB14" s="144" t="s">
        <v>98</v>
      </c>
      <c r="AC14" s="144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0.42300393689044524</v>
      </c>
      <c r="CH14" s="40">
        <f t="shared" ca="1" si="6"/>
        <v>51</v>
      </c>
      <c r="CI14" s="17"/>
      <c r="CJ14" s="37">
        <v>14</v>
      </c>
      <c r="CK14" s="37">
        <v>1</v>
      </c>
      <c r="CL14" s="37">
        <v>3</v>
      </c>
      <c r="CO14" s="39">
        <f t="shared" ca="1" si="7"/>
        <v>0.42678143982121874</v>
      </c>
      <c r="CP14" s="40">
        <f t="shared" ca="1" si="0"/>
        <v>66</v>
      </c>
      <c r="CQ14" s="17"/>
      <c r="CR14" s="37">
        <v>14</v>
      </c>
      <c r="CS14" s="37">
        <v>1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0.90774997524423884</v>
      </c>
      <c r="CH15" s="40">
        <f t="shared" ca="1" si="6"/>
        <v>8</v>
      </c>
      <c r="CI15" s="17"/>
      <c r="CJ15" s="37">
        <v>15</v>
      </c>
      <c r="CK15" s="37">
        <v>1</v>
      </c>
      <c r="CL15" s="37">
        <v>4</v>
      </c>
      <c r="CO15" s="39">
        <f t="shared" ca="1" si="7"/>
        <v>0.27957912509054206</v>
      </c>
      <c r="CP15" s="40">
        <f t="shared" ca="1" si="0"/>
        <v>79</v>
      </c>
      <c r="CQ15" s="17"/>
      <c r="CR15" s="37">
        <v>15</v>
      </c>
      <c r="CS15" s="37">
        <v>1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8"/>
      <c r="E16" s="146"/>
      <c r="F16" s="5"/>
      <c r="G16" s="3"/>
      <c r="H16" s="4"/>
      <c r="I16" s="22"/>
      <c r="J16" s="148"/>
      <c r="K16" s="146"/>
      <c r="L16" s="5"/>
      <c r="M16" s="3"/>
      <c r="N16" s="4"/>
      <c r="O16" s="22"/>
      <c r="P16" s="148"/>
      <c r="Q16" s="146"/>
      <c r="R16" s="5"/>
      <c r="S16" s="2"/>
      <c r="T16" s="2"/>
      <c r="U16" s="2"/>
      <c r="V16" s="2"/>
      <c r="W16" s="2"/>
      <c r="X16" s="37"/>
      <c r="Y16" s="56" t="s">
        <v>2</v>
      </c>
      <c r="Z16" s="145"/>
      <c r="AA16" s="145"/>
      <c r="AB16" s="145"/>
      <c r="AC16" s="145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0.44051107769984732</v>
      </c>
      <c r="CH16" s="40">
        <f t="shared" ca="1" si="6"/>
        <v>49</v>
      </c>
      <c r="CI16" s="17"/>
      <c r="CJ16" s="37">
        <v>16</v>
      </c>
      <c r="CK16" s="37">
        <v>1</v>
      </c>
      <c r="CL16" s="37">
        <v>5</v>
      </c>
      <c r="CO16" s="39">
        <f t="shared" ca="1" si="7"/>
        <v>0.15891612369036812</v>
      </c>
      <c r="CP16" s="40">
        <f t="shared" ca="1" si="0"/>
        <v>88</v>
      </c>
      <c r="CQ16" s="17"/>
      <c r="CR16" s="37">
        <v>16</v>
      </c>
      <c r="CS16" s="37">
        <v>1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108</v>
      </c>
      <c r="B17" s="7"/>
      <c r="C17" s="147"/>
      <c r="D17" s="147"/>
      <c r="E17" s="147"/>
      <c r="F17" s="8"/>
      <c r="G17" s="6" t="s">
        <v>9</v>
      </c>
      <c r="H17" s="7"/>
      <c r="I17" s="147"/>
      <c r="J17" s="147"/>
      <c r="K17" s="147"/>
      <c r="L17" s="8"/>
      <c r="M17" s="6" t="s">
        <v>109</v>
      </c>
      <c r="N17" s="7"/>
      <c r="O17" s="147"/>
      <c r="P17" s="147"/>
      <c r="Q17" s="147"/>
      <c r="R17" s="8"/>
      <c r="S17" s="2"/>
      <c r="T17" s="2"/>
      <c r="U17" s="2"/>
      <c r="V17" s="2"/>
      <c r="W17" s="2"/>
      <c r="X17" s="37"/>
      <c r="Y17" s="56" t="s">
        <v>3</v>
      </c>
      <c r="Z17" s="145"/>
      <c r="AA17" s="145"/>
      <c r="AB17" s="145"/>
      <c r="AC17" s="145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0.86203118235390019</v>
      </c>
      <c r="CH17" s="40">
        <f t="shared" ca="1" si="6"/>
        <v>14</v>
      </c>
      <c r="CI17" s="17"/>
      <c r="CJ17" s="37">
        <v>17</v>
      </c>
      <c r="CK17" s="37">
        <v>1</v>
      </c>
      <c r="CL17" s="37">
        <v>6</v>
      </c>
      <c r="CO17" s="39">
        <f t="shared" ca="1" si="7"/>
        <v>0.96507824786675467</v>
      </c>
      <c r="CP17" s="40">
        <f t="shared" ca="1" si="0"/>
        <v>3</v>
      </c>
      <c r="CQ17" s="17"/>
      <c r="CR17" s="37">
        <v>17</v>
      </c>
      <c r="CS17" s="37">
        <v>1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50"/>
      <c r="C18" s="152">
        <f ca="1">Z8</f>
        <v>1</v>
      </c>
      <c r="D18" s="152">
        <f ca="1">AA8</f>
        <v>9</v>
      </c>
      <c r="E18" s="152">
        <f ca="1">AB8</f>
        <v>4</v>
      </c>
      <c r="F18" s="8"/>
      <c r="G18" s="9"/>
      <c r="H18" s="150"/>
      <c r="I18" s="152">
        <f ca="1">Z9</f>
        <v>1</v>
      </c>
      <c r="J18" s="152">
        <f ca="1">AA9</f>
        <v>9</v>
      </c>
      <c r="K18" s="152">
        <f ca="1">AB9</f>
        <v>8</v>
      </c>
      <c r="L18" s="8"/>
      <c r="M18" s="9"/>
      <c r="N18" s="150"/>
      <c r="O18" s="152">
        <f ca="1">Z10</f>
        <v>1</v>
      </c>
      <c r="P18" s="152">
        <f ca="1">AA10</f>
        <v>3</v>
      </c>
      <c r="Q18" s="152">
        <f ca="1">AB10</f>
        <v>7</v>
      </c>
      <c r="R18" s="8"/>
      <c r="S18" s="2"/>
      <c r="T18" s="2"/>
      <c r="U18" s="2"/>
      <c r="V18" s="2"/>
      <c r="W18" s="2"/>
      <c r="X18" s="37"/>
      <c r="Y18" s="56" t="s">
        <v>4</v>
      </c>
      <c r="Z18" s="145"/>
      <c r="AA18" s="145"/>
      <c r="AB18" s="145"/>
      <c r="AC18" s="145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9.8193125948762727E-2</v>
      </c>
      <c r="CH18" s="40">
        <f t="shared" ca="1" si="6"/>
        <v>86</v>
      </c>
      <c r="CI18" s="17"/>
      <c r="CJ18" s="37">
        <v>18</v>
      </c>
      <c r="CK18" s="37">
        <v>1</v>
      </c>
      <c r="CL18" s="37">
        <v>7</v>
      </c>
      <c r="CO18" s="39">
        <f t="shared" ca="1" si="7"/>
        <v>0.74628629353530773</v>
      </c>
      <c r="CP18" s="40">
        <f t="shared" ca="1" si="0"/>
        <v>34</v>
      </c>
      <c r="CQ18" s="17"/>
      <c r="CR18" s="37">
        <v>18</v>
      </c>
      <c r="CS18" s="37">
        <v>1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51" t="s">
        <v>110</v>
      </c>
      <c r="C19" s="151">
        <f ca="1">AD8</f>
        <v>0</v>
      </c>
      <c r="D19" s="151">
        <f ca="1">AE8</f>
        <v>8</v>
      </c>
      <c r="E19" s="151">
        <f ca="1">AF8</f>
        <v>9</v>
      </c>
      <c r="F19" s="8"/>
      <c r="G19" s="9"/>
      <c r="H19" s="151" t="s">
        <v>101</v>
      </c>
      <c r="I19" s="151">
        <f ca="1">AD9</f>
        <v>0</v>
      </c>
      <c r="J19" s="151">
        <f ca="1">AE9</f>
        <v>6</v>
      </c>
      <c r="K19" s="151">
        <f ca="1">AF9</f>
        <v>3</v>
      </c>
      <c r="L19" s="8"/>
      <c r="M19" s="9"/>
      <c r="N19" s="151" t="s">
        <v>101</v>
      </c>
      <c r="O19" s="151">
        <f ca="1">AD10</f>
        <v>0</v>
      </c>
      <c r="P19" s="151">
        <f ca="1">AE10</f>
        <v>8</v>
      </c>
      <c r="Q19" s="151">
        <f ca="1">AF10</f>
        <v>7</v>
      </c>
      <c r="R19" s="8"/>
      <c r="S19" s="2"/>
      <c r="T19" s="2"/>
      <c r="U19" s="2"/>
      <c r="V19" s="2"/>
      <c r="W19" s="2"/>
      <c r="X19" s="37"/>
      <c r="Y19" s="56" t="s">
        <v>7</v>
      </c>
      <c r="Z19" s="145"/>
      <c r="AA19" s="145"/>
      <c r="AB19" s="145"/>
      <c r="AC19" s="145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0.68663854151101433</v>
      </c>
      <c r="CH19" s="40">
        <f t="shared" ca="1" si="6"/>
        <v>29</v>
      </c>
      <c r="CI19" s="17"/>
      <c r="CJ19" s="37">
        <v>19</v>
      </c>
      <c r="CK19" s="37">
        <v>1</v>
      </c>
      <c r="CL19" s="37">
        <v>8</v>
      </c>
      <c r="CO19" s="39">
        <f t="shared" ca="1" si="7"/>
        <v>0.32772865230511938</v>
      </c>
      <c r="CP19" s="40">
        <f t="shared" ca="1" si="0"/>
        <v>74</v>
      </c>
      <c r="CQ19" s="17"/>
      <c r="CR19" s="37">
        <v>19</v>
      </c>
      <c r="CS19" s="37">
        <v>1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5"/>
      <c r="AA20" s="145"/>
      <c r="AB20" s="145"/>
      <c r="AC20" s="145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0.45578755699746898</v>
      </c>
      <c r="CH20" s="40">
        <f t="shared" ca="1" si="6"/>
        <v>46</v>
      </c>
      <c r="CI20" s="17"/>
      <c r="CJ20" s="37">
        <v>20</v>
      </c>
      <c r="CK20" s="37">
        <v>1</v>
      </c>
      <c r="CL20" s="37">
        <v>9</v>
      </c>
      <c r="CO20" s="39">
        <f t="shared" ca="1" si="7"/>
        <v>0.56217068429118433</v>
      </c>
      <c r="CP20" s="40">
        <f t="shared" ca="1" si="0"/>
        <v>54</v>
      </c>
      <c r="CQ20" s="17"/>
      <c r="CR20" s="37">
        <v>20</v>
      </c>
      <c r="CS20" s="37">
        <v>1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5"/>
      <c r="AA21" s="145"/>
      <c r="AB21" s="145"/>
      <c r="AC21" s="145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0.15392616256547198</v>
      </c>
      <c r="CH21" s="40">
        <f t="shared" ca="1" si="6"/>
        <v>78</v>
      </c>
      <c r="CI21" s="17"/>
      <c r="CJ21" s="37">
        <v>21</v>
      </c>
      <c r="CK21" s="37">
        <v>2</v>
      </c>
      <c r="CL21" s="37">
        <v>0</v>
      </c>
      <c r="CO21" s="39">
        <f t="shared" ca="1" si="7"/>
        <v>0.70215510731800823</v>
      </c>
      <c r="CP21" s="40">
        <f t="shared" ca="1" si="0"/>
        <v>38</v>
      </c>
      <c r="CQ21" s="17"/>
      <c r="CR21" s="37">
        <v>21</v>
      </c>
      <c r="CS21" s="37">
        <v>2</v>
      </c>
      <c r="CT21" s="37">
        <v>0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8"/>
      <c r="E22" s="146"/>
      <c r="F22" s="5"/>
      <c r="G22" s="3"/>
      <c r="H22" s="4"/>
      <c r="I22" s="22"/>
      <c r="J22" s="148"/>
      <c r="K22" s="146"/>
      <c r="L22" s="5"/>
      <c r="M22" s="3"/>
      <c r="N22" s="4"/>
      <c r="O22" s="22"/>
      <c r="P22" s="148"/>
      <c r="Q22" s="146"/>
      <c r="R22" s="5"/>
      <c r="S22" s="2"/>
      <c r="T22" s="2"/>
      <c r="U22" s="2"/>
      <c r="V22" s="2"/>
      <c r="W22" s="2"/>
      <c r="X22" s="37"/>
      <c r="Y22" s="56" t="s">
        <v>8</v>
      </c>
      <c r="Z22" s="145"/>
      <c r="AA22" s="145"/>
      <c r="AB22" s="145"/>
      <c r="AC22" s="145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0.46673455349892834</v>
      </c>
      <c r="CH22" s="40">
        <f t="shared" ca="1" si="6"/>
        <v>44</v>
      </c>
      <c r="CI22" s="17"/>
      <c r="CJ22" s="37">
        <v>22</v>
      </c>
      <c r="CK22" s="37">
        <v>2</v>
      </c>
      <c r="CL22" s="37">
        <v>1</v>
      </c>
      <c r="CO22" s="39">
        <f t="shared" ca="1" si="7"/>
        <v>0.80890734283593335</v>
      </c>
      <c r="CP22" s="40">
        <f t="shared" ca="1" si="0"/>
        <v>24</v>
      </c>
      <c r="CQ22" s="17"/>
      <c r="CR22" s="37">
        <v>22</v>
      </c>
      <c r="CS22" s="37">
        <v>2</v>
      </c>
      <c r="CT22" s="37">
        <v>1</v>
      </c>
      <c r="CV22" s="36"/>
      <c r="CW22" s="36"/>
    </row>
    <row r="23" spans="1:101" s="1" customFormat="1" ht="36.6" customHeight="1" x14ac:dyDescent="0.25">
      <c r="A23" s="6" t="s">
        <v>111</v>
      </c>
      <c r="B23" s="7"/>
      <c r="C23" s="147"/>
      <c r="D23" s="147"/>
      <c r="E23" s="147"/>
      <c r="F23" s="8"/>
      <c r="G23" s="6" t="s">
        <v>112</v>
      </c>
      <c r="H23" s="7"/>
      <c r="I23" s="147"/>
      <c r="J23" s="147"/>
      <c r="K23" s="147"/>
      <c r="L23" s="8"/>
      <c r="M23" s="6" t="s">
        <v>113</v>
      </c>
      <c r="N23" s="7"/>
      <c r="O23" s="147"/>
      <c r="P23" s="147"/>
      <c r="Q23" s="147"/>
      <c r="R23" s="8"/>
      <c r="S23" s="2"/>
      <c r="T23" s="2"/>
      <c r="U23" s="2"/>
      <c r="V23" s="2"/>
      <c r="W23" s="2"/>
      <c r="X23" s="37"/>
      <c r="Y23" s="56" t="s">
        <v>9</v>
      </c>
      <c r="Z23" s="145"/>
      <c r="AA23" s="145"/>
      <c r="AB23" s="145"/>
      <c r="AC23" s="145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3.9556061398684506E-3</v>
      </c>
      <c r="CH23" s="40">
        <f t="shared" ca="1" si="6"/>
        <v>100</v>
      </c>
      <c r="CI23" s="17"/>
      <c r="CJ23" s="37">
        <v>23</v>
      </c>
      <c r="CK23" s="37">
        <v>2</v>
      </c>
      <c r="CL23" s="37">
        <v>2</v>
      </c>
      <c r="CO23" s="39">
        <f t="shared" ca="1" si="7"/>
        <v>0.24097828746747973</v>
      </c>
      <c r="CP23" s="40">
        <f t="shared" ca="1" si="0"/>
        <v>81</v>
      </c>
      <c r="CQ23" s="17"/>
      <c r="CR23" s="37">
        <v>23</v>
      </c>
      <c r="CS23" s="37">
        <v>2</v>
      </c>
      <c r="CT23" s="37">
        <v>2</v>
      </c>
      <c r="CV23" s="36"/>
      <c r="CW23" s="36"/>
    </row>
    <row r="24" spans="1:101" s="1" customFormat="1" ht="42" customHeight="1" x14ac:dyDescent="0.25">
      <c r="A24" s="9"/>
      <c r="B24" s="150"/>
      <c r="C24" s="152">
        <f ca="1">Z11</f>
        <v>1</v>
      </c>
      <c r="D24" s="152">
        <f ca="1">AA11</f>
        <v>0</v>
      </c>
      <c r="E24" s="152">
        <f ca="1">AB11</f>
        <v>9</v>
      </c>
      <c r="F24" s="8"/>
      <c r="G24" s="9"/>
      <c r="H24" s="150"/>
      <c r="I24" s="152">
        <f ca="1">Z12</f>
        <v>1</v>
      </c>
      <c r="J24" s="152">
        <f ca="1">AA12</f>
        <v>3</v>
      </c>
      <c r="K24" s="152">
        <f ca="1">AB12</f>
        <v>4</v>
      </c>
      <c r="L24" s="8"/>
      <c r="M24" s="9"/>
      <c r="N24" s="150"/>
      <c r="O24" s="152">
        <f ca="1">Z13</f>
        <v>1</v>
      </c>
      <c r="P24" s="152">
        <f ca="1">AA13</f>
        <v>7</v>
      </c>
      <c r="Q24" s="152">
        <f ca="1">AB13</f>
        <v>4</v>
      </c>
      <c r="R24" s="8"/>
      <c r="S24" s="2"/>
      <c r="T24" s="2"/>
      <c r="U24" s="2"/>
      <c r="V24" s="2"/>
      <c r="W24" s="2"/>
      <c r="X24" s="37"/>
      <c r="Y24" s="56" t="s">
        <v>10</v>
      </c>
      <c r="Z24" s="145"/>
      <c r="AA24" s="145"/>
      <c r="AB24" s="145"/>
      <c r="AC24" s="145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0.44078503857162843</v>
      </c>
      <c r="CH24" s="40">
        <f t="shared" ca="1" si="6"/>
        <v>48</v>
      </c>
      <c r="CI24" s="17"/>
      <c r="CJ24" s="37">
        <v>24</v>
      </c>
      <c r="CK24" s="37">
        <v>2</v>
      </c>
      <c r="CL24" s="37">
        <v>3</v>
      </c>
      <c r="CO24" s="39">
        <f t="shared" ca="1" si="7"/>
        <v>0.92283222652834207</v>
      </c>
      <c r="CP24" s="40">
        <f t="shared" ca="1" si="0"/>
        <v>6</v>
      </c>
      <c r="CQ24" s="17"/>
      <c r="CR24" s="37">
        <v>24</v>
      </c>
      <c r="CS24" s="37">
        <v>2</v>
      </c>
      <c r="CT24" s="37">
        <v>3</v>
      </c>
      <c r="CV24" s="36"/>
      <c r="CW24" s="36"/>
    </row>
    <row r="25" spans="1:101" s="1" customFormat="1" ht="42" customHeight="1" thickBot="1" x14ac:dyDescent="0.3">
      <c r="A25" s="9"/>
      <c r="B25" s="151" t="s">
        <v>114</v>
      </c>
      <c r="C25" s="151">
        <f ca="1">AD11</f>
        <v>0</v>
      </c>
      <c r="D25" s="151">
        <f ca="1">AE11</f>
        <v>0</v>
      </c>
      <c r="E25" s="151">
        <f ca="1">AF11</f>
        <v>6</v>
      </c>
      <c r="F25" s="8"/>
      <c r="G25" s="9"/>
      <c r="H25" s="151" t="s">
        <v>20</v>
      </c>
      <c r="I25" s="151">
        <f ca="1">AD12</f>
        <v>0</v>
      </c>
      <c r="J25" s="151">
        <f ca="1">AE12</f>
        <v>4</v>
      </c>
      <c r="K25" s="151">
        <f ca="1">AF12</f>
        <v>6</v>
      </c>
      <c r="L25" s="8"/>
      <c r="M25" s="9"/>
      <c r="N25" s="151" t="s">
        <v>115</v>
      </c>
      <c r="O25" s="151">
        <f ca="1">AD13</f>
        <v>0</v>
      </c>
      <c r="P25" s="151">
        <f ca="1">AE13</f>
        <v>0</v>
      </c>
      <c r="Q25" s="151">
        <f ca="1">AF13</f>
        <v>8</v>
      </c>
      <c r="R25" s="8"/>
      <c r="S25" s="2"/>
      <c r="T25" s="2"/>
      <c r="U25" s="2"/>
      <c r="V25" s="2"/>
      <c r="W25" s="2"/>
      <c r="X25" s="37"/>
      <c r="Y25" s="56" t="s">
        <v>13</v>
      </c>
      <c r="Z25" s="145"/>
      <c r="AA25" s="145"/>
      <c r="AB25" s="145"/>
      <c r="AC25" s="145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0.35584189826295221</v>
      </c>
      <c r="CH25" s="40">
        <f t="shared" ca="1" si="6"/>
        <v>58</v>
      </c>
      <c r="CI25" s="17"/>
      <c r="CJ25" s="37">
        <v>25</v>
      </c>
      <c r="CK25" s="37">
        <v>2</v>
      </c>
      <c r="CL25" s="37">
        <v>4</v>
      </c>
      <c r="CO25" s="39">
        <f t="shared" ca="1" si="7"/>
        <v>0.42723952636765172</v>
      </c>
      <c r="CP25" s="40">
        <f t="shared" ca="1" si="0"/>
        <v>65</v>
      </c>
      <c r="CQ25" s="17"/>
      <c r="CR25" s="37">
        <v>25</v>
      </c>
      <c r="CS25" s="37">
        <v>2</v>
      </c>
      <c r="CT25" s="37">
        <v>4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5"/>
      <c r="AA26" s="145"/>
      <c r="AB26" s="145"/>
      <c r="AC26" s="145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0.24992195760960245</v>
      </c>
      <c r="CH26" s="40">
        <f t="shared" ca="1" si="6"/>
        <v>69</v>
      </c>
      <c r="CI26" s="17"/>
      <c r="CJ26" s="37">
        <v>26</v>
      </c>
      <c r="CK26" s="37">
        <v>2</v>
      </c>
      <c r="CL26" s="37">
        <v>5</v>
      </c>
      <c r="CO26" s="39">
        <f t="shared" ca="1" si="7"/>
        <v>0.389808371438917</v>
      </c>
      <c r="CP26" s="40">
        <f t="shared" ca="1" si="0"/>
        <v>70</v>
      </c>
      <c r="CQ26" s="17"/>
      <c r="CR26" s="37">
        <v>26</v>
      </c>
      <c r="CS26" s="37">
        <v>2</v>
      </c>
      <c r="CT26" s="37">
        <v>5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5"/>
      <c r="AA27" s="145"/>
      <c r="AB27" s="145"/>
      <c r="AC27" s="145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0.10890679407122561</v>
      </c>
      <c r="CH27" s="40">
        <f t="shared" ca="1" si="6"/>
        <v>84</v>
      </c>
      <c r="CI27" s="17"/>
      <c r="CJ27" s="37">
        <v>27</v>
      </c>
      <c r="CK27" s="37">
        <v>2</v>
      </c>
      <c r="CL27" s="37">
        <v>6</v>
      </c>
      <c r="CO27" s="39">
        <f t="shared" ca="1" si="7"/>
        <v>0.30596909101808334</v>
      </c>
      <c r="CP27" s="40">
        <f t="shared" ca="1" si="0"/>
        <v>76</v>
      </c>
      <c r="CQ27" s="17"/>
      <c r="CR27" s="37">
        <v>27</v>
      </c>
      <c r="CS27" s="37">
        <v>2</v>
      </c>
      <c r="CT27" s="37">
        <v>6</v>
      </c>
      <c r="CV27" s="36"/>
      <c r="CW27" s="36"/>
    </row>
    <row r="28" spans="1:101" s="1" customFormat="1" ht="39.950000000000003" customHeight="1" thickBot="1" x14ac:dyDescent="0.3">
      <c r="A28" s="153" t="str">
        <f>A1</f>
        <v>ひき算 筆算 １○○－２けた ミックス補助印なし</v>
      </c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7">
        <f>Q1</f>
        <v>1</v>
      </c>
      <c r="R28" s="157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0.12405820718887084</v>
      </c>
      <c r="CH28" s="40">
        <f t="shared" ca="1" si="6"/>
        <v>83</v>
      </c>
      <c r="CI28" s="17"/>
      <c r="CJ28" s="37">
        <v>28</v>
      </c>
      <c r="CK28" s="37">
        <v>2</v>
      </c>
      <c r="CL28" s="37">
        <v>7</v>
      </c>
      <c r="CO28" s="39">
        <f t="shared" ca="1" si="7"/>
        <v>0.77138597665122122</v>
      </c>
      <c r="CP28" s="40">
        <f t="shared" ca="1" si="0"/>
        <v>30</v>
      </c>
      <c r="CQ28" s="17"/>
      <c r="CR28" s="37">
        <v>28</v>
      </c>
      <c r="CS28" s="37">
        <v>2</v>
      </c>
      <c r="CT28" s="37">
        <v>7</v>
      </c>
      <c r="CV28" s="36"/>
      <c r="CW28" s="36"/>
    </row>
    <row r="29" spans="1:101" s="1" customFormat="1" ht="38.25" customHeight="1" thickBot="1" x14ac:dyDescent="0.3">
      <c r="A29" s="44"/>
      <c r="B29" s="158" t="str">
        <f>B2</f>
        <v>　　月　　日</v>
      </c>
      <c r="C29" s="159"/>
      <c r="D29" s="159"/>
      <c r="E29" s="160"/>
      <c r="F29" s="158" t="str">
        <f>F2</f>
        <v>名前</v>
      </c>
      <c r="G29" s="159"/>
      <c r="H29" s="159"/>
      <c r="I29" s="158"/>
      <c r="J29" s="159"/>
      <c r="K29" s="159"/>
      <c r="L29" s="159"/>
      <c r="M29" s="159"/>
      <c r="N29" s="159"/>
      <c r="O29" s="159"/>
      <c r="P29" s="159"/>
      <c r="Q29" s="160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ca="1">Z2</f>
        <v>1</v>
      </c>
      <c r="AA29" s="41">
        <f t="shared" ca="1" si="24"/>
        <v>0</v>
      </c>
      <c r="AB29" s="41">
        <f t="shared" ca="1" si="24"/>
        <v>3</v>
      </c>
      <c r="AC29" s="37"/>
      <c r="AD29" s="41">
        <f t="shared" ca="1" si="25"/>
        <v>0</v>
      </c>
      <c r="AE29" s="41">
        <f t="shared" ref="AE29:AF40" ca="1" si="27">AE2</f>
        <v>3</v>
      </c>
      <c r="AF29" s="41">
        <f t="shared" ca="1" si="27"/>
        <v>2</v>
      </c>
      <c r="AG29" s="37"/>
      <c r="AH29" s="42" t="str">
        <f t="shared" ref="AH29:AM40" si="28">AH2</f>
        <v>①</v>
      </c>
      <c r="AI29" s="41">
        <f t="shared" ca="1" si="28"/>
        <v>103</v>
      </c>
      <c r="AJ29" s="37" t="str">
        <f t="shared" si="28"/>
        <v>－</v>
      </c>
      <c r="AK29" s="41">
        <f t="shared" ca="1" si="28"/>
        <v>32</v>
      </c>
      <c r="AL29" s="37" t="str">
        <f t="shared" si="28"/>
        <v>＝</v>
      </c>
      <c r="AM29" s="41">
        <f t="shared" ca="1" si="28"/>
        <v>71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0.74762253050564387</v>
      </c>
      <c r="CH29" s="40">
        <f t="shared" ca="1" si="6"/>
        <v>22</v>
      </c>
      <c r="CI29" s="17"/>
      <c r="CJ29" s="37">
        <v>29</v>
      </c>
      <c r="CK29" s="37">
        <v>2</v>
      </c>
      <c r="CL29" s="37">
        <v>8</v>
      </c>
      <c r="CO29" s="39">
        <f t="shared" ca="1" si="7"/>
        <v>0.88733214149299344</v>
      </c>
      <c r="CP29" s="40">
        <f t="shared" ca="1" si="0"/>
        <v>11</v>
      </c>
      <c r="CQ29" s="17"/>
      <c r="CR29" s="37">
        <v>29</v>
      </c>
      <c r="CS29" s="37">
        <v>2</v>
      </c>
      <c r="CT29" s="37">
        <v>8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1</v>
      </c>
      <c r="AA30" s="41">
        <f t="shared" ca="1" si="24"/>
        <v>3</v>
      </c>
      <c r="AB30" s="41">
        <f t="shared" ca="1" si="24"/>
        <v>4</v>
      </c>
      <c r="AC30" s="37"/>
      <c r="AD30" s="41">
        <f t="shared" ca="1" si="25"/>
        <v>0</v>
      </c>
      <c r="AE30" s="41">
        <f t="shared" ca="1" si="27"/>
        <v>5</v>
      </c>
      <c r="AF30" s="41">
        <f t="shared" ca="1" si="27"/>
        <v>1</v>
      </c>
      <c r="AG30" s="37"/>
      <c r="AH30" s="42" t="str">
        <f t="shared" si="28"/>
        <v>②</v>
      </c>
      <c r="AI30" s="41">
        <f t="shared" ca="1" si="28"/>
        <v>134</v>
      </c>
      <c r="AJ30" s="37" t="str">
        <f t="shared" si="28"/>
        <v>－</v>
      </c>
      <c r="AK30" s="41">
        <f t="shared" ca="1" si="28"/>
        <v>51</v>
      </c>
      <c r="AL30" s="37" t="str">
        <f t="shared" si="28"/>
        <v>＝</v>
      </c>
      <c r="AM30" s="41">
        <f t="shared" ca="1" si="28"/>
        <v>83</v>
      </c>
      <c r="AN30" s="37"/>
      <c r="AO30" s="36"/>
      <c r="AP30" s="88"/>
      <c r="AQ30" s="89"/>
      <c r="AR30" s="89"/>
      <c r="AS30" s="89"/>
      <c r="AT30" s="89"/>
      <c r="AU30" s="90"/>
      <c r="AV30" s="36"/>
      <c r="AW30" s="3"/>
      <c r="AX30" s="104"/>
      <c r="AY30" s="104"/>
      <c r="AZ30" s="104"/>
      <c r="BA30" s="104"/>
      <c r="BB30" s="105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5.1732902670493131E-2</v>
      </c>
      <c r="CH30" s="40">
        <f t="shared" ca="1" si="6"/>
        <v>89</v>
      </c>
      <c r="CI30" s="17"/>
      <c r="CJ30" s="37">
        <v>30</v>
      </c>
      <c r="CK30" s="37">
        <v>2</v>
      </c>
      <c r="CL30" s="37">
        <v>9</v>
      </c>
      <c r="CO30" s="39">
        <f t="shared" ca="1" si="7"/>
        <v>0.81188311498088128</v>
      </c>
      <c r="CP30" s="40">
        <f t="shared" ca="1" si="0"/>
        <v>23</v>
      </c>
      <c r="CQ30" s="17"/>
      <c r="CR30" s="37">
        <v>30</v>
      </c>
      <c r="CS30" s="37">
        <v>2</v>
      </c>
      <c r="CT30" s="37">
        <v>9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1</v>
      </c>
      <c r="AA31" s="41">
        <f t="shared" ca="1" si="24"/>
        <v>2</v>
      </c>
      <c r="AB31" s="41">
        <f t="shared" ca="1" si="24"/>
        <v>1</v>
      </c>
      <c r="AC31" s="37"/>
      <c r="AD31" s="41">
        <f t="shared" ca="1" si="25"/>
        <v>0</v>
      </c>
      <c r="AE31" s="41">
        <f t="shared" ca="1" si="27"/>
        <v>7</v>
      </c>
      <c r="AF31" s="41">
        <f t="shared" ca="1" si="27"/>
        <v>6</v>
      </c>
      <c r="AG31" s="37"/>
      <c r="AH31" s="42" t="str">
        <f t="shared" si="28"/>
        <v>③</v>
      </c>
      <c r="AI31" s="41">
        <f t="shared" ca="1" si="28"/>
        <v>121</v>
      </c>
      <c r="AJ31" s="37" t="str">
        <f t="shared" si="28"/>
        <v>－</v>
      </c>
      <c r="AK31" s="41">
        <f t="shared" ca="1" si="28"/>
        <v>76</v>
      </c>
      <c r="AL31" s="37" t="str">
        <f t="shared" si="28"/>
        <v>＝</v>
      </c>
      <c r="AM31" s="41">
        <f t="shared" ca="1" si="28"/>
        <v>45</v>
      </c>
      <c r="AN31" s="37"/>
      <c r="AO31" s="36"/>
      <c r="AP31" s="91"/>
      <c r="AQ31" s="103"/>
      <c r="AR31" s="103"/>
      <c r="AS31" s="103" t="str">
        <f ca="1">IF(AT43="","",VLOOKUP($AT43,$BT$43:$BU$53,2,FALSE))</f>
        <v/>
      </c>
      <c r="AT31" s="103"/>
      <c r="AU31" s="92"/>
      <c r="AV31" s="36"/>
      <c r="AW31" s="9"/>
      <c r="AX31" s="2"/>
      <c r="AY31" s="84"/>
      <c r="AZ31" s="26" t="s">
        <v>30</v>
      </c>
      <c r="BA31" s="84"/>
      <c r="BB31" s="106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0.77750220308367313</v>
      </c>
      <c r="CH31" s="40">
        <f t="shared" ca="1" si="6"/>
        <v>19</v>
      </c>
      <c r="CI31" s="17"/>
      <c r="CJ31" s="37">
        <v>31</v>
      </c>
      <c r="CK31" s="37">
        <v>3</v>
      </c>
      <c r="CL31" s="37">
        <v>0</v>
      </c>
      <c r="CO31" s="39">
        <f t="shared" ca="1" si="7"/>
        <v>0.56669093798858472</v>
      </c>
      <c r="CP31" s="40">
        <f t="shared" ca="1" si="0"/>
        <v>53</v>
      </c>
      <c r="CQ31" s="17"/>
      <c r="CR31" s="37">
        <v>31</v>
      </c>
      <c r="CS31" s="37">
        <v>3</v>
      </c>
      <c r="CT31" s="37">
        <v>0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⑩</v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⑩</v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①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1</v>
      </c>
      <c r="AA32" s="41">
        <f t="shared" ca="1" si="24"/>
        <v>3</v>
      </c>
      <c r="AB32" s="41">
        <f t="shared" ca="1" si="24"/>
        <v>9</v>
      </c>
      <c r="AC32" s="37"/>
      <c r="AD32" s="41">
        <f t="shared" ca="1" si="25"/>
        <v>0</v>
      </c>
      <c r="AE32" s="41">
        <f t="shared" ca="1" si="27"/>
        <v>9</v>
      </c>
      <c r="AF32" s="41">
        <f t="shared" ca="1" si="27"/>
        <v>0</v>
      </c>
      <c r="AG32" s="37"/>
      <c r="AH32" s="42" t="str">
        <f t="shared" si="28"/>
        <v>④</v>
      </c>
      <c r="AI32" s="41">
        <f t="shared" ca="1" si="28"/>
        <v>139</v>
      </c>
      <c r="AJ32" s="37" t="str">
        <f t="shared" si="28"/>
        <v>－</v>
      </c>
      <c r="AK32" s="41">
        <f t="shared" ca="1" si="28"/>
        <v>90</v>
      </c>
      <c r="AL32" s="37" t="str">
        <f t="shared" si="28"/>
        <v>＝</v>
      </c>
      <c r="AM32" s="41">
        <f t="shared" ca="1" si="28"/>
        <v>49</v>
      </c>
      <c r="AN32" s="37"/>
      <c r="AO32" s="36"/>
      <c r="AP32" s="91"/>
      <c r="AQ32" s="102"/>
      <c r="AR32" s="103" t="str">
        <f ca="1">IF(AH43="","",VLOOKUP($AH43,$BT$43:$BU$53,2,FALSE))</f>
        <v>⓪</v>
      </c>
      <c r="AS32" s="103" t="str">
        <f ca="1">IF(BC43="","",VLOOKUP($BC43,$BT$43:$BU$53,2,FALSE))</f>
        <v>⑩</v>
      </c>
      <c r="AT32" s="103" t="str">
        <f ca="1">IF(BN43="","",VLOOKUP($BN43,$BT$43:$BU$53,2,FALSE))</f>
        <v/>
      </c>
      <c r="AU32" s="92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6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0.40440366753553714</v>
      </c>
      <c r="CH32" s="40">
        <f t="shared" ca="1" si="6"/>
        <v>53</v>
      </c>
      <c r="CI32" s="17"/>
      <c r="CJ32" s="37">
        <v>32</v>
      </c>
      <c r="CK32" s="36">
        <v>3</v>
      </c>
      <c r="CL32" s="37">
        <v>1</v>
      </c>
      <c r="CO32" s="39">
        <f t="shared" ca="1" si="7"/>
        <v>0.17095638626448129</v>
      </c>
      <c r="CP32" s="40">
        <f t="shared" ca="1" si="0"/>
        <v>87</v>
      </c>
      <c r="CQ32" s="17"/>
      <c r="CR32" s="37">
        <v>32</v>
      </c>
      <c r="CS32" s="36">
        <v>3</v>
      </c>
      <c r="CT32" s="37">
        <v>1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1</v>
      </c>
      <c r="D33" s="11">
        <f t="shared" ca="1" si="29"/>
        <v>0</v>
      </c>
      <c r="E33" s="11">
        <f t="shared" ca="1" si="29"/>
        <v>3</v>
      </c>
      <c r="F33" s="8"/>
      <c r="G33" s="9"/>
      <c r="H33" s="27"/>
      <c r="I33" s="28">
        <f t="shared" ca="1" si="29"/>
        <v>1</v>
      </c>
      <c r="J33" s="11">
        <f t="shared" ca="1" si="29"/>
        <v>3</v>
      </c>
      <c r="K33" s="11">
        <f t="shared" ca="1" si="29"/>
        <v>4</v>
      </c>
      <c r="L33" s="8"/>
      <c r="M33" s="9"/>
      <c r="N33" s="27"/>
      <c r="O33" s="28">
        <f t="shared" ca="1" si="29"/>
        <v>1</v>
      </c>
      <c r="P33" s="11">
        <f t="shared" ca="1" si="29"/>
        <v>2</v>
      </c>
      <c r="Q33" s="11">
        <f t="shared" ca="1" si="29"/>
        <v>1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1</v>
      </c>
      <c r="AA33" s="41">
        <f t="shared" ca="1" si="24"/>
        <v>3</v>
      </c>
      <c r="AB33" s="41">
        <f t="shared" ca="1" si="24"/>
        <v>2</v>
      </c>
      <c r="AC33" s="37"/>
      <c r="AD33" s="41">
        <f t="shared" ca="1" si="25"/>
        <v>0</v>
      </c>
      <c r="AE33" s="41">
        <f t="shared" ca="1" si="27"/>
        <v>3</v>
      </c>
      <c r="AF33" s="41">
        <f t="shared" ca="1" si="27"/>
        <v>0</v>
      </c>
      <c r="AG33" s="37"/>
      <c r="AH33" s="42" t="str">
        <f t="shared" si="28"/>
        <v>⑤</v>
      </c>
      <c r="AI33" s="41">
        <f t="shared" ca="1" si="28"/>
        <v>132</v>
      </c>
      <c r="AJ33" s="37" t="str">
        <f t="shared" si="28"/>
        <v>－</v>
      </c>
      <c r="AK33" s="41">
        <f t="shared" ca="1" si="28"/>
        <v>30</v>
      </c>
      <c r="AL33" s="37" t="str">
        <f t="shared" si="28"/>
        <v>＝</v>
      </c>
      <c r="AM33" s="41">
        <f t="shared" ca="1" si="28"/>
        <v>102</v>
      </c>
      <c r="AN33" s="37"/>
      <c r="AO33" s="36"/>
      <c r="AP33" s="91"/>
      <c r="AQ33" s="96"/>
      <c r="AR33" s="97">
        <f t="shared" ref="AR33:AT35" ca="1" si="30">C33</f>
        <v>1</v>
      </c>
      <c r="AS33" s="98">
        <f t="shared" ca="1" si="30"/>
        <v>0</v>
      </c>
      <c r="AT33" s="98">
        <f t="shared" ca="1" si="30"/>
        <v>3</v>
      </c>
      <c r="AU33" s="92"/>
      <c r="AV33" s="36"/>
      <c r="AW33" s="9"/>
      <c r="AX33" s="2"/>
      <c r="AY33" s="26" t="s">
        <v>55</v>
      </c>
      <c r="AZ33" s="26" t="s">
        <v>33</v>
      </c>
      <c r="BA33" s="83">
        <v>4</v>
      </c>
      <c r="BB33" s="106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0.62929498395180516</v>
      </c>
      <c r="CH33" s="40">
        <f t="shared" ca="1" si="6"/>
        <v>33</v>
      </c>
      <c r="CI33" s="17"/>
      <c r="CJ33" s="37">
        <v>33</v>
      </c>
      <c r="CK33" s="36">
        <v>3</v>
      </c>
      <c r="CL33" s="37">
        <v>2</v>
      </c>
      <c r="CO33" s="39">
        <f t="shared" ca="1" si="7"/>
        <v>9.3624952121539429E-2</v>
      </c>
      <c r="CP33" s="40">
        <f t="shared" ca="1" si="0"/>
        <v>92</v>
      </c>
      <c r="CQ33" s="17"/>
      <c r="CR33" s="37">
        <v>33</v>
      </c>
      <c r="CS33" s="36">
        <v>3</v>
      </c>
      <c r="CT33" s="37">
        <v>2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3</v>
      </c>
      <c r="E34" s="13">
        <f t="shared" ca="1" si="31"/>
        <v>2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5</v>
      </c>
      <c r="K34" s="13">
        <f t="shared" ca="1" si="31"/>
        <v>1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7</v>
      </c>
      <c r="Q34" s="13">
        <f t="shared" ca="1" si="31"/>
        <v>6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1</v>
      </c>
      <c r="AA34" s="41">
        <f t="shared" ca="1" si="24"/>
        <v>8</v>
      </c>
      <c r="AB34" s="41">
        <f t="shared" ca="1" si="24"/>
        <v>7</v>
      </c>
      <c r="AC34" s="37"/>
      <c r="AD34" s="41">
        <f t="shared" ca="1" si="25"/>
        <v>0</v>
      </c>
      <c r="AE34" s="41">
        <f t="shared" ca="1" si="27"/>
        <v>7</v>
      </c>
      <c r="AF34" s="41">
        <f t="shared" ca="1" si="27"/>
        <v>4</v>
      </c>
      <c r="AG34" s="37"/>
      <c r="AH34" s="42" t="str">
        <f t="shared" si="28"/>
        <v>⑥</v>
      </c>
      <c r="AI34" s="41">
        <f t="shared" ca="1" si="28"/>
        <v>187</v>
      </c>
      <c r="AJ34" s="37" t="str">
        <f t="shared" si="28"/>
        <v>－</v>
      </c>
      <c r="AK34" s="41">
        <f t="shared" ca="1" si="28"/>
        <v>74</v>
      </c>
      <c r="AL34" s="37" t="str">
        <f t="shared" si="28"/>
        <v>＝</v>
      </c>
      <c r="AM34" s="41">
        <f t="shared" ca="1" si="28"/>
        <v>113</v>
      </c>
      <c r="AN34" s="37"/>
      <c r="AO34" s="36"/>
      <c r="AP34" s="91"/>
      <c r="AQ34" s="99" t="s">
        <v>47</v>
      </c>
      <c r="AR34" s="100">
        <f t="shared" ca="1" si="30"/>
        <v>0</v>
      </c>
      <c r="AS34" s="100">
        <f t="shared" ca="1" si="30"/>
        <v>3</v>
      </c>
      <c r="AT34" s="100">
        <f t="shared" ca="1" si="30"/>
        <v>2</v>
      </c>
      <c r="AU34" s="92"/>
      <c r="AV34" s="36"/>
      <c r="AW34" s="9"/>
      <c r="AX34" s="99" t="s">
        <v>47</v>
      </c>
      <c r="AY34" s="50">
        <v>0</v>
      </c>
      <c r="AZ34" s="50">
        <v>5</v>
      </c>
      <c r="BA34" s="50">
        <v>6</v>
      </c>
      <c r="BB34" s="106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0.88777065677593803</v>
      </c>
      <c r="CH34" s="40">
        <f t="shared" ca="1" si="6"/>
        <v>11</v>
      </c>
      <c r="CI34" s="17"/>
      <c r="CJ34" s="37">
        <v>34</v>
      </c>
      <c r="CK34" s="36">
        <v>3</v>
      </c>
      <c r="CL34" s="37">
        <v>3</v>
      </c>
      <c r="CO34" s="39">
        <f t="shared" ca="1" si="7"/>
        <v>0.81594857224685824</v>
      </c>
      <c r="CP34" s="40">
        <f t="shared" ca="1" si="0"/>
        <v>22</v>
      </c>
      <c r="CQ34" s="17"/>
      <c r="CR34" s="37">
        <v>34</v>
      </c>
      <c r="CS34" s="36">
        <v>3</v>
      </c>
      <c r="CT34" s="37">
        <v>3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7</v>
      </c>
      <c r="E35" s="30">
        <f ca="1">MOD(ROUNDDOWN(AM29/1,0),10)</f>
        <v>1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8</v>
      </c>
      <c r="K35" s="30">
        <f ca="1">MOD(ROUNDDOWN(AM30/1,0),10)</f>
        <v>3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4</v>
      </c>
      <c r="Q35" s="30">
        <f ca="1">MOD(AM31,10)</f>
        <v>5</v>
      </c>
      <c r="R35" s="8"/>
      <c r="S35" s="2"/>
      <c r="T35" s="81"/>
      <c r="U35" s="2"/>
      <c r="V35" s="2"/>
      <c r="W35" s="2"/>
      <c r="X35" s="37"/>
      <c r="Y35" s="37" t="str">
        <f t="shared" si="26"/>
        <v>⑦</v>
      </c>
      <c r="Z35" s="41">
        <f t="shared" ca="1" si="24"/>
        <v>1</v>
      </c>
      <c r="AA35" s="41">
        <f t="shared" ca="1" si="24"/>
        <v>9</v>
      </c>
      <c r="AB35" s="41">
        <f t="shared" ca="1" si="24"/>
        <v>4</v>
      </c>
      <c r="AC35" s="37"/>
      <c r="AD35" s="41">
        <f t="shared" ca="1" si="25"/>
        <v>0</v>
      </c>
      <c r="AE35" s="41">
        <f t="shared" ca="1" si="27"/>
        <v>8</v>
      </c>
      <c r="AF35" s="41">
        <f t="shared" ca="1" si="27"/>
        <v>9</v>
      </c>
      <c r="AG35" s="37"/>
      <c r="AH35" s="42" t="str">
        <f t="shared" si="28"/>
        <v>⑦</v>
      </c>
      <c r="AI35" s="41">
        <f t="shared" ca="1" si="28"/>
        <v>194</v>
      </c>
      <c r="AJ35" s="37" t="str">
        <f t="shared" si="28"/>
        <v>－</v>
      </c>
      <c r="AK35" s="41">
        <f t="shared" ca="1" si="28"/>
        <v>89</v>
      </c>
      <c r="AL35" s="37" t="str">
        <f t="shared" si="28"/>
        <v>＝</v>
      </c>
      <c r="AM35" s="41">
        <f t="shared" ca="1" si="28"/>
        <v>105</v>
      </c>
      <c r="AN35" s="37"/>
      <c r="AO35" s="36"/>
      <c r="AP35" s="91"/>
      <c r="AQ35" s="101"/>
      <c r="AR35" s="98">
        <f ca="1">C35</f>
        <v>0</v>
      </c>
      <c r="AS35" s="98">
        <f t="shared" ca="1" si="30"/>
        <v>7</v>
      </c>
      <c r="AT35" s="98">
        <f t="shared" ca="1" si="30"/>
        <v>1</v>
      </c>
      <c r="AU35" s="92"/>
      <c r="AV35" s="36"/>
      <c r="AW35" s="9"/>
      <c r="AX35" s="2"/>
      <c r="AY35" s="43"/>
      <c r="AZ35" s="43"/>
      <c r="BA35" s="43"/>
      <c r="BB35" s="106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5"/>
        <v>0.34235238091116049</v>
      </c>
      <c r="CH35" s="40">
        <f t="shared" ca="1" si="6"/>
        <v>61</v>
      </c>
      <c r="CI35" s="17"/>
      <c r="CJ35" s="37">
        <v>35</v>
      </c>
      <c r="CK35" s="36">
        <v>3</v>
      </c>
      <c r="CL35" s="37">
        <v>4</v>
      </c>
      <c r="CO35" s="39">
        <f t="shared" ca="1" si="7"/>
        <v>8.1863373585323029E-2</v>
      </c>
      <c r="CP35" s="40">
        <f t="shared" ca="1" si="0"/>
        <v>95</v>
      </c>
      <c r="CQ35" s="17"/>
      <c r="CR35" s="37">
        <v>35</v>
      </c>
      <c r="CS35" s="36">
        <v>3</v>
      </c>
      <c r="CT35" s="37">
        <v>4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1</v>
      </c>
      <c r="AA36" s="41">
        <f t="shared" ca="1" si="24"/>
        <v>9</v>
      </c>
      <c r="AB36" s="41">
        <f t="shared" ca="1" si="24"/>
        <v>8</v>
      </c>
      <c r="AC36" s="37"/>
      <c r="AD36" s="41">
        <f t="shared" ca="1" si="25"/>
        <v>0</v>
      </c>
      <c r="AE36" s="41">
        <f t="shared" ca="1" si="27"/>
        <v>6</v>
      </c>
      <c r="AF36" s="41">
        <f t="shared" ca="1" si="27"/>
        <v>3</v>
      </c>
      <c r="AG36" s="37"/>
      <c r="AH36" s="42" t="str">
        <f t="shared" si="28"/>
        <v>⑧</v>
      </c>
      <c r="AI36" s="41">
        <f t="shared" ca="1" si="28"/>
        <v>198</v>
      </c>
      <c r="AJ36" s="37" t="str">
        <f t="shared" si="28"/>
        <v>－</v>
      </c>
      <c r="AK36" s="41">
        <f t="shared" ca="1" si="28"/>
        <v>63</v>
      </c>
      <c r="AL36" s="37" t="str">
        <f t="shared" si="28"/>
        <v>＝</v>
      </c>
      <c r="AM36" s="41">
        <f t="shared" ca="1" si="28"/>
        <v>135</v>
      </c>
      <c r="AN36" s="37"/>
      <c r="AO36" s="36"/>
      <c r="AP36" s="93"/>
      <c r="AQ36" s="94"/>
      <c r="AR36" s="94"/>
      <c r="AS36" s="94"/>
      <c r="AT36" s="94"/>
      <c r="AU36" s="95"/>
      <c r="AV36" s="36"/>
      <c r="AW36" s="14"/>
      <c r="AX36" s="107"/>
      <c r="AY36" s="107"/>
      <c r="AZ36" s="107"/>
      <c r="BA36" s="107"/>
      <c r="BB36" s="108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5"/>
        <v>2.4387407274197748E-2</v>
      </c>
      <c r="CH36" s="40">
        <f t="shared" ca="1" si="6"/>
        <v>95</v>
      </c>
      <c r="CI36" s="17"/>
      <c r="CJ36" s="37">
        <v>36</v>
      </c>
      <c r="CK36" s="36">
        <v>3</v>
      </c>
      <c r="CL36" s="37">
        <v>5</v>
      </c>
      <c r="CO36" s="39">
        <f t="shared" ca="1" si="7"/>
        <v>0.77764842764520947</v>
      </c>
      <c r="CP36" s="40">
        <f t="shared" ca="1" si="0"/>
        <v>28</v>
      </c>
      <c r="CQ36" s="17"/>
      <c r="CR36" s="37">
        <v>36</v>
      </c>
      <c r="CS36" s="36">
        <v>3</v>
      </c>
      <c r="CT36" s="37">
        <v>5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1</v>
      </c>
      <c r="AA37" s="41">
        <f t="shared" ca="1" si="24"/>
        <v>3</v>
      </c>
      <c r="AB37" s="41">
        <f t="shared" ca="1" si="24"/>
        <v>7</v>
      </c>
      <c r="AC37" s="37"/>
      <c r="AD37" s="41">
        <f t="shared" ca="1" si="25"/>
        <v>0</v>
      </c>
      <c r="AE37" s="41">
        <f t="shared" ca="1" si="27"/>
        <v>8</v>
      </c>
      <c r="AF37" s="41">
        <f t="shared" ca="1" si="27"/>
        <v>7</v>
      </c>
      <c r="AG37" s="37"/>
      <c r="AH37" s="42" t="str">
        <f t="shared" si="28"/>
        <v>⑨</v>
      </c>
      <c r="AI37" s="41">
        <f t="shared" ca="1" si="28"/>
        <v>137</v>
      </c>
      <c r="AJ37" s="37" t="str">
        <f t="shared" si="28"/>
        <v>－</v>
      </c>
      <c r="AK37" s="41">
        <f t="shared" ca="1" si="28"/>
        <v>87</v>
      </c>
      <c r="AL37" s="37" t="str">
        <f t="shared" si="28"/>
        <v>＝</v>
      </c>
      <c r="AM37" s="41">
        <f t="shared" ca="1" si="28"/>
        <v>50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5"/>
        <v>0.71838919138632862</v>
      </c>
      <c r="CH37" s="40">
        <f t="shared" ca="1" si="6"/>
        <v>24</v>
      </c>
      <c r="CI37" s="17"/>
      <c r="CJ37" s="37">
        <v>37</v>
      </c>
      <c r="CK37" s="36">
        <v>3</v>
      </c>
      <c r="CL37" s="37">
        <v>6</v>
      </c>
      <c r="CO37" s="39">
        <f t="shared" ca="1" si="7"/>
        <v>0.569652252041292</v>
      </c>
      <c r="CP37" s="40">
        <f t="shared" ca="1" si="0"/>
        <v>51</v>
      </c>
      <c r="CQ37" s="17"/>
      <c r="CR37" s="37">
        <v>37</v>
      </c>
      <c r="CS37" s="36">
        <v>3</v>
      </c>
      <c r="CT37" s="37">
        <v>6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⑩</v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/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 t="str">
        <f ca="1">IF($BC48="","",VLOOKUP($BC48,$BT$43:$BU$53,2,FALSE))</f>
        <v/>
      </c>
      <c r="Q38" s="32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1</v>
      </c>
      <c r="AA38" s="41">
        <f t="shared" ca="1" si="24"/>
        <v>0</v>
      </c>
      <c r="AB38" s="41">
        <f t="shared" ca="1" si="24"/>
        <v>9</v>
      </c>
      <c r="AC38" s="37"/>
      <c r="AD38" s="41">
        <f t="shared" ca="1" si="25"/>
        <v>0</v>
      </c>
      <c r="AE38" s="41">
        <f t="shared" ca="1" si="27"/>
        <v>0</v>
      </c>
      <c r="AF38" s="41">
        <f t="shared" ca="1" si="27"/>
        <v>6</v>
      </c>
      <c r="AG38" s="37"/>
      <c r="AH38" s="42" t="str">
        <f t="shared" si="28"/>
        <v>⑩</v>
      </c>
      <c r="AI38" s="41">
        <f t="shared" ca="1" si="28"/>
        <v>109</v>
      </c>
      <c r="AJ38" s="37" t="str">
        <f t="shared" si="28"/>
        <v>－</v>
      </c>
      <c r="AK38" s="41">
        <f t="shared" ca="1" si="28"/>
        <v>6</v>
      </c>
      <c r="AL38" s="37" t="str">
        <f t="shared" si="28"/>
        <v>＝</v>
      </c>
      <c r="AM38" s="41">
        <f t="shared" ca="1" si="28"/>
        <v>103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5"/>
        <v>0.90259739168167696</v>
      </c>
      <c r="CH38" s="40">
        <f t="shared" ca="1" si="6"/>
        <v>9</v>
      </c>
      <c r="CJ38" s="37">
        <v>38</v>
      </c>
      <c r="CK38" s="36">
        <v>3</v>
      </c>
      <c r="CL38" s="37">
        <v>7</v>
      </c>
      <c r="CO38" s="39">
        <f t="shared" ca="1" si="7"/>
        <v>0.4417979633328617</v>
      </c>
      <c r="CP38" s="40">
        <f t="shared" ca="1" si="0"/>
        <v>63</v>
      </c>
      <c r="CQ38" s="17"/>
      <c r="CR38" s="37">
        <v>38</v>
      </c>
      <c r="CS38" s="36">
        <v>3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1</v>
      </c>
      <c r="D39" s="11">
        <f t="shared" ca="1" si="32"/>
        <v>3</v>
      </c>
      <c r="E39" s="11">
        <f t="shared" ca="1" si="32"/>
        <v>9</v>
      </c>
      <c r="F39" s="8"/>
      <c r="G39" s="9"/>
      <c r="H39" s="10"/>
      <c r="I39" s="11">
        <f t="shared" ca="1" si="32"/>
        <v>1</v>
      </c>
      <c r="J39" s="11">
        <f t="shared" ca="1" si="32"/>
        <v>3</v>
      </c>
      <c r="K39" s="11">
        <f t="shared" ca="1" si="32"/>
        <v>2</v>
      </c>
      <c r="L39" s="8"/>
      <c r="M39" s="9"/>
      <c r="N39" s="10"/>
      <c r="O39" s="11">
        <f t="shared" ca="1" si="32"/>
        <v>1</v>
      </c>
      <c r="P39" s="11">
        <f t="shared" ca="1" si="32"/>
        <v>8</v>
      </c>
      <c r="Q39" s="11">
        <f t="shared" ca="1" si="32"/>
        <v>7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1</v>
      </c>
      <c r="AA39" s="41">
        <f t="shared" ca="1" si="24"/>
        <v>3</v>
      </c>
      <c r="AB39" s="41">
        <f t="shared" ca="1" si="24"/>
        <v>4</v>
      </c>
      <c r="AC39" s="37"/>
      <c r="AD39" s="41">
        <f t="shared" ca="1" si="25"/>
        <v>0</v>
      </c>
      <c r="AE39" s="41">
        <f t="shared" ca="1" si="27"/>
        <v>4</v>
      </c>
      <c r="AF39" s="41">
        <f t="shared" ca="1" si="27"/>
        <v>6</v>
      </c>
      <c r="AG39" s="37"/>
      <c r="AH39" s="42" t="str">
        <f t="shared" si="28"/>
        <v>⑪</v>
      </c>
      <c r="AI39" s="41">
        <f t="shared" ca="1" si="28"/>
        <v>134</v>
      </c>
      <c r="AJ39" s="37" t="str">
        <f t="shared" si="28"/>
        <v>－</v>
      </c>
      <c r="AK39" s="41">
        <f t="shared" ca="1" si="28"/>
        <v>46</v>
      </c>
      <c r="AL39" s="37" t="str">
        <f t="shared" si="28"/>
        <v>＝</v>
      </c>
      <c r="AM39" s="41">
        <f t="shared" ca="1" si="28"/>
        <v>88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5"/>
        <v>0.80505733591522644</v>
      </c>
      <c r="CH39" s="40">
        <f t="shared" ca="1" si="6"/>
        <v>16</v>
      </c>
      <c r="CJ39" s="37">
        <v>39</v>
      </c>
      <c r="CK39" s="36">
        <v>3</v>
      </c>
      <c r="CL39" s="37">
        <v>8</v>
      </c>
      <c r="CO39" s="39">
        <f t="shared" ca="1" si="7"/>
        <v>0.45793961613030376</v>
      </c>
      <c r="CP39" s="40">
        <f t="shared" ca="1" si="0"/>
        <v>62</v>
      </c>
      <c r="CQ39" s="17"/>
      <c r="CR39" s="37">
        <v>39</v>
      </c>
      <c r="CS39" s="36">
        <v>3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0</v>
      </c>
      <c r="D40" s="13">
        <f t="shared" ca="1" si="33"/>
        <v>9</v>
      </c>
      <c r="E40" s="13">
        <f t="shared" ca="1" si="33"/>
        <v>0</v>
      </c>
      <c r="F40" s="8"/>
      <c r="G40" s="9"/>
      <c r="H40" s="12" t="str">
        <f t="shared" si="33"/>
        <v>－</v>
      </c>
      <c r="I40" s="13">
        <f t="shared" ca="1" si="33"/>
        <v>0</v>
      </c>
      <c r="J40" s="13">
        <f t="shared" ca="1" si="33"/>
        <v>3</v>
      </c>
      <c r="K40" s="13">
        <f t="shared" ca="1" si="33"/>
        <v>0</v>
      </c>
      <c r="L40" s="8"/>
      <c r="M40" s="9"/>
      <c r="N40" s="12" t="str">
        <f t="shared" si="33"/>
        <v>－</v>
      </c>
      <c r="O40" s="13">
        <f t="shared" ca="1" si="33"/>
        <v>0</v>
      </c>
      <c r="P40" s="13">
        <f t="shared" ca="1" si="33"/>
        <v>7</v>
      </c>
      <c r="Q40" s="13">
        <f t="shared" ca="1" si="33"/>
        <v>4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1</v>
      </c>
      <c r="AA40" s="41">
        <f t="shared" ca="1" si="24"/>
        <v>7</v>
      </c>
      <c r="AB40" s="41">
        <f t="shared" ca="1" si="24"/>
        <v>4</v>
      </c>
      <c r="AC40" s="37"/>
      <c r="AD40" s="41">
        <f t="shared" ca="1" si="25"/>
        <v>0</v>
      </c>
      <c r="AE40" s="48">
        <f t="shared" ca="1" si="27"/>
        <v>0</v>
      </c>
      <c r="AF40" s="48">
        <f t="shared" ca="1" si="27"/>
        <v>8</v>
      </c>
      <c r="AG40" s="37"/>
      <c r="AH40" s="35" t="str">
        <f t="shared" si="28"/>
        <v>⑫</v>
      </c>
      <c r="AI40" s="49">
        <f t="shared" ca="1" si="28"/>
        <v>174</v>
      </c>
      <c r="AJ40" s="36" t="str">
        <f t="shared" si="28"/>
        <v>－</v>
      </c>
      <c r="AK40" s="49">
        <f t="shared" ca="1" si="28"/>
        <v>8</v>
      </c>
      <c r="AL40" s="36" t="str">
        <f t="shared" si="28"/>
        <v>＝</v>
      </c>
      <c r="AM40" s="49">
        <f t="shared" ca="1" si="28"/>
        <v>166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3"/>
      <c r="BH40" s="83"/>
      <c r="BI40" s="83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5"/>
        <v>0.6602494629593203</v>
      </c>
      <c r="CH40" s="40">
        <f t="shared" ca="1" si="6"/>
        <v>31</v>
      </c>
      <c r="CJ40" s="37">
        <v>40</v>
      </c>
      <c r="CK40" s="36">
        <v>3</v>
      </c>
      <c r="CL40" s="37">
        <v>9</v>
      </c>
      <c r="CO40" s="39">
        <f t="shared" ca="1" si="7"/>
        <v>0.80429739022423197</v>
      </c>
      <c r="CP40" s="40">
        <f t="shared" ca="1" si="0"/>
        <v>26</v>
      </c>
      <c r="CQ40" s="17"/>
      <c r="CR40" s="37">
        <v>40</v>
      </c>
      <c r="CS40" s="36">
        <v>3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4</v>
      </c>
      <c r="E41" s="30">
        <f ca="1">MOD(AM32,10)</f>
        <v>9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0</v>
      </c>
      <c r="K41" s="30">
        <f ca="1">MOD(AM33,10)</f>
        <v>2</v>
      </c>
      <c r="L41" s="8"/>
      <c r="M41" s="9"/>
      <c r="N41" s="29"/>
      <c r="O41" s="30">
        <f ca="1">MOD(ROUNDDOWN(AM34/100,0),10)</f>
        <v>1</v>
      </c>
      <c r="P41" s="30">
        <f ca="1">MOD(ROUNDDOWN(AM34/10,0),10)</f>
        <v>1</v>
      </c>
      <c r="Q41" s="30">
        <f ca="1">MOD(AM34,10)</f>
        <v>3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4"/>
      <c r="BH41" s="36" t="s">
        <v>34</v>
      </c>
      <c r="BI41" s="84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5"/>
        <v>0.74602220248735573</v>
      </c>
      <c r="CH41" s="40">
        <f t="shared" ca="1" si="6"/>
        <v>23</v>
      </c>
      <c r="CJ41" s="37">
        <v>41</v>
      </c>
      <c r="CK41" s="36">
        <v>4</v>
      </c>
      <c r="CL41" s="37">
        <v>0</v>
      </c>
      <c r="CO41" s="39">
        <f t="shared" ca="1" si="7"/>
        <v>0.1453650085393442</v>
      </c>
      <c r="CP41" s="40">
        <f t="shared" ca="1" si="0"/>
        <v>89</v>
      </c>
      <c r="CQ41" s="17"/>
      <c r="CR41" s="37">
        <v>41</v>
      </c>
      <c r="CS41" s="36">
        <v>4</v>
      </c>
      <c r="CT41" s="37">
        <v>0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3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5" t="s">
        <v>33</v>
      </c>
      <c r="AR42" s="116"/>
      <c r="AS42" s="116"/>
      <c r="AT42" s="117" t="s">
        <v>30</v>
      </c>
      <c r="AU42" s="115" t="s">
        <v>48</v>
      </c>
      <c r="AV42" s="115" t="s">
        <v>30</v>
      </c>
      <c r="AW42" s="115"/>
      <c r="AX42" s="116"/>
      <c r="AY42" s="117" t="s">
        <v>30</v>
      </c>
      <c r="AZ42" s="116"/>
      <c r="BA42" s="115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5"/>
        <v>0.93402682839237616</v>
      </c>
      <c r="CH42" s="40">
        <f t="shared" ca="1" si="6"/>
        <v>5</v>
      </c>
      <c r="CJ42" s="37">
        <v>42</v>
      </c>
      <c r="CK42" s="37">
        <v>4</v>
      </c>
      <c r="CL42" s="37">
        <v>1</v>
      </c>
      <c r="CO42" s="39">
        <f t="shared" ca="1" si="7"/>
        <v>0.82223204360416746</v>
      </c>
      <c r="CP42" s="40">
        <f t="shared" ca="1" si="0"/>
        <v>20</v>
      </c>
      <c r="CQ42" s="17"/>
      <c r="CR42" s="37">
        <v>42</v>
      </c>
      <c r="CS42" s="37">
        <v>4</v>
      </c>
      <c r="CT42" s="37">
        <v>1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5" t="str">
        <f t="shared" ref="AG43:AG54" ca="1" si="34">IF(BL43&lt;0,"ok",IF(AND(BL43=0,BR43&lt;0),"ok","no"))</f>
        <v>ok</v>
      </c>
      <c r="AH43" s="129">
        <f ca="1">IF(AI43="ok",AM43-1,"")</f>
        <v>0</v>
      </c>
      <c r="AI43" s="128" t="str">
        <f ca="1">IF(AL43="ok","ok",IF(AND(AK43="ok",AJ43="ok"),"ok","no"))</f>
        <v>ok</v>
      </c>
      <c r="AJ43" s="123" t="str">
        <f ca="1">IF(BR43&lt;0,"ok","no")</f>
        <v>no</v>
      </c>
      <c r="AK43" s="123" t="str">
        <f t="shared" ref="AK43:AK54" ca="1" si="35">IF(BJ43=BK43,"ok","no")</f>
        <v>no</v>
      </c>
      <c r="AL43" s="123" t="str">
        <f ca="1">IF(BL43&lt;0,"ok","no")</f>
        <v>ok</v>
      </c>
      <c r="AM43" s="63">
        <f t="shared" ref="AM43:AM54" ca="1" si="36">Z29</f>
        <v>1</v>
      </c>
      <c r="AN43" s="64">
        <f t="shared" ref="AN43:AN54" ca="1" si="37">AD29</f>
        <v>0</v>
      </c>
      <c r="AO43" s="65">
        <f t="shared" ref="AO43:AO54" ca="1" si="38">AM43-AN43</f>
        <v>1</v>
      </c>
      <c r="AP43" s="36"/>
      <c r="AQ43" s="126" t="str">
        <f ca="1">IF(AND(AS43="ok",AR43="ok"),"ok","no")</f>
        <v>no</v>
      </c>
      <c r="AR43" s="128" t="str">
        <f ca="1">IF(AY43=9,"ok","no")</f>
        <v>no</v>
      </c>
      <c r="AS43" s="123" t="str">
        <f ca="1">IF(BC43=10,"ok","no")</f>
        <v>ok</v>
      </c>
      <c r="AT43" s="135" t="str">
        <f ca="1">IF(AY43=9,AY43,IF(AU43=10,AU43,""))</f>
        <v/>
      </c>
      <c r="AU43" s="132" t="str">
        <f ca="1">IF(AND(AW43&lt;&gt;"",AV43="ok"),10,"")</f>
        <v/>
      </c>
      <c r="AV43" s="123" t="str">
        <f ca="1">IF(BL43&lt;0,"ok",IF(AND(BL43=0,BR43&lt;0),"ok","no"))</f>
        <v>ok</v>
      </c>
      <c r="AW43" s="118" t="str">
        <f ca="1">IF(BC43=10,"",BC43)</f>
        <v/>
      </c>
      <c r="AX43" s="116"/>
      <c r="AY43" s="118" t="str">
        <f ca="1">IF(AND(BA43="ok",AZ43="ok"),9,"")</f>
        <v/>
      </c>
      <c r="AZ43" s="123" t="str">
        <f ca="1">IF(BR43&lt;0,"ok","no")</f>
        <v>no</v>
      </c>
      <c r="BA43" s="122" t="str">
        <f ca="1">IF(BC43=10,"ok","no")</f>
        <v>ok</v>
      </c>
      <c r="BB43" s="36"/>
      <c r="BC43" s="149">
        <f ca="1">IF(AND(BO43="ok",BJ43=0),10,IF(BF43="ok",BJ43-1,IF(BE43="ok",10,"")))</f>
        <v>10</v>
      </c>
      <c r="BD43" s="128" t="str">
        <f t="shared" ref="BD43:BD54" ca="1" si="39">IF(BJ43=0,"ok","no")</f>
        <v>ok</v>
      </c>
      <c r="BE43" s="123" t="str">
        <f t="shared" ref="BE43:BE54" ca="1" si="40">IF(BL43&lt;0,"ok","no")</f>
        <v>ok</v>
      </c>
      <c r="BF43" s="122" t="str">
        <f ca="1">IF(AND(BO43="ok",BI43="no"),"ok","no")</f>
        <v>no</v>
      </c>
      <c r="BG43" s="36"/>
      <c r="BH43" s="125" t="str">
        <f ca="1">IF(BO43="ok","ok","no")</f>
        <v>no</v>
      </c>
      <c r="BI43" s="128" t="str">
        <f ca="1">IF(BJ43=0,"ok","no")</f>
        <v>ok</v>
      </c>
      <c r="BJ43" s="63">
        <f ca="1">AA29</f>
        <v>0</v>
      </c>
      <c r="BK43" s="64">
        <f ca="1">AE29</f>
        <v>3</v>
      </c>
      <c r="BL43" s="66">
        <f t="shared" ref="BL43:BL54" ca="1" si="41">BJ43-BK43</f>
        <v>-3</v>
      </c>
      <c r="BM43" s="68"/>
      <c r="BN43" s="138" t="str">
        <f ca="1">IF(BO43="ok",10,"")</f>
        <v/>
      </c>
      <c r="BO43" s="128" t="str">
        <f ca="1">IF(BR43&lt;0,"ok","no")</f>
        <v>no</v>
      </c>
      <c r="BP43" s="63">
        <f t="shared" ref="BP43:BP54" ca="1" si="42">AB29</f>
        <v>3</v>
      </c>
      <c r="BQ43" s="64">
        <f t="shared" ref="BQ43:BQ54" ca="1" si="43">AF29</f>
        <v>2</v>
      </c>
      <c r="BR43" s="67">
        <f t="shared" ref="BR43:BR54" ca="1" si="44">BP43-BQ43</f>
        <v>1</v>
      </c>
      <c r="BS43" s="68"/>
      <c r="BT43" s="109">
        <v>0</v>
      </c>
      <c r="BU43" s="110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>
        <f t="shared" ca="1" si="5"/>
        <v>0.30049436487907355</v>
      </c>
      <c r="CH43" s="40">
        <f t="shared" ca="1" si="6"/>
        <v>63</v>
      </c>
      <c r="CJ43" s="37">
        <v>43</v>
      </c>
      <c r="CK43" s="37">
        <v>4</v>
      </c>
      <c r="CL43" s="37">
        <v>2</v>
      </c>
      <c r="CO43" s="39">
        <f t="shared" ca="1" si="7"/>
        <v>0.11433216668032231</v>
      </c>
      <c r="CP43" s="40">
        <f t="shared" ca="1" si="0"/>
        <v>90</v>
      </c>
      <c r="CQ43" s="17"/>
      <c r="CR43" s="37">
        <v>43</v>
      </c>
      <c r="CS43" s="37">
        <v>4</v>
      </c>
      <c r="CT43" s="37">
        <v>2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>⑧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/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⑩</v>
      </c>
      <c r="Q44" s="32" t="str">
        <f ca="1">IF($BN51="","",VLOOKUP($BN51,$BT$43:$BU$53,2,FALSE))</f>
        <v/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nono</v>
      </c>
      <c r="AC44" s="43"/>
      <c r="AD44" s="42"/>
      <c r="AE44" s="61" t="s">
        <v>58</v>
      </c>
      <c r="AF44" s="62"/>
      <c r="AG44" s="126" t="str">
        <f t="shared" ca="1" si="34"/>
        <v>ok</v>
      </c>
      <c r="AH44" s="130">
        <f t="shared" ref="AH44:AH54" ca="1" si="48">IF(AI44="ok",AM44-1,"")</f>
        <v>0</v>
      </c>
      <c r="AI44" s="128" t="str">
        <f t="shared" ref="AI44:AI54" ca="1" si="49">IF(AL44="ok","ok",IF(AND(AK44="ok",AJ44="ok"),"ok","no"))</f>
        <v>ok</v>
      </c>
      <c r="AJ44" s="123" t="str">
        <f t="shared" ref="AJ44:AJ54" ca="1" si="50">IF(BR44&lt;0,"ok","no")</f>
        <v>no</v>
      </c>
      <c r="AK44" s="123" t="str">
        <f t="shared" ca="1" si="35"/>
        <v>no</v>
      </c>
      <c r="AL44" s="123" t="str">
        <f t="shared" ref="AL44:AL54" ca="1" si="51">IF(BL44&lt;0,"ok","no")</f>
        <v>ok</v>
      </c>
      <c r="AM44" s="69">
        <f t="shared" ca="1" si="36"/>
        <v>1</v>
      </c>
      <c r="AN44" s="41">
        <f t="shared" ca="1" si="37"/>
        <v>0</v>
      </c>
      <c r="AO44" s="70">
        <f t="shared" ca="1" si="38"/>
        <v>1</v>
      </c>
      <c r="AP44" s="36"/>
      <c r="AQ44" s="126" t="str">
        <f t="shared" ref="AQ44:AQ54" ca="1" si="52">IF(AND(AS44="ok",AR44="ok"),"ok","no")</f>
        <v>no</v>
      </c>
      <c r="AR44" s="128" t="str">
        <f t="shared" ref="AR44:AR53" ca="1" si="53">IF(AY44=9,"ok","no")</f>
        <v>no</v>
      </c>
      <c r="AS44" s="123" t="str">
        <f t="shared" ref="AS44:AS54" ca="1" si="54">IF(BC44=10,"ok","no")</f>
        <v>ok</v>
      </c>
      <c r="AT44" s="136" t="str">
        <f t="shared" ref="AT44:AT54" ca="1" si="55">IF(AY44=9,AY44,IF(AU44=10,AU44,""))</f>
        <v/>
      </c>
      <c r="AU44" s="133" t="str">
        <f t="shared" ref="AU44:AU54" ca="1" si="56">IF(AND(AW44&lt;&gt;"",AV44="ok"),10,"")</f>
        <v/>
      </c>
      <c r="AV44" s="123" t="str">
        <f t="shared" ref="AV44:AV54" ca="1" si="57">IF(BL44&lt;0,"ok",IF(AND(BL44=0,BR44&lt;0),"ok","no"))</f>
        <v>ok</v>
      </c>
      <c r="AW44" s="119" t="str">
        <f t="shared" ref="AW44:AW54" ca="1" si="58">IF(BC44=10,"",BC44)</f>
        <v/>
      </c>
      <c r="AX44" s="116"/>
      <c r="AY44" s="119" t="str">
        <f t="shared" ref="AY44:AY54" ca="1" si="59">IF(AND(BA44="ok",AZ44="ok"),9,"")</f>
        <v/>
      </c>
      <c r="AZ44" s="123" t="str">
        <f t="shared" ref="AZ44:AZ54" ca="1" si="60">IF(BR44&lt;0,"ok","no")</f>
        <v>no</v>
      </c>
      <c r="BA44" s="122" t="str">
        <f t="shared" ref="BA44:BA54" ca="1" si="61">IF(BC44=10,"ok","no")</f>
        <v>ok</v>
      </c>
      <c r="BB44" s="36"/>
      <c r="BC44" s="139">
        <f t="shared" ref="BC44:BC54" ca="1" si="62">IF(AND(BO44="ok",BJ44=0),10,IF(BF44="ok",BJ44-1,IF(BE44="ok",10,"")))</f>
        <v>10</v>
      </c>
      <c r="BD44" s="128" t="str">
        <f t="shared" ca="1" si="39"/>
        <v>no</v>
      </c>
      <c r="BE44" s="123" t="str">
        <f t="shared" ca="1" si="40"/>
        <v>ok</v>
      </c>
      <c r="BF44" s="122" t="str">
        <f t="shared" ref="BF44:BF54" ca="1" si="63">IF(AND(BO44="ok",BI44="no"),"ok","no")</f>
        <v>no</v>
      </c>
      <c r="BG44" s="36"/>
      <c r="BH44" s="126" t="str">
        <f t="shared" ref="BH44:BH54" ca="1" si="64">IF(BO44="ok","ok","no")</f>
        <v>no</v>
      </c>
      <c r="BI44" s="128" t="str">
        <f t="shared" ref="BI44:BI54" ca="1" si="65">IF(BJ44=0,"ok","no")</f>
        <v>no</v>
      </c>
      <c r="BJ44" s="69">
        <f t="shared" ref="BJ44:BJ54" ca="1" si="66">AA30</f>
        <v>3</v>
      </c>
      <c r="BK44" s="41">
        <f t="shared" ref="BK44:BK54" ca="1" si="67">AE30</f>
        <v>5</v>
      </c>
      <c r="BL44" s="71">
        <f t="shared" ca="1" si="41"/>
        <v>-2</v>
      </c>
      <c r="BM44" s="68"/>
      <c r="BN44" s="139" t="str">
        <f t="shared" ref="BN44:BN54" ca="1" si="68">IF(BO44="ok",10,"")</f>
        <v/>
      </c>
      <c r="BO44" s="128" t="str">
        <f t="shared" ref="BO44:BO54" ca="1" si="69">IF(BR44&lt;0,"ok","no")</f>
        <v>no</v>
      </c>
      <c r="BP44" s="69">
        <f t="shared" ca="1" si="42"/>
        <v>4</v>
      </c>
      <c r="BQ44" s="41">
        <f t="shared" ca="1" si="43"/>
        <v>1</v>
      </c>
      <c r="BR44" s="72">
        <f t="shared" ca="1" si="44"/>
        <v>3</v>
      </c>
      <c r="BS44" s="68"/>
      <c r="BT44" s="111">
        <v>1</v>
      </c>
      <c r="BU44" s="112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>
        <f t="shared" ca="1" si="5"/>
        <v>0.17151617719085388</v>
      </c>
      <c r="CH44" s="40">
        <f t="shared" ca="1" si="6"/>
        <v>77</v>
      </c>
      <c r="CJ44" s="37">
        <v>44</v>
      </c>
      <c r="CK44" s="37">
        <v>4</v>
      </c>
      <c r="CL44" s="37">
        <v>3</v>
      </c>
      <c r="CO44" s="39">
        <f t="shared" ca="1" si="7"/>
        <v>0.240524138176331</v>
      </c>
      <c r="CP44" s="40">
        <f t="shared" ca="1" si="0"/>
        <v>82</v>
      </c>
      <c r="CQ44" s="17"/>
      <c r="CR44" s="37">
        <v>44</v>
      </c>
      <c r="CS44" s="37">
        <v>4</v>
      </c>
      <c r="CT44" s="37">
        <v>3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1</v>
      </c>
      <c r="D45" s="11">
        <f t="shared" ca="1" si="70"/>
        <v>9</v>
      </c>
      <c r="E45" s="11">
        <f t="shared" ca="1" si="70"/>
        <v>4</v>
      </c>
      <c r="F45" s="8"/>
      <c r="G45" s="9"/>
      <c r="H45" s="27"/>
      <c r="I45" s="28">
        <f t="shared" ca="1" si="70"/>
        <v>1</v>
      </c>
      <c r="J45" s="11">
        <f t="shared" ca="1" si="70"/>
        <v>9</v>
      </c>
      <c r="K45" s="11">
        <f t="shared" ca="1" si="70"/>
        <v>8</v>
      </c>
      <c r="L45" s="8"/>
      <c r="M45" s="9"/>
      <c r="N45" s="27"/>
      <c r="O45" s="28">
        <f t="shared" ca="1" si="70"/>
        <v>1</v>
      </c>
      <c r="P45" s="11">
        <f t="shared" ca="1" si="70"/>
        <v>3</v>
      </c>
      <c r="Q45" s="11">
        <f t="shared" ca="1" si="70"/>
        <v>7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okok</v>
      </c>
      <c r="AA45" s="59" t="str">
        <f t="shared" ca="1" si="46"/>
        <v>nono</v>
      </c>
      <c r="AB45" s="59" t="str">
        <f t="shared" ca="1" si="47"/>
        <v>okok</v>
      </c>
      <c r="AC45" s="43"/>
      <c r="AD45" s="42"/>
      <c r="AE45" s="61" t="s">
        <v>59</v>
      </c>
      <c r="AF45" s="62"/>
      <c r="AG45" s="126" t="str">
        <f t="shared" ca="1" si="34"/>
        <v>ok</v>
      </c>
      <c r="AH45" s="130">
        <f t="shared" ca="1" si="48"/>
        <v>0</v>
      </c>
      <c r="AI45" s="128" t="str">
        <f t="shared" ca="1" si="49"/>
        <v>ok</v>
      </c>
      <c r="AJ45" s="123" t="str">
        <f t="shared" ca="1" si="50"/>
        <v>ok</v>
      </c>
      <c r="AK45" s="123" t="str">
        <f t="shared" ca="1" si="35"/>
        <v>no</v>
      </c>
      <c r="AL45" s="123" t="str">
        <f t="shared" ca="1" si="51"/>
        <v>ok</v>
      </c>
      <c r="AM45" s="69">
        <f t="shared" ca="1" si="36"/>
        <v>1</v>
      </c>
      <c r="AN45" s="41">
        <f t="shared" ca="1" si="37"/>
        <v>0</v>
      </c>
      <c r="AO45" s="70">
        <f t="shared" ca="1" si="38"/>
        <v>1</v>
      </c>
      <c r="AP45" s="36"/>
      <c r="AQ45" s="126" t="str">
        <f t="shared" ca="1" si="52"/>
        <v>no</v>
      </c>
      <c r="AR45" s="128" t="str">
        <f t="shared" ca="1" si="53"/>
        <v>no</v>
      </c>
      <c r="AS45" s="123" t="str">
        <f t="shared" ca="1" si="54"/>
        <v>no</v>
      </c>
      <c r="AT45" s="136">
        <f t="shared" ca="1" si="55"/>
        <v>10</v>
      </c>
      <c r="AU45" s="133">
        <f t="shared" ca="1" si="56"/>
        <v>10</v>
      </c>
      <c r="AV45" s="123" t="str">
        <f t="shared" ca="1" si="57"/>
        <v>ok</v>
      </c>
      <c r="AW45" s="119">
        <f t="shared" ca="1" si="58"/>
        <v>1</v>
      </c>
      <c r="AX45" s="116"/>
      <c r="AY45" s="119" t="str">
        <f t="shared" ca="1" si="59"/>
        <v/>
      </c>
      <c r="AZ45" s="123" t="str">
        <f t="shared" ca="1" si="60"/>
        <v>ok</v>
      </c>
      <c r="BA45" s="122" t="str">
        <f t="shared" ca="1" si="61"/>
        <v>no</v>
      </c>
      <c r="BB45" s="36"/>
      <c r="BC45" s="139">
        <f t="shared" ca="1" si="62"/>
        <v>1</v>
      </c>
      <c r="BD45" s="128" t="str">
        <f t="shared" ca="1" si="39"/>
        <v>no</v>
      </c>
      <c r="BE45" s="123" t="str">
        <f t="shared" ca="1" si="40"/>
        <v>ok</v>
      </c>
      <c r="BF45" s="122" t="str">
        <f t="shared" ca="1" si="63"/>
        <v>ok</v>
      </c>
      <c r="BG45" s="36"/>
      <c r="BH45" s="126" t="str">
        <f t="shared" ca="1" si="64"/>
        <v>ok</v>
      </c>
      <c r="BI45" s="128" t="str">
        <f t="shared" ca="1" si="65"/>
        <v>no</v>
      </c>
      <c r="BJ45" s="69">
        <f t="shared" ca="1" si="66"/>
        <v>2</v>
      </c>
      <c r="BK45" s="41">
        <f t="shared" ca="1" si="67"/>
        <v>7</v>
      </c>
      <c r="BL45" s="71">
        <f t="shared" ca="1" si="41"/>
        <v>-5</v>
      </c>
      <c r="BM45" s="68"/>
      <c r="BN45" s="139">
        <f t="shared" ca="1" si="68"/>
        <v>10</v>
      </c>
      <c r="BO45" s="128" t="str">
        <f t="shared" ca="1" si="69"/>
        <v>ok</v>
      </c>
      <c r="BP45" s="69">
        <f t="shared" ca="1" si="42"/>
        <v>1</v>
      </c>
      <c r="BQ45" s="41">
        <f t="shared" ca="1" si="43"/>
        <v>6</v>
      </c>
      <c r="BR45" s="72">
        <f t="shared" ca="1" si="44"/>
        <v>-5</v>
      </c>
      <c r="BS45" s="68"/>
      <c r="BT45" s="111">
        <v>2</v>
      </c>
      <c r="BU45" s="112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>
        <f t="shared" ca="1" si="5"/>
        <v>0.41852110662954733</v>
      </c>
      <c r="CH45" s="40">
        <f t="shared" ca="1" si="6"/>
        <v>52</v>
      </c>
      <c r="CJ45" s="37">
        <v>45</v>
      </c>
      <c r="CK45" s="37">
        <v>4</v>
      </c>
      <c r="CL45" s="37">
        <v>4</v>
      </c>
      <c r="CO45" s="39">
        <f t="shared" ca="1" si="7"/>
        <v>4.7518239126930206E-2</v>
      </c>
      <c r="CP45" s="40">
        <f t="shared" ca="1" si="0"/>
        <v>98</v>
      </c>
      <c r="CQ45" s="17"/>
      <c r="CR45" s="37">
        <v>45</v>
      </c>
      <c r="CS45" s="37">
        <v>4</v>
      </c>
      <c r="CT45" s="37">
        <v>4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0</v>
      </c>
      <c r="D46" s="13">
        <f t="shared" ca="1" si="71"/>
        <v>8</v>
      </c>
      <c r="E46" s="13">
        <f t="shared" ca="1" si="71"/>
        <v>9</v>
      </c>
      <c r="F46" s="8"/>
      <c r="G46" s="9"/>
      <c r="H46" s="12" t="str">
        <f t="shared" si="71"/>
        <v>－</v>
      </c>
      <c r="I46" s="13">
        <f t="shared" ca="1" si="71"/>
        <v>0</v>
      </c>
      <c r="J46" s="13">
        <f t="shared" ca="1" si="71"/>
        <v>6</v>
      </c>
      <c r="K46" s="13">
        <f t="shared" ca="1" si="71"/>
        <v>3</v>
      </c>
      <c r="L46" s="8"/>
      <c r="M46" s="9"/>
      <c r="N46" s="12" t="str">
        <f t="shared" si="71"/>
        <v>－</v>
      </c>
      <c r="O46" s="13">
        <f t="shared" ca="1" si="71"/>
        <v>0</v>
      </c>
      <c r="P46" s="13">
        <f t="shared" ca="1" si="71"/>
        <v>8</v>
      </c>
      <c r="Q46" s="13">
        <f t="shared" ca="1" si="71"/>
        <v>7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okok</v>
      </c>
      <c r="AA46" s="59" t="str">
        <f t="shared" ca="1" si="46"/>
        <v>nono</v>
      </c>
      <c r="AB46" s="59" t="str">
        <f t="shared" ca="1" si="47"/>
        <v>nono</v>
      </c>
      <c r="AC46" s="43"/>
      <c r="AD46" s="42"/>
      <c r="AE46" s="61" t="s">
        <v>60</v>
      </c>
      <c r="AF46" s="62"/>
      <c r="AG46" s="126" t="str">
        <f t="shared" ca="1" si="34"/>
        <v>ok</v>
      </c>
      <c r="AH46" s="130">
        <f t="shared" ca="1" si="48"/>
        <v>0</v>
      </c>
      <c r="AI46" s="128" t="str">
        <f t="shared" ca="1" si="49"/>
        <v>ok</v>
      </c>
      <c r="AJ46" s="123" t="str">
        <f t="shared" ca="1" si="50"/>
        <v>no</v>
      </c>
      <c r="AK46" s="123" t="str">
        <f t="shared" ca="1" si="35"/>
        <v>no</v>
      </c>
      <c r="AL46" s="123" t="str">
        <f t="shared" ca="1" si="51"/>
        <v>ok</v>
      </c>
      <c r="AM46" s="69">
        <f t="shared" ca="1" si="36"/>
        <v>1</v>
      </c>
      <c r="AN46" s="41">
        <f t="shared" ca="1" si="37"/>
        <v>0</v>
      </c>
      <c r="AO46" s="70">
        <f t="shared" ca="1" si="38"/>
        <v>1</v>
      </c>
      <c r="AP46" s="36"/>
      <c r="AQ46" s="126" t="str">
        <f t="shared" ca="1" si="52"/>
        <v>no</v>
      </c>
      <c r="AR46" s="128" t="str">
        <f t="shared" ca="1" si="53"/>
        <v>no</v>
      </c>
      <c r="AS46" s="123" t="str">
        <f t="shared" ca="1" si="54"/>
        <v>ok</v>
      </c>
      <c r="AT46" s="136" t="str">
        <f t="shared" ca="1" si="55"/>
        <v/>
      </c>
      <c r="AU46" s="133" t="str">
        <f t="shared" ca="1" si="56"/>
        <v/>
      </c>
      <c r="AV46" s="123" t="str">
        <f t="shared" ca="1" si="57"/>
        <v>ok</v>
      </c>
      <c r="AW46" s="119" t="str">
        <f t="shared" ca="1" si="58"/>
        <v/>
      </c>
      <c r="AX46" s="116"/>
      <c r="AY46" s="119" t="str">
        <f t="shared" ca="1" si="59"/>
        <v/>
      </c>
      <c r="AZ46" s="123" t="str">
        <f t="shared" ca="1" si="60"/>
        <v>no</v>
      </c>
      <c r="BA46" s="122" t="str">
        <f t="shared" ca="1" si="61"/>
        <v>ok</v>
      </c>
      <c r="BB46" s="36"/>
      <c r="BC46" s="139">
        <f t="shared" ca="1" si="62"/>
        <v>10</v>
      </c>
      <c r="BD46" s="128" t="str">
        <f t="shared" ca="1" si="39"/>
        <v>no</v>
      </c>
      <c r="BE46" s="123" t="str">
        <f t="shared" ca="1" si="40"/>
        <v>ok</v>
      </c>
      <c r="BF46" s="122" t="str">
        <f t="shared" ca="1" si="63"/>
        <v>no</v>
      </c>
      <c r="BG46" s="36"/>
      <c r="BH46" s="126" t="str">
        <f t="shared" ca="1" si="64"/>
        <v>no</v>
      </c>
      <c r="BI46" s="128" t="str">
        <f t="shared" ca="1" si="65"/>
        <v>no</v>
      </c>
      <c r="BJ46" s="69">
        <f t="shared" ca="1" si="66"/>
        <v>3</v>
      </c>
      <c r="BK46" s="41">
        <f t="shared" ca="1" si="67"/>
        <v>9</v>
      </c>
      <c r="BL46" s="71">
        <f t="shared" ca="1" si="41"/>
        <v>-6</v>
      </c>
      <c r="BM46" s="68"/>
      <c r="BN46" s="139" t="str">
        <f t="shared" ca="1" si="68"/>
        <v/>
      </c>
      <c r="BO46" s="128" t="str">
        <f t="shared" ca="1" si="69"/>
        <v>no</v>
      </c>
      <c r="BP46" s="69">
        <f t="shared" ca="1" si="42"/>
        <v>9</v>
      </c>
      <c r="BQ46" s="41">
        <f t="shared" ca="1" si="43"/>
        <v>0</v>
      </c>
      <c r="BR46" s="72">
        <f t="shared" ca="1" si="44"/>
        <v>9</v>
      </c>
      <c r="BS46" s="68"/>
      <c r="BT46" s="111">
        <v>3</v>
      </c>
      <c r="BU46" s="112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0.27013495103304819</v>
      </c>
      <c r="CH46" s="40">
        <f t="shared" ca="1" si="6"/>
        <v>67</v>
      </c>
      <c r="CJ46" s="37">
        <v>46</v>
      </c>
      <c r="CK46" s="37">
        <v>4</v>
      </c>
      <c r="CL46" s="37">
        <v>5</v>
      </c>
      <c r="CO46" s="39">
        <f t="shared" ca="1" si="7"/>
        <v>0.96065045260357174</v>
      </c>
      <c r="CP46" s="40">
        <f t="shared" ca="1" si="0"/>
        <v>4</v>
      </c>
      <c r="CQ46" s="17"/>
      <c r="CR46" s="37">
        <v>46</v>
      </c>
      <c r="CS46" s="37">
        <v>4</v>
      </c>
      <c r="CT46" s="37">
        <v>5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1</v>
      </c>
      <c r="D47" s="30">
        <f ca="1">MOD(ROUNDDOWN(AM35/10,0),10)</f>
        <v>0</v>
      </c>
      <c r="E47" s="30">
        <f ca="1">MOD(AM35,10)</f>
        <v>5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3</v>
      </c>
      <c r="K47" s="30">
        <f ca="1">MOD(AM36,10)</f>
        <v>5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5</v>
      </c>
      <c r="Q47" s="30">
        <f ca="1">MOD(AM37,10)</f>
        <v>0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nono</v>
      </c>
      <c r="AA47" s="59" t="str">
        <f t="shared" ca="1" si="46"/>
        <v>nono</v>
      </c>
      <c r="AB47" s="59" t="str">
        <f t="shared" ca="1" si="47"/>
        <v>nono</v>
      </c>
      <c r="AC47" s="43"/>
      <c r="AD47" s="42"/>
      <c r="AE47" s="61" t="s">
        <v>61</v>
      </c>
      <c r="AF47" s="62"/>
      <c r="AG47" s="126" t="str">
        <f t="shared" ca="1" si="34"/>
        <v>no</v>
      </c>
      <c r="AH47" s="130" t="str">
        <f t="shared" ca="1" si="48"/>
        <v/>
      </c>
      <c r="AI47" s="128" t="str">
        <f t="shared" ca="1" si="49"/>
        <v>no</v>
      </c>
      <c r="AJ47" s="123" t="str">
        <f t="shared" ca="1" si="50"/>
        <v>no</v>
      </c>
      <c r="AK47" s="123" t="str">
        <f t="shared" ca="1" si="35"/>
        <v>ok</v>
      </c>
      <c r="AL47" s="123" t="str">
        <f t="shared" ca="1" si="51"/>
        <v>no</v>
      </c>
      <c r="AM47" s="69">
        <f t="shared" ca="1" si="36"/>
        <v>1</v>
      </c>
      <c r="AN47" s="41">
        <f t="shared" ca="1" si="37"/>
        <v>0</v>
      </c>
      <c r="AO47" s="70">
        <f t="shared" ca="1" si="38"/>
        <v>1</v>
      </c>
      <c r="AP47" s="36"/>
      <c r="AQ47" s="126" t="str">
        <f t="shared" ca="1" si="52"/>
        <v>no</v>
      </c>
      <c r="AR47" s="128" t="str">
        <f t="shared" ca="1" si="53"/>
        <v>no</v>
      </c>
      <c r="AS47" s="123" t="str">
        <f t="shared" ca="1" si="54"/>
        <v>no</v>
      </c>
      <c r="AT47" s="136" t="str">
        <f t="shared" ca="1" si="55"/>
        <v/>
      </c>
      <c r="AU47" s="133" t="str">
        <f t="shared" ca="1" si="56"/>
        <v/>
      </c>
      <c r="AV47" s="123" t="str">
        <f t="shared" ca="1" si="57"/>
        <v>no</v>
      </c>
      <c r="AW47" s="119" t="str">
        <f t="shared" ca="1" si="58"/>
        <v/>
      </c>
      <c r="AX47" s="116"/>
      <c r="AY47" s="119" t="str">
        <f t="shared" ca="1" si="59"/>
        <v/>
      </c>
      <c r="AZ47" s="123" t="str">
        <f t="shared" ca="1" si="60"/>
        <v>no</v>
      </c>
      <c r="BA47" s="122" t="str">
        <f t="shared" ca="1" si="61"/>
        <v>no</v>
      </c>
      <c r="BB47" s="36"/>
      <c r="BC47" s="139" t="str">
        <f t="shared" ca="1" si="62"/>
        <v/>
      </c>
      <c r="BD47" s="128" t="str">
        <f t="shared" ca="1" si="39"/>
        <v>no</v>
      </c>
      <c r="BE47" s="123" t="str">
        <f t="shared" ca="1" si="40"/>
        <v>no</v>
      </c>
      <c r="BF47" s="122" t="str">
        <f t="shared" ca="1" si="63"/>
        <v>no</v>
      </c>
      <c r="BG47" s="36"/>
      <c r="BH47" s="126" t="str">
        <f t="shared" ca="1" si="64"/>
        <v>no</v>
      </c>
      <c r="BI47" s="128" t="str">
        <f t="shared" ca="1" si="65"/>
        <v>no</v>
      </c>
      <c r="BJ47" s="69">
        <f t="shared" ca="1" si="66"/>
        <v>3</v>
      </c>
      <c r="BK47" s="41">
        <f t="shared" ca="1" si="67"/>
        <v>3</v>
      </c>
      <c r="BL47" s="71">
        <f t="shared" ca="1" si="41"/>
        <v>0</v>
      </c>
      <c r="BM47" s="68"/>
      <c r="BN47" s="139" t="str">
        <f t="shared" ca="1" si="68"/>
        <v/>
      </c>
      <c r="BO47" s="128" t="str">
        <f t="shared" ca="1" si="69"/>
        <v>no</v>
      </c>
      <c r="BP47" s="69">
        <f t="shared" ca="1" si="42"/>
        <v>2</v>
      </c>
      <c r="BQ47" s="41">
        <f t="shared" ca="1" si="43"/>
        <v>0</v>
      </c>
      <c r="BR47" s="72">
        <f t="shared" ca="1" si="44"/>
        <v>2</v>
      </c>
      <c r="BS47" s="68"/>
      <c r="BT47" s="111">
        <v>4</v>
      </c>
      <c r="BU47" s="112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0.38646960196229563</v>
      </c>
      <c r="CH47" s="40">
        <f t="shared" ca="1" si="6"/>
        <v>55</v>
      </c>
      <c r="CJ47" s="37">
        <v>47</v>
      </c>
      <c r="CK47" s="37">
        <v>4</v>
      </c>
      <c r="CL47" s="37">
        <v>6</v>
      </c>
      <c r="CO47" s="39">
        <f t="shared" ca="1" si="7"/>
        <v>0.34612654351139205</v>
      </c>
      <c r="CP47" s="40">
        <f t="shared" ca="1" si="0"/>
        <v>73</v>
      </c>
      <c r="CR47" s="37">
        <v>47</v>
      </c>
      <c r="CS47" s="37">
        <v>4</v>
      </c>
      <c r="CT47" s="37">
        <v>6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nono</v>
      </c>
      <c r="AA48" s="59" t="str">
        <f t="shared" ca="1" si="46"/>
        <v>nono</v>
      </c>
      <c r="AB48" s="59" t="str">
        <f t="shared" ca="1" si="47"/>
        <v>nono</v>
      </c>
      <c r="AC48" s="43"/>
      <c r="AD48" s="42"/>
      <c r="AE48" s="61" t="s">
        <v>62</v>
      </c>
      <c r="AF48" s="62"/>
      <c r="AG48" s="126" t="str">
        <f t="shared" ca="1" si="34"/>
        <v>no</v>
      </c>
      <c r="AH48" s="130" t="str">
        <f t="shared" ca="1" si="48"/>
        <v/>
      </c>
      <c r="AI48" s="128" t="str">
        <f t="shared" ca="1" si="49"/>
        <v>no</v>
      </c>
      <c r="AJ48" s="123" t="str">
        <f t="shared" ca="1" si="50"/>
        <v>no</v>
      </c>
      <c r="AK48" s="123" t="str">
        <f t="shared" ca="1" si="35"/>
        <v>no</v>
      </c>
      <c r="AL48" s="123" t="str">
        <f t="shared" ca="1" si="51"/>
        <v>no</v>
      </c>
      <c r="AM48" s="69">
        <f t="shared" ca="1" si="36"/>
        <v>1</v>
      </c>
      <c r="AN48" s="41">
        <f t="shared" ca="1" si="37"/>
        <v>0</v>
      </c>
      <c r="AO48" s="70">
        <f t="shared" ca="1" si="38"/>
        <v>1</v>
      </c>
      <c r="AP48" s="36"/>
      <c r="AQ48" s="126" t="str">
        <f t="shared" ca="1" si="52"/>
        <v>no</v>
      </c>
      <c r="AR48" s="128" t="str">
        <f t="shared" ca="1" si="53"/>
        <v>no</v>
      </c>
      <c r="AS48" s="123" t="str">
        <f t="shared" ca="1" si="54"/>
        <v>no</v>
      </c>
      <c r="AT48" s="136" t="str">
        <f t="shared" ca="1" si="55"/>
        <v/>
      </c>
      <c r="AU48" s="133" t="str">
        <f t="shared" ca="1" si="56"/>
        <v/>
      </c>
      <c r="AV48" s="123" t="str">
        <f t="shared" ca="1" si="57"/>
        <v>no</v>
      </c>
      <c r="AW48" s="119" t="str">
        <f t="shared" ca="1" si="58"/>
        <v/>
      </c>
      <c r="AX48" s="116"/>
      <c r="AY48" s="119" t="str">
        <f t="shared" ca="1" si="59"/>
        <v/>
      </c>
      <c r="AZ48" s="123" t="str">
        <f t="shared" ca="1" si="60"/>
        <v>no</v>
      </c>
      <c r="BA48" s="122" t="str">
        <f t="shared" ca="1" si="61"/>
        <v>no</v>
      </c>
      <c r="BB48" s="36"/>
      <c r="BC48" s="139" t="str">
        <f t="shared" ca="1" si="62"/>
        <v/>
      </c>
      <c r="BD48" s="128" t="str">
        <f t="shared" ca="1" si="39"/>
        <v>no</v>
      </c>
      <c r="BE48" s="123" t="str">
        <f t="shared" ca="1" si="40"/>
        <v>no</v>
      </c>
      <c r="BF48" s="122" t="str">
        <f t="shared" ca="1" si="63"/>
        <v>no</v>
      </c>
      <c r="BG48" s="36"/>
      <c r="BH48" s="126" t="str">
        <f t="shared" ca="1" si="64"/>
        <v>no</v>
      </c>
      <c r="BI48" s="128" t="str">
        <f t="shared" ca="1" si="65"/>
        <v>no</v>
      </c>
      <c r="BJ48" s="69">
        <f t="shared" ca="1" si="66"/>
        <v>8</v>
      </c>
      <c r="BK48" s="41">
        <f t="shared" ca="1" si="67"/>
        <v>7</v>
      </c>
      <c r="BL48" s="71">
        <f t="shared" ca="1" si="41"/>
        <v>1</v>
      </c>
      <c r="BM48" s="68"/>
      <c r="BN48" s="139" t="str">
        <f t="shared" ca="1" si="68"/>
        <v/>
      </c>
      <c r="BO48" s="128" t="str">
        <f t="shared" ca="1" si="69"/>
        <v>no</v>
      </c>
      <c r="BP48" s="69">
        <f t="shared" ca="1" si="42"/>
        <v>7</v>
      </c>
      <c r="BQ48" s="41">
        <f t="shared" ca="1" si="43"/>
        <v>4</v>
      </c>
      <c r="BR48" s="72">
        <f t="shared" ca="1" si="44"/>
        <v>3</v>
      </c>
      <c r="BS48" s="68"/>
      <c r="BT48" s="111">
        <v>5</v>
      </c>
      <c r="BU48" s="112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0.91801577302122073</v>
      </c>
      <c r="CH48" s="40">
        <f t="shared" ca="1" si="6"/>
        <v>6</v>
      </c>
      <c r="CJ48" s="37">
        <v>48</v>
      </c>
      <c r="CK48" s="36">
        <v>4</v>
      </c>
      <c r="CL48" s="37">
        <v>7</v>
      </c>
      <c r="CO48" s="39">
        <f t="shared" ca="1" si="7"/>
        <v>0.69015361427700972</v>
      </c>
      <c r="CP48" s="40">
        <f t="shared" ca="1" si="0"/>
        <v>39</v>
      </c>
      <c r="CR48" s="37">
        <v>48</v>
      </c>
      <c r="CS48" s="36">
        <v>4</v>
      </c>
      <c r="CT48" s="37">
        <v>7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nono</v>
      </c>
      <c r="AA49" s="59" t="str">
        <f t="shared" ca="1" si="46"/>
        <v>nono</v>
      </c>
      <c r="AB49" s="59" t="str">
        <f t="shared" ca="1" si="47"/>
        <v>okok</v>
      </c>
      <c r="AC49" s="43"/>
      <c r="AD49" s="73"/>
      <c r="AE49" s="61" t="s">
        <v>63</v>
      </c>
      <c r="AF49" s="62"/>
      <c r="AG49" s="126" t="str">
        <f t="shared" ca="1" si="34"/>
        <v>no</v>
      </c>
      <c r="AH49" s="130" t="str">
        <f t="shared" ca="1" si="48"/>
        <v/>
      </c>
      <c r="AI49" s="128" t="str">
        <f t="shared" ca="1" si="49"/>
        <v>no</v>
      </c>
      <c r="AJ49" s="123" t="str">
        <f t="shared" ca="1" si="50"/>
        <v>ok</v>
      </c>
      <c r="AK49" s="123" t="str">
        <f t="shared" ca="1" si="35"/>
        <v>no</v>
      </c>
      <c r="AL49" s="123" t="str">
        <f t="shared" ca="1" si="51"/>
        <v>no</v>
      </c>
      <c r="AM49" s="69">
        <f t="shared" ca="1" si="36"/>
        <v>1</v>
      </c>
      <c r="AN49" s="41">
        <f t="shared" ca="1" si="37"/>
        <v>0</v>
      </c>
      <c r="AO49" s="70">
        <f t="shared" ca="1" si="38"/>
        <v>1</v>
      </c>
      <c r="AP49" s="36"/>
      <c r="AQ49" s="126" t="str">
        <f t="shared" ca="1" si="52"/>
        <v>no</v>
      </c>
      <c r="AR49" s="128" t="str">
        <f ca="1">IF(AY49=9,"ok","no")</f>
        <v>no</v>
      </c>
      <c r="AS49" s="123" t="str">
        <f t="shared" ca="1" si="54"/>
        <v>no</v>
      </c>
      <c r="AT49" s="136" t="str">
        <f ca="1">IF(AY49=9,AY49,IF(AU49=10,AU49,""))</f>
        <v/>
      </c>
      <c r="AU49" s="133" t="str">
        <f t="shared" ca="1" si="56"/>
        <v/>
      </c>
      <c r="AV49" s="123" t="str">
        <f t="shared" ca="1" si="57"/>
        <v>no</v>
      </c>
      <c r="AW49" s="119">
        <f t="shared" ca="1" si="58"/>
        <v>8</v>
      </c>
      <c r="AX49" s="116"/>
      <c r="AY49" s="119" t="str">
        <f t="shared" ca="1" si="59"/>
        <v/>
      </c>
      <c r="AZ49" s="123" t="str">
        <f t="shared" ca="1" si="60"/>
        <v>ok</v>
      </c>
      <c r="BA49" s="122" t="str">
        <f t="shared" ca="1" si="61"/>
        <v>no</v>
      </c>
      <c r="BB49" s="36"/>
      <c r="BC49" s="139">
        <f t="shared" ca="1" si="62"/>
        <v>8</v>
      </c>
      <c r="BD49" s="128" t="str">
        <f t="shared" ca="1" si="39"/>
        <v>no</v>
      </c>
      <c r="BE49" s="123" t="str">
        <f t="shared" ca="1" si="40"/>
        <v>no</v>
      </c>
      <c r="BF49" s="122" t="str">
        <f t="shared" ca="1" si="63"/>
        <v>ok</v>
      </c>
      <c r="BG49" s="36"/>
      <c r="BH49" s="126" t="str">
        <f t="shared" ca="1" si="64"/>
        <v>ok</v>
      </c>
      <c r="BI49" s="128" t="str">
        <f t="shared" ca="1" si="65"/>
        <v>no</v>
      </c>
      <c r="BJ49" s="69">
        <f t="shared" ca="1" si="66"/>
        <v>9</v>
      </c>
      <c r="BK49" s="41">
        <f t="shared" ca="1" si="67"/>
        <v>8</v>
      </c>
      <c r="BL49" s="71">
        <f t="shared" ca="1" si="41"/>
        <v>1</v>
      </c>
      <c r="BM49" s="68"/>
      <c r="BN49" s="139">
        <f t="shared" ca="1" si="68"/>
        <v>10</v>
      </c>
      <c r="BO49" s="128" t="str">
        <f t="shared" ca="1" si="69"/>
        <v>ok</v>
      </c>
      <c r="BP49" s="69">
        <f t="shared" ca="1" si="42"/>
        <v>4</v>
      </c>
      <c r="BQ49" s="41">
        <f t="shared" ca="1" si="43"/>
        <v>9</v>
      </c>
      <c r="BR49" s="72">
        <f t="shared" ca="1" si="44"/>
        <v>-5</v>
      </c>
      <c r="BS49" s="68"/>
      <c r="BT49" s="111">
        <v>6</v>
      </c>
      <c r="BU49" s="112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0.45951895250896957</v>
      </c>
      <c r="CH49" s="40">
        <f t="shared" ca="1" si="6"/>
        <v>45</v>
      </c>
      <c r="CJ49" s="37">
        <v>49</v>
      </c>
      <c r="CK49" s="36">
        <v>4</v>
      </c>
      <c r="CL49" s="37">
        <v>8</v>
      </c>
      <c r="CO49" s="39">
        <f t="shared" ca="1" si="7"/>
        <v>5.5427726218736928E-2</v>
      </c>
      <c r="CP49" s="40">
        <f t="shared" ca="1" si="0"/>
        <v>96</v>
      </c>
      <c r="CR49" s="37">
        <v>49</v>
      </c>
      <c r="CS49" s="36">
        <v>4</v>
      </c>
      <c r="CT49" s="37">
        <v>8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/>
      </c>
      <c r="D50" s="32" t="str">
        <f ca="1">IF($BC52="","",VLOOKUP($BC52,$BT$43:$BU$53,2,FALSE))</f>
        <v/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②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>⑥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nono</v>
      </c>
      <c r="AA50" s="59" t="str">
        <f t="shared" ca="1" si="46"/>
        <v>nono</v>
      </c>
      <c r="AB50" s="59" t="str">
        <f t="shared" ca="1" si="47"/>
        <v>nono</v>
      </c>
      <c r="AC50" s="43"/>
      <c r="AD50" s="35"/>
      <c r="AE50" s="61" t="s">
        <v>64</v>
      </c>
      <c r="AF50" s="62"/>
      <c r="AG50" s="126" t="str">
        <f t="shared" ca="1" si="34"/>
        <v>no</v>
      </c>
      <c r="AH50" s="130" t="str">
        <f t="shared" ca="1" si="48"/>
        <v/>
      </c>
      <c r="AI50" s="128" t="str">
        <f t="shared" ca="1" si="49"/>
        <v>no</v>
      </c>
      <c r="AJ50" s="123" t="str">
        <f t="shared" ca="1" si="50"/>
        <v>no</v>
      </c>
      <c r="AK50" s="123" t="str">
        <f t="shared" ca="1" si="35"/>
        <v>no</v>
      </c>
      <c r="AL50" s="123" t="str">
        <f t="shared" ca="1" si="51"/>
        <v>no</v>
      </c>
      <c r="AM50" s="69">
        <f t="shared" ca="1" si="36"/>
        <v>1</v>
      </c>
      <c r="AN50" s="41">
        <f t="shared" ca="1" si="37"/>
        <v>0</v>
      </c>
      <c r="AO50" s="70">
        <f t="shared" ca="1" si="38"/>
        <v>1</v>
      </c>
      <c r="AP50" s="36"/>
      <c r="AQ50" s="126" t="str">
        <f t="shared" ca="1" si="52"/>
        <v>no</v>
      </c>
      <c r="AR50" s="128" t="str">
        <f t="shared" ca="1" si="53"/>
        <v>no</v>
      </c>
      <c r="AS50" s="123" t="str">
        <f t="shared" ca="1" si="54"/>
        <v>no</v>
      </c>
      <c r="AT50" s="136" t="str">
        <f t="shared" ca="1" si="55"/>
        <v/>
      </c>
      <c r="AU50" s="133" t="str">
        <f t="shared" ca="1" si="56"/>
        <v/>
      </c>
      <c r="AV50" s="123" t="str">
        <f t="shared" ca="1" si="57"/>
        <v>no</v>
      </c>
      <c r="AW50" s="119" t="str">
        <f t="shared" ca="1" si="58"/>
        <v/>
      </c>
      <c r="AX50" s="116"/>
      <c r="AY50" s="119" t="str">
        <f t="shared" ca="1" si="59"/>
        <v/>
      </c>
      <c r="AZ50" s="123" t="str">
        <f t="shared" ca="1" si="60"/>
        <v>no</v>
      </c>
      <c r="BA50" s="122" t="str">
        <f t="shared" ca="1" si="61"/>
        <v>no</v>
      </c>
      <c r="BB50" s="36"/>
      <c r="BC50" s="139" t="str">
        <f t="shared" ca="1" si="62"/>
        <v/>
      </c>
      <c r="BD50" s="128" t="str">
        <f t="shared" ca="1" si="39"/>
        <v>no</v>
      </c>
      <c r="BE50" s="123" t="str">
        <f t="shared" ca="1" si="40"/>
        <v>no</v>
      </c>
      <c r="BF50" s="122" t="str">
        <f t="shared" ca="1" si="63"/>
        <v>no</v>
      </c>
      <c r="BG50" s="36"/>
      <c r="BH50" s="126" t="str">
        <f t="shared" ca="1" si="64"/>
        <v>no</v>
      </c>
      <c r="BI50" s="128" t="str">
        <f t="shared" ca="1" si="65"/>
        <v>no</v>
      </c>
      <c r="BJ50" s="69">
        <f t="shared" ca="1" si="66"/>
        <v>9</v>
      </c>
      <c r="BK50" s="41">
        <f t="shared" ca="1" si="67"/>
        <v>6</v>
      </c>
      <c r="BL50" s="71">
        <f t="shared" ca="1" si="41"/>
        <v>3</v>
      </c>
      <c r="BM50" s="68"/>
      <c r="BN50" s="139" t="str">
        <f t="shared" ca="1" si="68"/>
        <v/>
      </c>
      <c r="BO50" s="128" t="str">
        <f t="shared" ca="1" si="69"/>
        <v>no</v>
      </c>
      <c r="BP50" s="69">
        <f t="shared" ca="1" si="42"/>
        <v>8</v>
      </c>
      <c r="BQ50" s="41">
        <f t="shared" ca="1" si="43"/>
        <v>3</v>
      </c>
      <c r="BR50" s="72">
        <f t="shared" ca="1" si="44"/>
        <v>5</v>
      </c>
      <c r="BS50" s="68"/>
      <c r="BT50" s="111">
        <v>7</v>
      </c>
      <c r="BU50" s="112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2.0756537963178334E-2</v>
      </c>
      <c r="CH50" s="40">
        <f t="shared" ca="1" si="6"/>
        <v>98</v>
      </c>
      <c r="CJ50" s="37">
        <v>50</v>
      </c>
      <c r="CK50" s="36">
        <v>4</v>
      </c>
      <c r="CL50" s="37">
        <v>9</v>
      </c>
      <c r="CO50" s="39">
        <f t="shared" ca="1" si="7"/>
        <v>0.90834930804347092</v>
      </c>
      <c r="CP50" s="40">
        <f t="shared" ca="1" si="0"/>
        <v>9</v>
      </c>
      <c r="CR50" s="37">
        <v>50</v>
      </c>
      <c r="CS50" s="36">
        <v>4</v>
      </c>
      <c r="CT50" s="37">
        <v>9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1</v>
      </c>
      <c r="D51" s="11">
        <f t="shared" ca="1" si="72"/>
        <v>0</v>
      </c>
      <c r="E51" s="11">
        <f t="shared" ca="1" si="72"/>
        <v>9</v>
      </c>
      <c r="F51" s="8"/>
      <c r="G51" s="9"/>
      <c r="H51" s="10"/>
      <c r="I51" s="11">
        <f t="shared" ca="1" si="72"/>
        <v>1</v>
      </c>
      <c r="J51" s="11">
        <f t="shared" ca="1" si="72"/>
        <v>3</v>
      </c>
      <c r="K51" s="11">
        <f t="shared" ca="1" si="72"/>
        <v>4</v>
      </c>
      <c r="L51" s="8"/>
      <c r="M51" s="9"/>
      <c r="N51" s="10"/>
      <c r="O51" s="11">
        <f t="shared" ca="1" si="72"/>
        <v>1</v>
      </c>
      <c r="P51" s="11">
        <f t="shared" ca="1" si="72"/>
        <v>7</v>
      </c>
      <c r="Q51" s="11">
        <f t="shared" ca="1" si="72"/>
        <v>4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okok</v>
      </c>
      <c r="AA51" s="59" t="str">
        <f t="shared" ca="1" si="46"/>
        <v>nono</v>
      </c>
      <c r="AB51" s="59" t="str">
        <f t="shared" ca="1" si="47"/>
        <v>nono</v>
      </c>
      <c r="AC51" s="43"/>
      <c r="AD51" s="35"/>
      <c r="AE51" s="61" t="s">
        <v>65</v>
      </c>
      <c r="AF51" s="62"/>
      <c r="AG51" s="126" t="str">
        <f t="shared" ca="1" si="34"/>
        <v>ok</v>
      </c>
      <c r="AH51" s="130">
        <f t="shared" ca="1" si="48"/>
        <v>0</v>
      </c>
      <c r="AI51" s="128" t="str">
        <f t="shared" ca="1" si="49"/>
        <v>ok</v>
      </c>
      <c r="AJ51" s="123" t="str">
        <f t="shared" ca="1" si="50"/>
        <v>no</v>
      </c>
      <c r="AK51" s="123" t="str">
        <f t="shared" ca="1" si="35"/>
        <v>no</v>
      </c>
      <c r="AL51" s="123" t="str">
        <f t="shared" ca="1" si="51"/>
        <v>ok</v>
      </c>
      <c r="AM51" s="69">
        <f t="shared" ca="1" si="36"/>
        <v>1</v>
      </c>
      <c r="AN51" s="41">
        <f t="shared" ca="1" si="37"/>
        <v>0</v>
      </c>
      <c r="AO51" s="70">
        <f t="shared" ca="1" si="38"/>
        <v>1</v>
      </c>
      <c r="AP51" s="36"/>
      <c r="AQ51" s="126" t="str">
        <f t="shared" ca="1" si="52"/>
        <v>no</v>
      </c>
      <c r="AR51" s="128" t="str">
        <f t="shared" ca="1" si="53"/>
        <v>no</v>
      </c>
      <c r="AS51" s="123" t="str">
        <f t="shared" ca="1" si="54"/>
        <v>ok</v>
      </c>
      <c r="AT51" s="136" t="str">
        <f t="shared" ca="1" si="55"/>
        <v/>
      </c>
      <c r="AU51" s="133" t="str">
        <f t="shared" ca="1" si="56"/>
        <v/>
      </c>
      <c r="AV51" s="123" t="str">
        <f t="shared" ca="1" si="57"/>
        <v>ok</v>
      </c>
      <c r="AW51" s="119" t="str">
        <f t="shared" ca="1" si="58"/>
        <v/>
      </c>
      <c r="AX51" s="116"/>
      <c r="AY51" s="119" t="str">
        <f t="shared" ca="1" si="59"/>
        <v/>
      </c>
      <c r="AZ51" s="123" t="str">
        <f t="shared" ca="1" si="60"/>
        <v>no</v>
      </c>
      <c r="BA51" s="122" t="str">
        <f t="shared" ca="1" si="61"/>
        <v>ok</v>
      </c>
      <c r="BB51" s="36"/>
      <c r="BC51" s="139">
        <f t="shared" ca="1" si="62"/>
        <v>10</v>
      </c>
      <c r="BD51" s="128" t="str">
        <f t="shared" ca="1" si="39"/>
        <v>no</v>
      </c>
      <c r="BE51" s="123" t="str">
        <f t="shared" ca="1" si="40"/>
        <v>ok</v>
      </c>
      <c r="BF51" s="122" t="str">
        <f t="shared" ca="1" si="63"/>
        <v>no</v>
      </c>
      <c r="BG51" s="36"/>
      <c r="BH51" s="126" t="str">
        <f t="shared" ca="1" si="64"/>
        <v>no</v>
      </c>
      <c r="BI51" s="128" t="str">
        <f t="shared" ca="1" si="65"/>
        <v>no</v>
      </c>
      <c r="BJ51" s="69">
        <f t="shared" ca="1" si="66"/>
        <v>3</v>
      </c>
      <c r="BK51" s="41">
        <f t="shared" ca="1" si="67"/>
        <v>8</v>
      </c>
      <c r="BL51" s="71">
        <f t="shared" ca="1" si="41"/>
        <v>-5</v>
      </c>
      <c r="BM51" s="68"/>
      <c r="BN51" s="139" t="str">
        <f t="shared" ca="1" si="68"/>
        <v/>
      </c>
      <c r="BO51" s="128" t="str">
        <f t="shared" ca="1" si="69"/>
        <v>no</v>
      </c>
      <c r="BP51" s="69">
        <f t="shared" ca="1" si="42"/>
        <v>7</v>
      </c>
      <c r="BQ51" s="41">
        <f t="shared" ca="1" si="43"/>
        <v>7</v>
      </c>
      <c r="BR51" s="72">
        <f t="shared" ca="1" si="44"/>
        <v>0</v>
      </c>
      <c r="BS51" s="68"/>
      <c r="BT51" s="111">
        <v>8</v>
      </c>
      <c r="BU51" s="112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0.19549734220185477</v>
      </c>
      <c r="CH51" s="40">
        <f t="shared" ca="1" si="6"/>
        <v>74</v>
      </c>
      <c r="CJ51" s="37">
        <v>51</v>
      </c>
      <c r="CK51" s="36">
        <v>5</v>
      </c>
      <c r="CL51" s="37">
        <v>0</v>
      </c>
      <c r="CO51" s="39">
        <f t="shared" ca="1" si="7"/>
        <v>0.48724889991846665</v>
      </c>
      <c r="CP51" s="40">
        <f t="shared" ca="1" si="0"/>
        <v>59</v>
      </c>
      <c r="CR51" s="37">
        <v>51</v>
      </c>
      <c r="CS51" s="36">
        <v>5</v>
      </c>
      <c r="CT51" s="37">
        <v>0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0</v>
      </c>
      <c r="D52" s="13">
        <f t="shared" ca="1" si="73"/>
        <v>0</v>
      </c>
      <c r="E52" s="13">
        <f t="shared" ca="1" si="73"/>
        <v>6</v>
      </c>
      <c r="F52" s="8"/>
      <c r="G52" s="9"/>
      <c r="H52" s="12" t="str">
        <f t="shared" si="73"/>
        <v>－</v>
      </c>
      <c r="I52" s="13">
        <f t="shared" ca="1" si="73"/>
        <v>0</v>
      </c>
      <c r="J52" s="13">
        <f t="shared" ca="1" si="73"/>
        <v>4</v>
      </c>
      <c r="K52" s="13">
        <f t="shared" ca="1" si="73"/>
        <v>6</v>
      </c>
      <c r="L52" s="8"/>
      <c r="M52" s="9"/>
      <c r="N52" s="12" t="str">
        <f t="shared" si="73"/>
        <v>－</v>
      </c>
      <c r="O52" s="13">
        <f t="shared" ca="1" si="73"/>
        <v>0</v>
      </c>
      <c r="P52" s="13">
        <f t="shared" ca="1" si="73"/>
        <v>0</v>
      </c>
      <c r="Q52" s="13">
        <f t="shared" ca="1" si="73"/>
        <v>8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nono</v>
      </c>
      <c r="AA52" s="59" t="str">
        <f t="shared" ca="1" si="46"/>
        <v>nono</v>
      </c>
      <c r="AB52" s="59" t="str">
        <f t="shared" ca="1" si="47"/>
        <v>nono</v>
      </c>
      <c r="AC52" s="43"/>
      <c r="AD52" s="35"/>
      <c r="AE52" s="61" t="s">
        <v>66</v>
      </c>
      <c r="AF52" s="62"/>
      <c r="AG52" s="126" t="str">
        <f t="shared" ca="1" si="34"/>
        <v>no</v>
      </c>
      <c r="AH52" s="130" t="str">
        <f t="shared" ca="1" si="48"/>
        <v/>
      </c>
      <c r="AI52" s="128" t="str">
        <f t="shared" ca="1" si="49"/>
        <v>no</v>
      </c>
      <c r="AJ52" s="123" t="str">
        <f t="shared" ca="1" si="50"/>
        <v>no</v>
      </c>
      <c r="AK52" s="123" t="str">
        <f t="shared" ca="1" si="35"/>
        <v>ok</v>
      </c>
      <c r="AL52" s="123" t="str">
        <f t="shared" ca="1" si="51"/>
        <v>no</v>
      </c>
      <c r="AM52" s="69">
        <f t="shared" ca="1" si="36"/>
        <v>1</v>
      </c>
      <c r="AN52" s="41">
        <f t="shared" ca="1" si="37"/>
        <v>0</v>
      </c>
      <c r="AO52" s="70">
        <f t="shared" ca="1" si="38"/>
        <v>1</v>
      </c>
      <c r="AP52" s="36"/>
      <c r="AQ52" s="126" t="str">
        <f t="shared" ca="1" si="52"/>
        <v>no</v>
      </c>
      <c r="AR52" s="128" t="str">
        <f t="shared" ca="1" si="53"/>
        <v>no</v>
      </c>
      <c r="AS52" s="123" t="str">
        <f t="shared" ca="1" si="54"/>
        <v>no</v>
      </c>
      <c r="AT52" s="136" t="str">
        <f t="shared" ca="1" si="55"/>
        <v/>
      </c>
      <c r="AU52" s="133" t="str">
        <f t="shared" ca="1" si="56"/>
        <v/>
      </c>
      <c r="AV52" s="123" t="str">
        <f t="shared" ca="1" si="57"/>
        <v>no</v>
      </c>
      <c r="AW52" s="119" t="str">
        <f t="shared" ca="1" si="58"/>
        <v/>
      </c>
      <c r="AX52" s="116"/>
      <c r="AY52" s="119" t="str">
        <f t="shared" ca="1" si="59"/>
        <v/>
      </c>
      <c r="AZ52" s="123" t="str">
        <f t="shared" ca="1" si="60"/>
        <v>no</v>
      </c>
      <c r="BA52" s="122" t="str">
        <f t="shared" ca="1" si="61"/>
        <v>no</v>
      </c>
      <c r="BB52" s="36"/>
      <c r="BC52" s="139" t="str">
        <f t="shared" ca="1" si="62"/>
        <v/>
      </c>
      <c r="BD52" s="128" t="str">
        <f t="shared" ca="1" si="39"/>
        <v>ok</v>
      </c>
      <c r="BE52" s="123" t="str">
        <f t="shared" ca="1" si="40"/>
        <v>no</v>
      </c>
      <c r="BF52" s="122" t="str">
        <f t="shared" ca="1" si="63"/>
        <v>no</v>
      </c>
      <c r="BG52" s="36"/>
      <c r="BH52" s="126" t="str">
        <f t="shared" ca="1" si="64"/>
        <v>no</v>
      </c>
      <c r="BI52" s="128" t="str">
        <f t="shared" ca="1" si="65"/>
        <v>ok</v>
      </c>
      <c r="BJ52" s="69">
        <f t="shared" ca="1" si="66"/>
        <v>0</v>
      </c>
      <c r="BK52" s="41">
        <f t="shared" ca="1" si="67"/>
        <v>0</v>
      </c>
      <c r="BL52" s="71">
        <f t="shared" ca="1" si="41"/>
        <v>0</v>
      </c>
      <c r="BM52" s="68"/>
      <c r="BN52" s="139" t="str">
        <f t="shared" ca="1" si="68"/>
        <v/>
      </c>
      <c r="BO52" s="128" t="str">
        <f t="shared" ca="1" si="69"/>
        <v>no</v>
      </c>
      <c r="BP52" s="69">
        <f t="shared" ca="1" si="42"/>
        <v>9</v>
      </c>
      <c r="BQ52" s="41">
        <f t="shared" ca="1" si="43"/>
        <v>6</v>
      </c>
      <c r="BR52" s="72">
        <f t="shared" ca="1" si="44"/>
        <v>3</v>
      </c>
      <c r="BS52" s="68"/>
      <c r="BT52" s="111">
        <v>9</v>
      </c>
      <c r="BU52" s="112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0.89842071499933829</v>
      </c>
      <c r="CH52" s="40">
        <f t="shared" ca="1" si="6"/>
        <v>10</v>
      </c>
      <c r="CJ52" s="37">
        <v>52</v>
      </c>
      <c r="CK52" s="36">
        <v>5</v>
      </c>
      <c r="CL52" s="37">
        <v>1</v>
      </c>
      <c r="CO52" s="39">
        <f t="shared" ca="1" si="7"/>
        <v>0.96674041649844156</v>
      </c>
      <c r="CP52" s="40">
        <f t="shared" ca="1" si="0"/>
        <v>2</v>
      </c>
      <c r="CR52" s="37">
        <v>52</v>
      </c>
      <c r="CS52" s="36">
        <v>5</v>
      </c>
      <c r="CT52" s="37">
        <v>1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1</v>
      </c>
      <c r="D53" s="30">
        <f ca="1">MOD(ROUNDDOWN(AM38/10,0),10)</f>
        <v>0</v>
      </c>
      <c r="E53" s="30">
        <f ca="1">MOD(AM38,10)</f>
        <v>3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8</v>
      </c>
      <c r="K53" s="30">
        <f ca="1">MOD(AM39,10)</f>
        <v>8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6</v>
      </c>
      <c r="Q53" s="30">
        <f ca="1">MOD(AM40,10)</f>
        <v>6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okok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67</v>
      </c>
      <c r="AF53" s="62"/>
      <c r="AG53" s="126" t="str">
        <f t="shared" ca="1" si="34"/>
        <v>ok</v>
      </c>
      <c r="AH53" s="130">
        <f t="shared" ca="1" si="48"/>
        <v>0</v>
      </c>
      <c r="AI53" s="128" t="str">
        <f t="shared" ca="1" si="49"/>
        <v>ok</v>
      </c>
      <c r="AJ53" s="123" t="str">
        <f t="shared" ca="1" si="50"/>
        <v>ok</v>
      </c>
      <c r="AK53" s="123" t="str">
        <f t="shared" ca="1" si="35"/>
        <v>no</v>
      </c>
      <c r="AL53" s="123" t="str">
        <f t="shared" ca="1" si="51"/>
        <v>ok</v>
      </c>
      <c r="AM53" s="69">
        <f t="shared" ca="1" si="36"/>
        <v>1</v>
      </c>
      <c r="AN53" s="41">
        <f t="shared" ca="1" si="37"/>
        <v>0</v>
      </c>
      <c r="AO53" s="70">
        <f t="shared" ca="1" si="38"/>
        <v>1</v>
      </c>
      <c r="AP53" s="36"/>
      <c r="AQ53" s="126" t="str">
        <f t="shared" ca="1" si="52"/>
        <v>no</v>
      </c>
      <c r="AR53" s="128" t="str">
        <f t="shared" ca="1" si="53"/>
        <v>no</v>
      </c>
      <c r="AS53" s="123" t="str">
        <f t="shared" ca="1" si="54"/>
        <v>no</v>
      </c>
      <c r="AT53" s="136">
        <f t="shared" ca="1" si="55"/>
        <v>10</v>
      </c>
      <c r="AU53" s="133">
        <f t="shared" ca="1" si="56"/>
        <v>10</v>
      </c>
      <c r="AV53" s="123" t="str">
        <f t="shared" ca="1" si="57"/>
        <v>ok</v>
      </c>
      <c r="AW53" s="119">
        <f t="shared" ca="1" si="58"/>
        <v>2</v>
      </c>
      <c r="AX53" s="116"/>
      <c r="AY53" s="119" t="str">
        <f t="shared" ca="1" si="59"/>
        <v/>
      </c>
      <c r="AZ53" s="123" t="str">
        <f t="shared" ca="1" si="60"/>
        <v>ok</v>
      </c>
      <c r="BA53" s="122" t="str">
        <f t="shared" ca="1" si="61"/>
        <v>no</v>
      </c>
      <c r="BB53" s="36"/>
      <c r="BC53" s="139">
        <f t="shared" ca="1" si="62"/>
        <v>2</v>
      </c>
      <c r="BD53" s="128" t="str">
        <f t="shared" ca="1" si="39"/>
        <v>no</v>
      </c>
      <c r="BE53" s="123" t="str">
        <f t="shared" ca="1" si="40"/>
        <v>ok</v>
      </c>
      <c r="BF53" s="122" t="str">
        <f t="shared" ca="1" si="63"/>
        <v>ok</v>
      </c>
      <c r="BG53" s="36"/>
      <c r="BH53" s="126" t="str">
        <f t="shared" ca="1" si="64"/>
        <v>ok</v>
      </c>
      <c r="BI53" s="128" t="str">
        <f t="shared" ca="1" si="65"/>
        <v>no</v>
      </c>
      <c r="BJ53" s="69">
        <f t="shared" ca="1" si="66"/>
        <v>3</v>
      </c>
      <c r="BK53" s="41">
        <f t="shared" ca="1" si="67"/>
        <v>4</v>
      </c>
      <c r="BL53" s="71">
        <f t="shared" ca="1" si="41"/>
        <v>-1</v>
      </c>
      <c r="BM53" s="68"/>
      <c r="BN53" s="139">
        <f t="shared" ca="1" si="68"/>
        <v>10</v>
      </c>
      <c r="BO53" s="128" t="str">
        <f t="shared" ca="1" si="69"/>
        <v>ok</v>
      </c>
      <c r="BP53" s="69">
        <f t="shared" ca="1" si="42"/>
        <v>4</v>
      </c>
      <c r="BQ53" s="41">
        <f t="shared" ca="1" si="43"/>
        <v>6</v>
      </c>
      <c r="BR53" s="72">
        <f t="shared" ca="1" si="44"/>
        <v>-2</v>
      </c>
      <c r="BS53" s="68"/>
      <c r="BT53" s="113">
        <v>10</v>
      </c>
      <c r="BU53" s="114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0.38850779336855945</v>
      </c>
      <c r="CH53" s="40">
        <f t="shared" ca="1" si="6"/>
        <v>54</v>
      </c>
      <c r="CJ53" s="37">
        <v>53</v>
      </c>
      <c r="CK53" s="36">
        <v>5</v>
      </c>
      <c r="CL53" s="37">
        <v>2</v>
      </c>
      <c r="CO53" s="39">
        <f t="shared" ca="1" si="7"/>
        <v>0.67263364242279022</v>
      </c>
      <c r="CP53" s="40">
        <f t="shared" ca="1" si="0"/>
        <v>40</v>
      </c>
      <c r="CR53" s="37">
        <v>53</v>
      </c>
      <c r="CS53" s="36">
        <v>5</v>
      </c>
      <c r="CT53" s="37">
        <v>2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nono</v>
      </c>
      <c r="AA54" s="59" t="str">
        <f t="shared" ca="1" si="46"/>
        <v>nono</v>
      </c>
      <c r="AB54" s="59" t="str">
        <f t="shared" ca="1" si="47"/>
        <v>okok</v>
      </c>
      <c r="AC54" s="75"/>
      <c r="AD54" s="60"/>
      <c r="AE54" s="61" t="s">
        <v>68</v>
      </c>
      <c r="AF54" s="62"/>
      <c r="AG54" s="127" t="str">
        <f t="shared" ca="1" si="34"/>
        <v>no</v>
      </c>
      <c r="AH54" s="131" t="str">
        <f t="shared" ca="1" si="48"/>
        <v/>
      </c>
      <c r="AI54" s="128" t="str">
        <f t="shared" ca="1" si="49"/>
        <v>no</v>
      </c>
      <c r="AJ54" s="123" t="str">
        <f t="shared" ca="1" si="50"/>
        <v>ok</v>
      </c>
      <c r="AK54" s="123" t="str">
        <f t="shared" ca="1" si="35"/>
        <v>no</v>
      </c>
      <c r="AL54" s="123" t="str">
        <f t="shared" ca="1" si="51"/>
        <v>no</v>
      </c>
      <c r="AM54" s="76">
        <f t="shared" ca="1" si="36"/>
        <v>1</v>
      </c>
      <c r="AN54" s="77">
        <f t="shared" ca="1" si="37"/>
        <v>0</v>
      </c>
      <c r="AO54" s="78">
        <f t="shared" ca="1" si="38"/>
        <v>1</v>
      </c>
      <c r="AP54" s="36"/>
      <c r="AQ54" s="127" t="str">
        <f t="shared" ca="1" si="52"/>
        <v>no</v>
      </c>
      <c r="AR54" s="128" t="str">
        <f ca="1">IF(AY54=9,"ok","no")</f>
        <v>no</v>
      </c>
      <c r="AS54" s="123" t="str">
        <f t="shared" ca="1" si="54"/>
        <v>no</v>
      </c>
      <c r="AT54" s="137" t="str">
        <f t="shared" ca="1" si="55"/>
        <v/>
      </c>
      <c r="AU54" s="134" t="str">
        <f t="shared" ca="1" si="56"/>
        <v/>
      </c>
      <c r="AV54" s="123" t="str">
        <f t="shared" ca="1" si="57"/>
        <v>no</v>
      </c>
      <c r="AW54" s="120">
        <f t="shared" ca="1" si="58"/>
        <v>6</v>
      </c>
      <c r="AX54" s="116"/>
      <c r="AY54" s="120" t="str">
        <f t="shared" ca="1" si="59"/>
        <v/>
      </c>
      <c r="AZ54" s="123" t="str">
        <f t="shared" ca="1" si="60"/>
        <v>ok</v>
      </c>
      <c r="BA54" s="122" t="str">
        <f t="shared" ca="1" si="61"/>
        <v>no</v>
      </c>
      <c r="BB54" s="36"/>
      <c r="BC54" s="140">
        <f t="shared" ca="1" si="62"/>
        <v>6</v>
      </c>
      <c r="BD54" s="128" t="str">
        <f t="shared" ca="1" si="39"/>
        <v>no</v>
      </c>
      <c r="BE54" s="123" t="str">
        <f t="shared" ca="1" si="40"/>
        <v>no</v>
      </c>
      <c r="BF54" s="122" t="str">
        <f t="shared" ca="1" si="63"/>
        <v>ok</v>
      </c>
      <c r="BG54" s="36"/>
      <c r="BH54" s="127" t="str">
        <f t="shared" ca="1" si="64"/>
        <v>ok</v>
      </c>
      <c r="BI54" s="128" t="str">
        <f t="shared" ca="1" si="65"/>
        <v>no</v>
      </c>
      <c r="BJ54" s="76">
        <f t="shared" ca="1" si="66"/>
        <v>7</v>
      </c>
      <c r="BK54" s="77">
        <f t="shared" ca="1" si="67"/>
        <v>0</v>
      </c>
      <c r="BL54" s="79">
        <f t="shared" ca="1" si="41"/>
        <v>7</v>
      </c>
      <c r="BM54" s="68"/>
      <c r="BN54" s="140">
        <f t="shared" ca="1" si="68"/>
        <v>10</v>
      </c>
      <c r="BO54" s="128" t="str">
        <f t="shared" ca="1" si="69"/>
        <v>ok</v>
      </c>
      <c r="BP54" s="76">
        <f t="shared" ca="1" si="42"/>
        <v>4</v>
      </c>
      <c r="BQ54" s="77">
        <f t="shared" ca="1" si="43"/>
        <v>8</v>
      </c>
      <c r="BR54" s="80">
        <f t="shared" ca="1" si="44"/>
        <v>-4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2.6345844393856566E-2</v>
      </c>
      <c r="CH54" s="40">
        <f t="shared" ca="1" si="6"/>
        <v>94</v>
      </c>
      <c r="CJ54" s="37">
        <v>54</v>
      </c>
      <c r="CK54" s="36">
        <v>5</v>
      </c>
      <c r="CL54" s="37">
        <v>3</v>
      </c>
      <c r="CO54" s="39">
        <f t="shared" ca="1" si="7"/>
        <v>0.99294440771429615</v>
      </c>
      <c r="CP54" s="40">
        <f t="shared" ca="1" si="0"/>
        <v>1</v>
      </c>
      <c r="CR54" s="37">
        <v>54</v>
      </c>
      <c r="CS54" s="36">
        <v>5</v>
      </c>
      <c r="CT54" s="37">
        <v>3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0.850331607556567</v>
      </c>
      <c r="CH55" s="40">
        <f t="shared" ca="1" si="6"/>
        <v>15</v>
      </c>
      <c r="CJ55" s="37">
        <v>55</v>
      </c>
      <c r="CK55" s="36">
        <v>5</v>
      </c>
      <c r="CL55" s="37">
        <v>4</v>
      </c>
      <c r="CO55" s="39">
        <f t="shared" ca="1" si="7"/>
        <v>0.92258147670941559</v>
      </c>
      <c r="CP55" s="40">
        <f t="shared" ca="1" si="0"/>
        <v>7</v>
      </c>
      <c r="CR55" s="37">
        <v>55</v>
      </c>
      <c r="CS55" s="36">
        <v>5</v>
      </c>
      <c r="CT55" s="37">
        <v>4</v>
      </c>
    </row>
    <row r="56" spans="1:101" ht="186" customHeight="1" x14ac:dyDescent="0.25">
      <c r="Z56" s="86"/>
      <c r="AA56" s="86"/>
      <c r="AB56" s="86"/>
      <c r="AC56" s="86"/>
      <c r="AD56" s="86"/>
      <c r="AE56" s="86"/>
      <c r="AF56" s="85"/>
      <c r="AG56" s="141" t="s">
        <v>79</v>
      </c>
      <c r="AH56" s="141" t="s">
        <v>78</v>
      </c>
      <c r="AI56" s="124" t="s">
        <v>69</v>
      </c>
      <c r="AJ56" s="124" t="s">
        <v>44</v>
      </c>
      <c r="AK56" s="124" t="s">
        <v>70</v>
      </c>
      <c r="AL56" s="85" t="s">
        <v>51</v>
      </c>
      <c r="AM56" s="87" t="s">
        <v>75</v>
      </c>
      <c r="AN56" s="87" t="s">
        <v>76</v>
      </c>
      <c r="AO56" s="87" t="s">
        <v>77</v>
      </c>
      <c r="AP56" s="86"/>
      <c r="AQ56" s="141" t="s">
        <v>74</v>
      </c>
      <c r="AR56" s="121" t="s">
        <v>49</v>
      </c>
      <c r="AS56" s="121" t="s">
        <v>71</v>
      </c>
      <c r="AT56" s="141" t="s">
        <v>72</v>
      </c>
      <c r="AU56" s="121" t="s">
        <v>50</v>
      </c>
      <c r="AV56" s="121" t="s">
        <v>51</v>
      </c>
      <c r="AW56" s="121" t="s">
        <v>54</v>
      </c>
      <c r="AX56" s="116"/>
      <c r="AY56" s="121" t="s">
        <v>53</v>
      </c>
      <c r="AZ56" s="121" t="s">
        <v>44</v>
      </c>
      <c r="BA56" s="121" t="s">
        <v>52</v>
      </c>
      <c r="BB56" s="86"/>
      <c r="BC56" s="141" t="s">
        <v>42</v>
      </c>
      <c r="BD56" s="85" t="s">
        <v>39</v>
      </c>
      <c r="BE56" s="85" t="s">
        <v>45</v>
      </c>
      <c r="BF56" s="85" t="s">
        <v>73</v>
      </c>
      <c r="BG56" s="36"/>
      <c r="BH56" s="141" t="s">
        <v>40</v>
      </c>
      <c r="BI56" s="85" t="s">
        <v>41</v>
      </c>
      <c r="BJ56" s="87" t="s">
        <v>36</v>
      </c>
      <c r="BK56" s="87" t="s">
        <v>37</v>
      </c>
      <c r="BL56" s="87" t="s">
        <v>38</v>
      </c>
      <c r="BM56" s="87"/>
      <c r="BN56" s="141" t="s">
        <v>43</v>
      </c>
      <c r="BO56" s="142" t="s">
        <v>44</v>
      </c>
      <c r="BP56" s="87" t="s">
        <v>29</v>
      </c>
      <c r="BQ56" s="87" t="s">
        <v>28</v>
      </c>
      <c r="BR56" s="87" t="s">
        <v>27</v>
      </c>
      <c r="BY56" s="39"/>
      <c r="BZ56" s="40"/>
      <c r="CB56" s="37"/>
      <c r="CG56" s="39">
        <f t="shared" ca="1" si="5"/>
        <v>0.69453164024078617</v>
      </c>
      <c r="CH56" s="40">
        <f t="shared" ca="1" si="6"/>
        <v>26</v>
      </c>
      <c r="CJ56" s="37">
        <v>56</v>
      </c>
      <c r="CK56" s="36">
        <v>5</v>
      </c>
      <c r="CL56" s="37">
        <v>5</v>
      </c>
      <c r="CO56" s="39">
        <f t="shared" ca="1" si="7"/>
        <v>0.47925798838929479</v>
      </c>
      <c r="CP56" s="40">
        <f t="shared" ca="1" si="0"/>
        <v>60</v>
      </c>
      <c r="CR56" s="37">
        <v>56</v>
      </c>
      <c r="CS56" s="36">
        <v>5</v>
      </c>
      <c r="CT56" s="37">
        <v>5</v>
      </c>
    </row>
    <row r="57" spans="1:101" x14ac:dyDescent="0.25">
      <c r="BY57" s="39"/>
      <c r="BZ57" s="40"/>
      <c r="CB57" s="37"/>
      <c r="CG57" s="39">
        <f t="shared" ca="1" si="5"/>
        <v>0.94982819324180512</v>
      </c>
      <c r="CH57" s="40">
        <f t="shared" ca="1" si="6"/>
        <v>3</v>
      </c>
      <c r="CJ57" s="37">
        <v>57</v>
      </c>
      <c r="CK57" s="36">
        <v>5</v>
      </c>
      <c r="CL57" s="37">
        <v>6</v>
      </c>
      <c r="CO57" s="39">
        <f t="shared" ca="1" si="7"/>
        <v>0.28710492339422822</v>
      </c>
      <c r="CP57" s="40">
        <f t="shared" ca="1" si="0"/>
        <v>77</v>
      </c>
      <c r="CR57" s="37">
        <v>57</v>
      </c>
      <c r="CS57" s="36">
        <v>5</v>
      </c>
      <c r="CT57" s="37">
        <v>6</v>
      </c>
    </row>
    <row r="58" spans="1:101" x14ac:dyDescent="0.25">
      <c r="BY58" s="39"/>
      <c r="BZ58" s="40"/>
      <c r="CB58" s="37"/>
      <c r="CG58" s="39">
        <f t="shared" ca="1" si="5"/>
        <v>0.46934501935373729</v>
      </c>
      <c r="CH58" s="40">
        <f t="shared" ca="1" si="6"/>
        <v>43</v>
      </c>
      <c r="CJ58" s="37">
        <v>58</v>
      </c>
      <c r="CK58" s="36">
        <v>5</v>
      </c>
      <c r="CL58" s="37">
        <v>7</v>
      </c>
      <c r="CO58" s="39">
        <f t="shared" ca="1" si="7"/>
        <v>0.74171359393150404</v>
      </c>
      <c r="CP58" s="40">
        <f t="shared" ca="1" si="0"/>
        <v>35</v>
      </c>
      <c r="CR58" s="37">
        <v>58</v>
      </c>
      <c r="CS58" s="36">
        <v>5</v>
      </c>
      <c r="CT58" s="37">
        <v>7</v>
      </c>
    </row>
    <row r="59" spans="1:101" x14ac:dyDescent="0.25">
      <c r="BY59" s="39"/>
      <c r="BZ59" s="40"/>
      <c r="CB59" s="37"/>
      <c r="CG59" s="39">
        <f t="shared" ca="1" si="5"/>
        <v>0.34777375462723226</v>
      </c>
      <c r="CH59" s="40">
        <f t="shared" ca="1" si="6"/>
        <v>60</v>
      </c>
      <c r="CJ59" s="37">
        <v>59</v>
      </c>
      <c r="CK59" s="36">
        <v>5</v>
      </c>
      <c r="CL59" s="37">
        <v>8</v>
      </c>
      <c r="CO59" s="39">
        <f t="shared" ca="1" si="7"/>
        <v>0.86194884409856776</v>
      </c>
      <c r="CP59" s="40">
        <f t="shared" ca="1" si="0"/>
        <v>13</v>
      </c>
      <c r="CR59" s="37">
        <v>59</v>
      </c>
      <c r="CS59" s="36">
        <v>5</v>
      </c>
      <c r="CT59" s="37">
        <v>8</v>
      </c>
    </row>
    <row r="60" spans="1:101" x14ac:dyDescent="0.25">
      <c r="BY60" s="39"/>
      <c r="BZ60" s="40"/>
      <c r="CB60" s="37"/>
      <c r="CG60" s="39">
        <f t="shared" ca="1" si="5"/>
        <v>0.75853335841337921</v>
      </c>
      <c r="CH60" s="40">
        <f t="shared" ca="1" si="6"/>
        <v>21</v>
      </c>
      <c r="CJ60" s="37">
        <v>60</v>
      </c>
      <c r="CK60" s="36">
        <v>5</v>
      </c>
      <c r="CL60" s="37">
        <v>9</v>
      </c>
      <c r="CO60" s="39">
        <f t="shared" ca="1" si="7"/>
        <v>0.8510870521500592</v>
      </c>
      <c r="CP60" s="40">
        <f t="shared" ca="1" si="0"/>
        <v>16</v>
      </c>
      <c r="CR60" s="37">
        <v>60</v>
      </c>
      <c r="CS60" s="36">
        <v>5</v>
      </c>
      <c r="CT60" s="37">
        <v>9</v>
      </c>
    </row>
    <row r="61" spans="1:101" x14ac:dyDescent="0.25">
      <c r="BY61" s="39"/>
      <c r="BZ61" s="40"/>
      <c r="CB61" s="37"/>
      <c r="CG61" s="39">
        <f t="shared" ca="1" si="5"/>
        <v>0.77518797175741194</v>
      </c>
      <c r="CH61" s="40">
        <f t="shared" ca="1" si="6"/>
        <v>20</v>
      </c>
      <c r="CJ61" s="37">
        <v>61</v>
      </c>
      <c r="CK61" s="36">
        <v>6</v>
      </c>
      <c r="CL61" s="37">
        <v>0</v>
      </c>
      <c r="CO61" s="39">
        <f t="shared" ca="1" si="7"/>
        <v>0.36120448021825835</v>
      </c>
      <c r="CP61" s="40">
        <f t="shared" ca="1" si="0"/>
        <v>72</v>
      </c>
      <c r="CR61" s="37">
        <v>61</v>
      </c>
      <c r="CS61" s="36">
        <v>6</v>
      </c>
      <c r="CT61" s="37">
        <v>0</v>
      </c>
    </row>
    <row r="62" spans="1:101" x14ac:dyDescent="0.25">
      <c r="BY62" s="39"/>
      <c r="BZ62" s="40"/>
      <c r="CB62" s="37"/>
      <c r="CG62" s="39">
        <f t="shared" ca="1" si="5"/>
        <v>0.68817574586670727</v>
      </c>
      <c r="CH62" s="40">
        <f t="shared" ca="1" si="6"/>
        <v>27</v>
      </c>
      <c r="CJ62" s="37">
        <v>62</v>
      </c>
      <c r="CK62" s="36">
        <v>6</v>
      </c>
      <c r="CL62" s="37">
        <v>1</v>
      </c>
      <c r="CO62" s="39">
        <f t="shared" ca="1" si="7"/>
        <v>0.64366890460647386</v>
      </c>
      <c r="CP62" s="40">
        <f t="shared" ca="1" si="0"/>
        <v>43</v>
      </c>
      <c r="CR62" s="37">
        <v>62</v>
      </c>
      <c r="CS62" s="36">
        <v>6</v>
      </c>
      <c r="CT62" s="37">
        <v>1</v>
      </c>
    </row>
    <row r="63" spans="1:101" x14ac:dyDescent="0.25">
      <c r="BY63" s="39"/>
      <c r="BZ63" s="40"/>
      <c r="CB63" s="37"/>
      <c r="CG63" s="39">
        <f t="shared" ca="1" si="5"/>
        <v>0.13269149866573759</v>
      </c>
      <c r="CH63" s="40">
        <f t="shared" ca="1" si="6"/>
        <v>79</v>
      </c>
      <c r="CJ63" s="37">
        <v>63</v>
      </c>
      <c r="CK63" s="36">
        <v>6</v>
      </c>
      <c r="CL63" s="37">
        <v>2</v>
      </c>
      <c r="CO63" s="39">
        <f t="shared" ca="1" si="7"/>
        <v>0.18693841918519716</v>
      </c>
      <c r="CP63" s="40">
        <f t="shared" ca="1" si="0"/>
        <v>86</v>
      </c>
      <c r="CR63" s="37">
        <v>63</v>
      </c>
      <c r="CS63" s="36">
        <v>6</v>
      </c>
      <c r="CT63" s="37">
        <v>2</v>
      </c>
    </row>
    <row r="64" spans="1:101" x14ac:dyDescent="0.25">
      <c r="BY64" s="39"/>
      <c r="BZ64" s="40"/>
      <c r="CB64" s="37"/>
      <c r="CG64" s="39">
        <f t="shared" ca="1" si="5"/>
        <v>0.48918355412615933</v>
      </c>
      <c r="CH64" s="40">
        <f t="shared" ca="1" si="6"/>
        <v>38</v>
      </c>
      <c r="CJ64" s="37">
        <v>64</v>
      </c>
      <c r="CK64" s="36">
        <v>6</v>
      </c>
      <c r="CL64" s="37">
        <v>3</v>
      </c>
      <c r="CO64" s="39">
        <f t="shared" ca="1" si="7"/>
        <v>2.9841361115708565E-2</v>
      </c>
      <c r="CP64" s="40">
        <f t="shared" ca="1" si="0"/>
        <v>99</v>
      </c>
      <c r="CR64" s="37">
        <v>64</v>
      </c>
      <c r="CS64" s="36">
        <v>6</v>
      </c>
      <c r="CT64" s="37">
        <v>3</v>
      </c>
    </row>
    <row r="65" spans="77:98" x14ac:dyDescent="0.25">
      <c r="BY65" s="39"/>
      <c r="BZ65" s="40"/>
      <c r="CB65" s="37"/>
      <c r="CG65" s="39">
        <f t="shared" ca="1" si="5"/>
        <v>0.21537775386864644</v>
      </c>
      <c r="CH65" s="40">
        <f t="shared" ca="1" si="6"/>
        <v>72</v>
      </c>
      <c r="CJ65" s="37">
        <v>65</v>
      </c>
      <c r="CK65" s="36">
        <v>6</v>
      </c>
      <c r="CL65" s="37">
        <v>4</v>
      </c>
      <c r="CO65" s="39">
        <f t="shared" ca="1" si="7"/>
        <v>0.7726875615990656</v>
      </c>
      <c r="CP65" s="40">
        <f t="shared" ref="CP65:CP100" ca="1" si="74">RANK(CO65,$CO$1:$CO$100,)</f>
        <v>29</v>
      </c>
      <c r="CR65" s="37">
        <v>65</v>
      </c>
      <c r="CS65" s="36">
        <v>6</v>
      </c>
      <c r="CT65" s="37">
        <v>4</v>
      </c>
    </row>
    <row r="66" spans="77:98" x14ac:dyDescent="0.25">
      <c r="BY66" s="39"/>
      <c r="BZ66" s="40"/>
      <c r="CB66" s="37"/>
      <c r="CG66" s="39">
        <f t="shared" ref="CG66:CG100" ca="1" si="75">RAND()</f>
        <v>3.0104311628099123E-2</v>
      </c>
      <c r="CH66" s="40">
        <f t="shared" ref="CH66:CH90" ca="1" si="76">RANK(CG66,$CG$1:$CG$100,)</f>
        <v>93</v>
      </c>
      <c r="CJ66" s="37">
        <v>66</v>
      </c>
      <c r="CK66" s="36">
        <v>6</v>
      </c>
      <c r="CL66" s="37">
        <v>5</v>
      </c>
      <c r="CO66" s="39">
        <f t="shared" ref="CO66:CO100" ca="1" si="77">RAND()</f>
        <v>8.5701753652465129E-2</v>
      </c>
      <c r="CP66" s="40">
        <f t="shared" ca="1" si="74"/>
        <v>93</v>
      </c>
      <c r="CR66" s="37">
        <v>66</v>
      </c>
      <c r="CS66" s="36">
        <v>6</v>
      </c>
      <c r="CT66" s="37">
        <v>5</v>
      </c>
    </row>
    <row r="67" spans="77:98" x14ac:dyDescent="0.25">
      <c r="BY67" s="39"/>
      <c r="BZ67" s="40"/>
      <c r="CB67" s="37"/>
      <c r="CG67" s="39">
        <f t="shared" ca="1" si="75"/>
        <v>0.47280650459557594</v>
      </c>
      <c r="CH67" s="40">
        <f t="shared" ca="1" si="76"/>
        <v>41</v>
      </c>
      <c r="CJ67" s="37">
        <v>67</v>
      </c>
      <c r="CK67" s="36">
        <v>6</v>
      </c>
      <c r="CL67" s="37">
        <v>6</v>
      </c>
      <c r="CO67" s="39">
        <f t="shared" ca="1" si="77"/>
        <v>0.54623870240960026</v>
      </c>
      <c r="CP67" s="40">
        <f t="shared" ca="1" si="74"/>
        <v>56</v>
      </c>
      <c r="CR67" s="37">
        <v>67</v>
      </c>
      <c r="CS67" s="36">
        <v>6</v>
      </c>
      <c r="CT67" s="37">
        <v>6</v>
      </c>
    </row>
    <row r="68" spans="77:98" x14ac:dyDescent="0.25">
      <c r="BY68" s="39"/>
      <c r="BZ68" s="40"/>
      <c r="CB68" s="37"/>
      <c r="CG68" s="39">
        <f t="shared" ca="1" si="75"/>
        <v>0.12885050140297505</v>
      </c>
      <c r="CH68" s="40">
        <f t="shared" ca="1" si="76"/>
        <v>80</v>
      </c>
      <c r="CJ68" s="37">
        <v>68</v>
      </c>
      <c r="CK68" s="36">
        <v>6</v>
      </c>
      <c r="CL68" s="37">
        <v>7</v>
      </c>
      <c r="CO68" s="39">
        <f t="shared" ca="1" si="77"/>
        <v>0.67071121139772327</v>
      </c>
      <c r="CP68" s="40">
        <f t="shared" ca="1" si="74"/>
        <v>41</v>
      </c>
      <c r="CR68" s="37">
        <v>68</v>
      </c>
      <c r="CS68" s="36">
        <v>6</v>
      </c>
      <c r="CT68" s="37">
        <v>7</v>
      </c>
    </row>
    <row r="69" spans="77:98" x14ac:dyDescent="0.25">
      <c r="BY69" s="39"/>
      <c r="BZ69" s="40"/>
      <c r="CB69" s="37"/>
      <c r="CG69" s="39">
        <f t="shared" ca="1" si="75"/>
        <v>0.36100144266549772</v>
      </c>
      <c r="CH69" s="40">
        <f t="shared" ca="1" si="76"/>
        <v>56</v>
      </c>
      <c r="CJ69" s="37">
        <v>69</v>
      </c>
      <c r="CK69" s="36">
        <v>6</v>
      </c>
      <c r="CL69" s="37">
        <v>8</v>
      </c>
      <c r="CO69" s="39">
        <f t="shared" ca="1" si="77"/>
        <v>0.83862447426657816</v>
      </c>
      <c r="CP69" s="40">
        <f t="shared" ca="1" si="74"/>
        <v>18</v>
      </c>
      <c r="CR69" s="37">
        <v>69</v>
      </c>
      <c r="CS69" s="36">
        <v>6</v>
      </c>
      <c r="CT69" s="37">
        <v>8</v>
      </c>
    </row>
    <row r="70" spans="77:98" x14ac:dyDescent="0.25">
      <c r="BY70" s="39"/>
      <c r="BZ70" s="40"/>
      <c r="CB70" s="37"/>
      <c r="CG70" s="39">
        <f t="shared" ca="1" si="75"/>
        <v>3.6461050042459031E-2</v>
      </c>
      <c r="CH70" s="40">
        <f t="shared" ca="1" si="76"/>
        <v>92</v>
      </c>
      <c r="CJ70" s="37">
        <v>70</v>
      </c>
      <c r="CK70" s="36">
        <v>6</v>
      </c>
      <c r="CL70" s="37">
        <v>9</v>
      </c>
      <c r="CO70" s="39">
        <f t="shared" ca="1" si="77"/>
        <v>0.36271919784515594</v>
      </c>
      <c r="CP70" s="40">
        <f t="shared" ca="1" si="74"/>
        <v>71</v>
      </c>
      <c r="CR70" s="37">
        <v>70</v>
      </c>
      <c r="CS70" s="36">
        <v>6</v>
      </c>
      <c r="CT70" s="37">
        <v>9</v>
      </c>
    </row>
    <row r="71" spans="77:98" x14ac:dyDescent="0.25">
      <c r="BY71" s="39"/>
      <c r="BZ71" s="40"/>
      <c r="CB71" s="37"/>
      <c r="CG71" s="39">
        <f t="shared" ca="1" si="75"/>
        <v>0.35547152882800159</v>
      </c>
      <c r="CH71" s="40">
        <f t="shared" ca="1" si="76"/>
        <v>59</v>
      </c>
      <c r="CJ71" s="37">
        <v>71</v>
      </c>
      <c r="CK71" s="36">
        <v>7</v>
      </c>
      <c r="CL71" s="37">
        <v>0</v>
      </c>
      <c r="CO71" s="39">
        <f t="shared" ca="1" si="77"/>
        <v>0.46752596050957518</v>
      </c>
      <c r="CP71" s="40">
        <f t="shared" ca="1" si="74"/>
        <v>61</v>
      </c>
      <c r="CR71" s="37">
        <v>71</v>
      </c>
      <c r="CS71" s="36">
        <v>7</v>
      </c>
      <c r="CT71" s="37">
        <v>0</v>
      </c>
    </row>
    <row r="72" spans="77:98" x14ac:dyDescent="0.25">
      <c r="BY72" s="39"/>
      <c r="BZ72" s="40"/>
      <c r="CB72" s="37"/>
      <c r="CG72" s="39">
        <f t="shared" ca="1" si="75"/>
        <v>0.3282396356821895</v>
      </c>
      <c r="CH72" s="40">
        <f t="shared" ca="1" si="76"/>
        <v>62</v>
      </c>
      <c r="CJ72" s="37">
        <v>72</v>
      </c>
      <c r="CK72" s="36">
        <v>7</v>
      </c>
      <c r="CL72" s="37">
        <v>1</v>
      </c>
      <c r="CO72" s="39">
        <f t="shared" ca="1" si="77"/>
        <v>0.70675623030801915</v>
      </c>
      <c r="CP72" s="40">
        <f t="shared" ca="1" si="74"/>
        <v>37</v>
      </c>
      <c r="CR72" s="37">
        <v>72</v>
      </c>
      <c r="CS72" s="36">
        <v>7</v>
      </c>
      <c r="CT72" s="37">
        <v>1</v>
      </c>
    </row>
    <row r="73" spans="77:98" x14ac:dyDescent="0.25">
      <c r="BY73" s="39"/>
      <c r="BZ73" s="40"/>
      <c r="CB73" s="37"/>
      <c r="CG73" s="39">
        <f t="shared" ca="1" si="75"/>
        <v>0.46990129986930262</v>
      </c>
      <c r="CH73" s="40">
        <f t="shared" ca="1" si="76"/>
        <v>42</v>
      </c>
      <c r="CJ73" s="37">
        <v>73</v>
      </c>
      <c r="CK73" s="36">
        <v>7</v>
      </c>
      <c r="CL73" s="37">
        <v>2</v>
      </c>
      <c r="CO73" s="39">
        <f t="shared" ca="1" si="77"/>
        <v>1.3815396858849027E-2</v>
      </c>
      <c r="CP73" s="40">
        <f t="shared" ca="1" si="74"/>
        <v>100</v>
      </c>
      <c r="CR73" s="37">
        <v>73</v>
      </c>
      <c r="CS73" s="36">
        <v>7</v>
      </c>
      <c r="CT73" s="37">
        <v>2</v>
      </c>
    </row>
    <row r="74" spans="77:98" x14ac:dyDescent="0.25">
      <c r="BY74" s="39"/>
      <c r="BZ74" s="40"/>
      <c r="CB74" s="37"/>
      <c r="CG74" s="39">
        <f t="shared" ca="1" si="75"/>
        <v>0.65993470037988999</v>
      </c>
      <c r="CH74" s="40">
        <f t="shared" ca="1" si="76"/>
        <v>32</v>
      </c>
      <c r="CJ74" s="37">
        <v>74</v>
      </c>
      <c r="CK74" s="36">
        <v>7</v>
      </c>
      <c r="CL74" s="37">
        <v>3</v>
      </c>
      <c r="CO74" s="39">
        <f t="shared" ca="1" si="77"/>
        <v>0.6408139505314393</v>
      </c>
      <c r="CP74" s="40">
        <f t="shared" ca="1" si="74"/>
        <v>44</v>
      </c>
      <c r="CR74" s="37">
        <v>74</v>
      </c>
      <c r="CS74" s="36">
        <v>7</v>
      </c>
      <c r="CT74" s="37">
        <v>3</v>
      </c>
    </row>
    <row r="75" spans="77:98" x14ac:dyDescent="0.25">
      <c r="BY75" s="39"/>
      <c r="BZ75" s="40"/>
      <c r="CB75" s="37"/>
      <c r="CG75" s="39">
        <f t="shared" ca="1" si="75"/>
        <v>0.80164900239464987</v>
      </c>
      <c r="CH75" s="40">
        <f t="shared" ca="1" si="76"/>
        <v>17</v>
      </c>
      <c r="CJ75" s="37">
        <v>75</v>
      </c>
      <c r="CK75" s="36">
        <v>7</v>
      </c>
      <c r="CL75" s="37">
        <v>4</v>
      </c>
      <c r="CO75" s="39">
        <f t="shared" ca="1" si="77"/>
        <v>0.22014956941579911</v>
      </c>
      <c r="CP75" s="40">
        <f t="shared" ca="1" si="74"/>
        <v>83</v>
      </c>
      <c r="CR75" s="37">
        <v>75</v>
      </c>
      <c r="CS75" s="36">
        <v>7</v>
      </c>
      <c r="CT75" s="37">
        <v>4</v>
      </c>
    </row>
    <row r="76" spans="77:98" x14ac:dyDescent="0.25">
      <c r="BY76" s="39"/>
      <c r="BZ76" s="40"/>
      <c r="CB76" s="37"/>
      <c r="CG76" s="39">
        <f t="shared" ca="1" si="75"/>
        <v>8.8444864529998557E-2</v>
      </c>
      <c r="CH76" s="40">
        <f t="shared" ca="1" si="76"/>
        <v>87</v>
      </c>
      <c r="CJ76" s="37">
        <v>76</v>
      </c>
      <c r="CK76" s="36">
        <v>7</v>
      </c>
      <c r="CL76" s="37">
        <v>5</v>
      </c>
      <c r="CO76" s="39">
        <f t="shared" ca="1" si="77"/>
        <v>0.41218402358178063</v>
      </c>
      <c r="CP76" s="40">
        <f t="shared" ca="1" si="74"/>
        <v>67</v>
      </c>
      <c r="CR76" s="37">
        <v>76</v>
      </c>
      <c r="CS76" s="36">
        <v>7</v>
      </c>
      <c r="CT76" s="37">
        <v>5</v>
      </c>
    </row>
    <row r="77" spans="77:98" x14ac:dyDescent="0.25">
      <c r="BY77" s="39"/>
      <c r="BZ77" s="40"/>
      <c r="CB77" s="37"/>
      <c r="CG77" s="39">
        <f t="shared" ca="1" si="75"/>
        <v>0.44984555187138175</v>
      </c>
      <c r="CH77" s="40">
        <f t="shared" ca="1" si="76"/>
        <v>47</v>
      </c>
      <c r="CJ77" s="37">
        <v>77</v>
      </c>
      <c r="CK77" s="36">
        <v>7</v>
      </c>
      <c r="CL77" s="37">
        <v>6</v>
      </c>
      <c r="CO77" s="39">
        <f t="shared" ca="1" si="77"/>
        <v>0.82807970888111548</v>
      </c>
      <c r="CP77" s="40">
        <f t="shared" ca="1" si="74"/>
        <v>19</v>
      </c>
      <c r="CR77" s="37">
        <v>77</v>
      </c>
      <c r="CS77" s="36">
        <v>7</v>
      </c>
      <c r="CT77" s="37">
        <v>6</v>
      </c>
    </row>
    <row r="78" spans="77:98" x14ac:dyDescent="0.25">
      <c r="BY78" s="39"/>
      <c r="BZ78" s="40"/>
      <c r="CB78" s="37"/>
      <c r="CG78" s="39">
        <f t="shared" ca="1" si="75"/>
        <v>4.5890314487895045E-2</v>
      </c>
      <c r="CH78" s="40">
        <f t="shared" ca="1" si="76"/>
        <v>90</v>
      </c>
      <c r="CJ78" s="37">
        <v>78</v>
      </c>
      <c r="CK78" s="36">
        <v>7</v>
      </c>
      <c r="CL78" s="37">
        <v>7</v>
      </c>
      <c r="CO78" s="39">
        <f t="shared" ca="1" si="77"/>
        <v>0.90960140462580874</v>
      </c>
      <c r="CP78" s="40">
        <f t="shared" ca="1" si="74"/>
        <v>8</v>
      </c>
      <c r="CR78" s="37">
        <v>78</v>
      </c>
      <c r="CS78" s="36">
        <v>7</v>
      </c>
      <c r="CT78" s="37">
        <v>7</v>
      </c>
    </row>
    <row r="79" spans="77:98" x14ac:dyDescent="0.25">
      <c r="BY79" s="39"/>
      <c r="BZ79" s="40"/>
      <c r="CB79" s="37"/>
      <c r="CG79" s="39">
        <f t="shared" ca="1" si="75"/>
        <v>0.17719139484622182</v>
      </c>
      <c r="CH79" s="40">
        <f t="shared" ca="1" si="76"/>
        <v>76</v>
      </c>
      <c r="CJ79" s="37">
        <v>79</v>
      </c>
      <c r="CK79" s="36">
        <v>7</v>
      </c>
      <c r="CL79" s="37">
        <v>8</v>
      </c>
      <c r="CO79" s="39">
        <f t="shared" ca="1" si="77"/>
        <v>0.54612661748698144</v>
      </c>
      <c r="CP79" s="40">
        <f t="shared" ca="1" si="74"/>
        <v>57</v>
      </c>
      <c r="CR79" s="37">
        <v>79</v>
      </c>
      <c r="CS79" s="36">
        <v>7</v>
      </c>
      <c r="CT79" s="37">
        <v>8</v>
      </c>
    </row>
    <row r="80" spans="77:98" x14ac:dyDescent="0.25">
      <c r="BY80" s="39"/>
      <c r="BZ80" s="40"/>
      <c r="CB80" s="37"/>
      <c r="CG80" s="39">
        <f t="shared" ca="1" si="75"/>
        <v>0.23777650913934045</v>
      </c>
      <c r="CH80" s="40">
        <f t="shared" ca="1" si="76"/>
        <v>70</v>
      </c>
      <c r="CJ80" s="37">
        <v>80</v>
      </c>
      <c r="CK80" s="36">
        <v>7</v>
      </c>
      <c r="CL80" s="37">
        <v>9</v>
      </c>
      <c r="CO80" s="39">
        <f t="shared" ca="1" si="77"/>
        <v>0.25009474755074501</v>
      </c>
      <c r="CP80" s="40">
        <f t="shared" ca="1" si="74"/>
        <v>80</v>
      </c>
      <c r="CR80" s="37">
        <v>80</v>
      </c>
      <c r="CS80" s="36">
        <v>7</v>
      </c>
      <c r="CT80" s="37">
        <v>9</v>
      </c>
    </row>
    <row r="81" spans="77:98" x14ac:dyDescent="0.25">
      <c r="BY81" s="39"/>
      <c r="BZ81" s="40"/>
      <c r="CB81" s="37"/>
      <c r="CG81" s="39">
        <f t="shared" ca="1" si="75"/>
        <v>0.88149192202316307</v>
      </c>
      <c r="CH81" s="40">
        <f t="shared" ca="1" si="76"/>
        <v>12</v>
      </c>
      <c r="CJ81" s="37">
        <v>81</v>
      </c>
      <c r="CK81" s="36">
        <v>8</v>
      </c>
      <c r="CL81" s="37">
        <v>0</v>
      </c>
      <c r="CO81" s="39">
        <f t="shared" ca="1" si="77"/>
        <v>0.86796744021982619</v>
      </c>
      <c r="CP81" s="40">
        <f t="shared" ca="1" si="74"/>
        <v>12</v>
      </c>
      <c r="CR81" s="37">
        <v>81</v>
      </c>
      <c r="CS81" s="36">
        <v>8</v>
      </c>
      <c r="CT81" s="37">
        <v>0</v>
      </c>
    </row>
    <row r="82" spans="77:98" x14ac:dyDescent="0.25">
      <c r="BY82" s="39"/>
      <c r="BZ82" s="40"/>
      <c r="CB82" s="37"/>
      <c r="CG82" s="39">
        <f t="shared" ca="1" si="75"/>
        <v>0.42869049479260213</v>
      </c>
      <c r="CH82" s="40">
        <f t="shared" ca="1" si="76"/>
        <v>50</v>
      </c>
      <c r="CJ82" s="37">
        <v>82</v>
      </c>
      <c r="CK82" s="36">
        <v>8</v>
      </c>
      <c r="CL82" s="37">
        <v>1</v>
      </c>
      <c r="CO82" s="39">
        <f t="shared" ca="1" si="77"/>
        <v>0.48766622970686091</v>
      </c>
      <c r="CP82" s="40">
        <f t="shared" ca="1" si="74"/>
        <v>58</v>
      </c>
      <c r="CR82" s="37">
        <v>82</v>
      </c>
      <c r="CS82" s="36">
        <v>8</v>
      </c>
      <c r="CT82" s="37">
        <v>1</v>
      </c>
    </row>
    <row r="83" spans="77:98" x14ac:dyDescent="0.25">
      <c r="BY83" s="39"/>
      <c r="BZ83" s="40"/>
      <c r="CB83" s="37"/>
      <c r="CG83" s="39">
        <f t="shared" ca="1" si="75"/>
        <v>0.91155697099634059</v>
      </c>
      <c r="CH83" s="40">
        <f t="shared" ca="1" si="76"/>
        <v>7</v>
      </c>
      <c r="CJ83" s="37">
        <v>83</v>
      </c>
      <c r="CK83" s="36">
        <v>8</v>
      </c>
      <c r="CL83" s="37">
        <v>2</v>
      </c>
      <c r="CO83" s="39">
        <f t="shared" ca="1" si="77"/>
        <v>0.76506759318913187</v>
      </c>
      <c r="CP83" s="40">
        <f t="shared" ca="1" si="74"/>
        <v>32</v>
      </c>
      <c r="CR83" s="37">
        <v>83</v>
      </c>
      <c r="CS83" s="36">
        <v>8</v>
      </c>
      <c r="CT83" s="37">
        <v>2</v>
      </c>
    </row>
    <row r="84" spans="77:98" x14ac:dyDescent="0.25">
      <c r="BY84" s="39"/>
      <c r="BZ84" s="40"/>
      <c r="CB84" s="37"/>
      <c r="CG84" s="39">
        <f t="shared" ca="1" si="75"/>
        <v>0.28036515612985091</v>
      </c>
      <c r="CH84" s="40">
        <f t="shared" ca="1" si="76"/>
        <v>65</v>
      </c>
      <c r="CJ84" s="37">
        <v>84</v>
      </c>
      <c r="CK84" s="36">
        <v>8</v>
      </c>
      <c r="CL84" s="37">
        <v>3</v>
      </c>
      <c r="CO84" s="39">
        <f t="shared" ca="1" si="77"/>
        <v>0.58640912355400621</v>
      </c>
      <c r="CP84" s="40">
        <f t="shared" ca="1" si="74"/>
        <v>48</v>
      </c>
      <c r="CR84" s="37">
        <v>84</v>
      </c>
      <c r="CS84" s="36">
        <v>8</v>
      </c>
      <c r="CT84" s="37">
        <v>3</v>
      </c>
    </row>
    <row r="85" spans="77:98" x14ac:dyDescent="0.25">
      <c r="BY85" s="39"/>
      <c r="BZ85" s="40"/>
      <c r="CB85" s="37"/>
      <c r="CG85" s="39">
        <f t="shared" ca="1" si="75"/>
        <v>4.5170114005272155E-2</v>
      </c>
      <c r="CH85" s="40">
        <f t="shared" ca="1" si="76"/>
        <v>91</v>
      </c>
      <c r="CJ85" s="37">
        <v>85</v>
      </c>
      <c r="CK85" s="36">
        <v>8</v>
      </c>
      <c r="CL85" s="37">
        <v>4</v>
      </c>
      <c r="CO85" s="39">
        <f t="shared" ca="1" si="77"/>
        <v>0.40823894344088651</v>
      </c>
      <c r="CP85" s="40">
        <f t="shared" ca="1" si="74"/>
        <v>68</v>
      </c>
      <c r="CR85" s="37">
        <v>85</v>
      </c>
      <c r="CS85" s="36">
        <v>8</v>
      </c>
      <c r="CT85" s="37">
        <v>4</v>
      </c>
    </row>
    <row r="86" spans="77:98" x14ac:dyDescent="0.25">
      <c r="BY86" s="39"/>
      <c r="BZ86" s="40"/>
      <c r="CB86" s="37"/>
      <c r="CG86" s="39">
        <f t="shared" ca="1" si="75"/>
        <v>9.9564221349563331E-2</v>
      </c>
      <c r="CH86" s="40">
        <f t="shared" ca="1" si="76"/>
        <v>85</v>
      </c>
      <c r="CJ86" s="37">
        <v>86</v>
      </c>
      <c r="CK86" s="36">
        <v>8</v>
      </c>
      <c r="CL86" s="37">
        <v>5</v>
      </c>
      <c r="CO86" s="39">
        <f t="shared" ca="1" si="77"/>
        <v>0.62872246762984851</v>
      </c>
      <c r="CP86" s="40">
        <f t="shared" ca="1" si="74"/>
        <v>46</v>
      </c>
      <c r="CR86" s="37">
        <v>86</v>
      </c>
      <c r="CS86" s="36">
        <v>8</v>
      </c>
      <c r="CT86" s="37">
        <v>5</v>
      </c>
    </row>
    <row r="87" spans="77:98" x14ac:dyDescent="0.25">
      <c r="BY87" s="39"/>
      <c r="BZ87" s="40"/>
      <c r="CB87" s="37"/>
      <c r="CG87" s="39">
        <f t="shared" ca="1" si="75"/>
        <v>0.25907351423992109</v>
      </c>
      <c r="CH87" s="40">
        <f t="shared" ca="1" si="76"/>
        <v>68</v>
      </c>
      <c r="CJ87" s="37">
        <v>87</v>
      </c>
      <c r="CK87" s="36">
        <v>8</v>
      </c>
      <c r="CL87" s="37">
        <v>6</v>
      </c>
      <c r="CO87" s="39">
        <f t="shared" ca="1" si="77"/>
        <v>0.94421721941955572</v>
      </c>
      <c r="CP87" s="40">
        <f t="shared" ca="1" si="74"/>
        <v>5</v>
      </c>
      <c r="CR87" s="37">
        <v>87</v>
      </c>
      <c r="CS87" s="36">
        <v>8</v>
      </c>
      <c r="CT87" s="37">
        <v>6</v>
      </c>
    </row>
    <row r="88" spans="77:98" x14ac:dyDescent="0.25">
      <c r="BY88" s="39"/>
      <c r="BZ88" s="40"/>
      <c r="CB88" s="37"/>
      <c r="CG88" s="39">
        <f t="shared" ca="1" si="75"/>
        <v>0.52470341191945546</v>
      </c>
      <c r="CH88" s="40">
        <f t="shared" ca="1" si="76"/>
        <v>37</v>
      </c>
      <c r="CJ88" s="37">
        <v>88</v>
      </c>
      <c r="CK88" s="36">
        <v>8</v>
      </c>
      <c r="CL88" s="37">
        <v>7</v>
      </c>
      <c r="CO88" s="39">
        <f t="shared" ca="1" si="77"/>
        <v>0.85493342476451806</v>
      </c>
      <c r="CP88" s="40">
        <f t="shared" ca="1" si="74"/>
        <v>15</v>
      </c>
      <c r="CR88" s="37">
        <v>88</v>
      </c>
      <c r="CS88" s="36">
        <v>8</v>
      </c>
      <c r="CT88" s="37">
        <v>7</v>
      </c>
    </row>
    <row r="89" spans="77:98" x14ac:dyDescent="0.25">
      <c r="BY89" s="39"/>
      <c r="BZ89" s="40"/>
      <c r="CB89" s="37"/>
      <c r="CG89" s="39">
        <f t="shared" ca="1" si="75"/>
        <v>0.68481729446910655</v>
      </c>
      <c r="CH89" s="40">
        <f t="shared" ca="1" si="76"/>
        <v>30</v>
      </c>
      <c r="CJ89" s="37">
        <v>89</v>
      </c>
      <c r="CK89" s="36">
        <v>8</v>
      </c>
      <c r="CL89" s="37">
        <v>8</v>
      </c>
      <c r="CO89" s="39">
        <f t="shared" ca="1" si="77"/>
        <v>0.80855201998180759</v>
      </c>
      <c r="CP89" s="40">
        <f t="shared" ca="1" si="74"/>
        <v>25</v>
      </c>
      <c r="CR89" s="37">
        <v>89</v>
      </c>
      <c r="CS89" s="36">
        <v>8</v>
      </c>
      <c r="CT89" s="37">
        <v>8</v>
      </c>
    </row>
    <row r="90" spans="77:98" x14ac:dyDescent="0.25">
      <c r="BY90" s="39"/>
      <c r="BZ90" s="40"/>
      <c r="CB90" s="37"/>
      <c r="CG90" s="39">
        <f t="shared" ca="1" si="75"/>
        <v>0.95921063505811976</v>
      </c>
      <c r="CH90" s="40">
        <f t="shared" ca="1" si="76"/>
        <v>2</v>
      </c>
      <c r="CJ90" s="37">
        <v>90</v>
      </c>
      <c r="CK90" s="36">
        <v>8</v>
      </c>
      <c r="CL90" s="37">
        <v>9</v>
      </c>
      <c r="CO90" s="39">
        <f t="shared" ca="1" si="77"/>
        <v>0.76943791694878882</v>
      </c>
      <c r="CP90" s="40">
        <f t="shared" ca="1" si="74"/>
        <v>31</v>
      </c>
      <c r="CR90" s="37">
        <v>90</v>
      </c>
      <c r="CS90" s="36">
        <v>8</v>
      </c>
      <c r="CT90" s="37">
        <v>9</v>
      </c>
    </row>
    <row r="91" spans="77:98" x14ac:dyDescent="0.25">
      <c r="BY91" s="39"/>
      <c r="BZ91" s="40"/>
      <c r="CB91" s="37"/>
      <c r="CG91" s="39">
        <f t="shared" ca="1" si="75"/>
        <v>0.79016765072102024</v>
      </c>
      <c r="CH91" s="40">
        <f t="shared" ref="CH91:CH100" ca="1" si="78">RANK(CG91,$CG$1:$CG$100,)</f>
        <v>18</v>
      </c>
      <c r="CJ91" s="37">
        <v>91</v>
      </c>
      <c r="CK91" s="36">
        <v>9</v>
      </c>
      <c r="CL91" s="37">
        <v>0</v>
      </c>
      <c r="CO91" s="39">
        <f t="shared" ca="1" si="77"/>
        <v>0.20506778288847627</v>
      </c>
      <c r="CP91" s="40">
        <f t="shared" ca="1" si="74"/>
        <v>85</v>
      </c>
      <c r="CR91" s="37">
        <v>91</v>
      </c>
      <c r="CS91" s="36">
        <v>9</v>
      </c>
      <c r="CT91" s="37">
        <v>0</v>
      </c>
    </row>
    <row r="92" spans="77:98" x14ac:dyDescent="0.25">
      <c r="BY92" s="39"/>
      <c r="BZ92" s="40"/>
      <c r="CB92" s="37"/>
      <c r="CG92" s="39">
        <f t="shared" ca="1" si="75"/>
        <v>0.18812534420691873</v>
      </c>
      <c r="CH92" s="40">
        <f t="shared" ca="1" si="78"/>
        <v>75</v>
      </c>
      <c r="CJ92" s="37">
        <v>92</v>
      </c>
      <c r="CK92" s="36">
        <v>9</v>
      </c>
      <c r="CL92" s="37">
        <v>1</v>
      </c>
      <c r="CO92" s="39">
        <f t="shared" ca="1" si="77"/>
        <v>8.2326145205625645E-2</v>
      </c>
      <c r="CP92" s="40">
        <f t="shared" ca="1" si="74"/>
        <v>94</v>
      </c>
      <c r="CR92" s="37">
        <v>92</v>
      </c>
      <c r="CS92" s="36">
        <v>9</v>
      </c>
      <c r="CT92" s="37">
        <v>1</v>
      </c>
    </row>
    <row r="93" spans="77:98" x14ac:dyDescent="0.25">
      <c r="BY93" s="39"/>
      <c r="BZ93" s="40"/>
      <c r="CB93" s="37"/>
      <c r="CG93" s="39">
        <f t="shared" ca="1" si="75"/>
        <v>0.19763617817885637</v>
      </c>
      <c r="CH93" s="40">
        <f t="shared" ca="1" si="78"/>
        <v>73</v>
      </c>
      <c r="CJ93" s="37">
        <v>93</v>
      </c>
      <c r="CK93" s="36">
        <v>9</v>
      </c>
      <c r="CL93" s="37">
        <v>2</v>
      </c>
      <c r="CO93" s="39">
        <f t="shared" ca="1" si="77"/>
        <v>0.56874402998261941</v>
      </c>
      <c r="CP93" s="40">
        <f t="shared" ca="1" si="74"/>
        <v>52</v>
      </c>
      <c r="CR93" s="37">
        <v>93</v>
      </c>
      <c r="CS93" s="36">
        <v>9</v>
      </c>
      <c r="CT93" s="37">
        <v>2</v>
      </c>
    </row>
    <row r="94" spans="77:98" x14ac:dyDescent="0.25">
      <c r="BY94" s="39"/>
      <c r="BZ94" s="40"/>
      <c r="CB94" s="37"/>
      <c r="CG94" s="39">
        <f t="shared" ca="1" si="75"/>
        <v>2.1546675971690576E-2</v>
      </c>
      <c r="CH94" s="40">
        <f t="shared" ca="1" si="78"/>
        <v>96</v>
      </c>
      <c r="CJ94" s="37">
        <v>94</v>
      </c>
      <c r="CK94" s="36">
        <v>9</v>
      </c>
      <c r="CL94" s="37">
        <v>3</v>
      </c>
      <c r="CO94" s="39">
        <f t="shared" ca="1" si="77"/>
        <v>0.86066906514871566</v>
      </c>
      <c r="CP94" s="40">
        <f t="shared" ca="1" si="74"/>
        <v>14</v>
      </c>
      <c r="CR94" s="37">
        <v>94</v>
      </c>
      <c r="CS94" s="36">
        <v>9</v>
      </c>
      <c r="CT94" s="37">
        <v>3</v>
      </c>
    </row>
    <row r="95" spans="77:98" x14ac:dyDescent="0.25">
      <c r="BY95" s="39"/>
      <c r="BZ95" s="40"/>
      <c r="CB95" s="37"/>
      <c r="CG95" s="39">
        <f t="shared" ca="1" si="75"/>
        <v>0.29544475740901399</v>
      </c>
      <c r="CH95" s="40">
        <f t="shared" ca="1" si="78"/>
        <v>64</v>
      </c>
      <c r="CJ95" s="37">
        <v>95</v>
      </c>
      <c r="CK95" s="36">
        <v>9</v>
      </c>
      <c r="CL95" s="37">
        <v>4</v>
      </c>
      <c r="CO95" s="39">
        <f t="shared" ca="1" si="77"/>
        <v>0.39573392948977404</v>
      </c>
      <c r="CP95" s="40">
        <f t="shared" ca="1" si="74"/>
        <v>69</v>
      </c>
      <c r="CR95" s="37">
        <v>95</v>
      </c>
      <c r="CS95" s="36">
        <v>9</v>
      </c>
      <c r="CT95" s="37">
        <v>4</v>
      </c>
    </row>
    <row r="96" spans="77:98" x14ac:dyDescent="0.25">
      <c r="BY96" s="39"/>
      <c r="BZ96" s="40"/>
      <c r="CB96" s="37"/>
      <c r="CG96" s="39">
        <f t="shared" ca="1" si="75"/>
        <v>0.35621615039603571</v>
      </c>
      <c r="CH96" s="40">
        <f t="shared" ca="1" si="78"/>
        <v>57</v>
      </c>
      <c r="CJ96" s="37">
        <v>96</v>
      </c>
      <c r="CK96" s="36">
        <v>9</v>
      </c>
      <c r="CL96" s="37">
        <v>5</v>
      </c>
      <c r="CO96" s="39">
        <f t="shared" ca="1" si="77"/>
        <v>0.64010434839635244</v>
      </c>
      <c r="CP96" s="40">
        <f t="shared" ca="1" si="74"/>
        <v>45</v>
      </c>
      <c r="CR96" s="37">
        <v>96</v>
      </c>
      <c r="CS96" s="36">
        <v>9</v>
      </c>
      <c r="CT96" s="37">
        <v>5</v>
      </c>
    </row>
    <row r="97" spans="77:98" x14ac:dyDescent="0.25">
      <c r="BY97" s="39"/>
      <c r="BZ97" s="40"/>
      <c r="CB97" s="37"/>
      <c r="CG97" s="39">
        <f t="shared" ca="1" si="75"/>
        <v>0.12808572623784431</v>
      </c>
      <c r="CH97" s="40">
        <f t="shared" ca="1" si="78"/>
        <v>81</v>
      </c>
      <c r="CJ97" s="37">
        <v>97</v>
      </c>
      <c r="CK97" s="36">
        <v>9</v>
      </c>
      <c r="CL97" s="37">
        <v>6</v>
      </c>
      <c r="CO97" s="39">
        <f t="shared" ca="1" si="77"/>
        <v>0.89286772658076397</v>
      </c>
      <c r="CP97" s="40">
        <f t="shared" ca="1" si="74"/>
        <v>10</v>
      </c>
      <c r="CR97" s="37">
        <v>97</v>
      </c>
      <c r="CS97" s="36">
        <v>9</v>
      </c>
      <c r="CT97" s="37">
        <v>6</v>
      </c>
    </row>
    <row r="98" spans="77:98" x14ac:dyDescent="0.25">
      <c r="BY98" s="39"/>
      <c r="BZ98" s="40"/>
      <c r="CB98" s="37"/>
      <c r="CG98" s="39">
        <f t="shared" ca="1" si="75"/>
        <v>0.86279629456033313</v>
      </c>
      <c r="CH98" s="40">
        <f t="shared" ca="1" si="78"/>
        <v>13</v>
      </c>
      <c r="CJ98" s="37">
        <v>98</v>
      </c>
      <c r="CK98" s="36">
        <v>9</v>
      </c>
      <c r="CL98" s="37">
        <v>7</v>
      </c>
      <c r="CO98" s="39">
        <f t="shared" ca="1" si="77"/>
        <v>0.80129785782790874</v>
      </c>
      <c r="CP98" s="40">
        <f t="shared" ca="1" si="74"/>
        <v>27</v>
      </c>
      <c r="CR98" s="37">
        <v>98</v>
      </c>
      <c r="CS98" s="36">
        <v>9</v>
      </c>
      <c r="CT98" s="37">
        <v>7</v>
      </c>
    </row>
    <row r="99" spans="77:98" x14ac:dyDescent="0.25">
      <c r="BY99" s="39"/>
      <c r="BZ99" s="40"/>
      <c r="CB99" s="37"/>
      <c r="CG99" s="39">
        <f t="shared" ca="1" si="75"/>
        <v>0.12612897369200826</v>
      </c>
      <c r="CH99" s="40">
        <f t="shared" ca="1" si="78"/>
        <v>82</v>
      </c>
      <c r="CJ99" s="37">
        <v>99</v>
      </c>
      <c r="CK99" s="36">
        <v>9</v>
      </c>
      <c r="CL99" s="37">
        <v>8</v>
      </c>
      <c r="CO99" s="39">
        <f t="shared" ca="1" si="77"/>
        <v>0.54946897535081041</v>
      </c>
      <c r="CP99" s="40">
        <f t="shared" ca="1" si="74"/>
        <v>55</v>
      </c>
      <c r="CR99" s="37">
        <v>99</v>
      </c>
      <c r="CS99" s="36">
        <v>9</v>
      </c>
      <c r="CT99" s="37">
        <v>8</v>
      </c>
    </row>
    <row r="100" spans="77:98" x14ac:dyDescent="0.25">
      <c r="BY100" s="39"/>
      <c r="BZ100" s="40"/>
      <c r="CB100" s="37"/>
      <c r="CG100" s="39">
        <f t="shared" ca="1" si="75"/>
        <v>0.27184716954045585</v>
      </c>
      <c r="CH100" s="40">
        <f t="shared" ca="1" si="78"/>
        <v>66</v>
      </c>
      <c r="CJ100" s="37">
        <v>100</v>
      </c>
      <c r="CK100" s="36">
        <v>9</v>
      </c>
      <c r="CL100" s="37">
        <v>9</v>
      </c>
      <c r="CO100" s="39">
        <f t="shared" ca="1" si="77"/>
        <v>0.43173149195443761</v>
      </c>
      <c r="CP100" s="40">
        <f t="shared" ca="1" si="74"/>
        <v>64</v>
      </c>
      <c r="CR100" s="37">
        <v>100</v>
      </c>
      <c r="CS100" s="36">
        <v>9</v>
      </c>
      <c r="CT100" s="37">
        <v>9</v>
      </c>
    </row>
  </sheetData>
  <sheetProtection algorithmName="SHA-512" hashValue="6FFkFBRTDnUo67Hcbilf9OrErxJ1Uwngz58DV+f57o2rT6bHgRbZoc6sGWGGkvtKH8y3byqexS36+W/Kbj6VLw==" saltValue="7P0SAoesqD3ZhxGIR45f2g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75">
      <formula>AND(D36=0,E36=0)</formula>
    </cfRule>
  </conditionalFormatting>
  <conditionalFormatting sqref="D36">
    <cfRule type="cellIs" dxfId="128" priority="274" operator="equal">
      <formula>0</formula>
    </cfRule>
  </conditionalFormatting>
  <conditionalFormatting sqref="J36">
    <cfRule type="cellIs" dxfId="127" priority="249" operator="equal">
      <formula>0</formula>
    </cfRule>
  </conditionalFormatting>
  <conditionalFormatting sqref="P36">
    <cfRule type="cellIs" dxfId="126" priority="247" operator="equal">
      <formula>0</formula>
    </cfRule>
  </conditionalFormatting>
  <conditionalFormatting sqref="P42">
    <cfRule type="cellIs" dxfId="125" priority="245" operator="equal">
      <formula>0</formula>
    </cfRule>
  </conditionalFormatting>
  <conditionalFormatting sqref="J42">
    <cfRule type="cellIs" dxfId="124" priority="243" operator="equal">
      <formula>0</formula>
    </cfRule>
  </conditionalFormatting>
  <conditionalFormatting sqref="D42">
    <cfRule type="cellIs" dxfId="123" priority="241" operator="equal">
      <formula>0</formula>
    </cfRule>
  </conditionalFormatting>
  <conditionalFormatting sqref="D48">
    <cfRule type="cellIs" dxfId="122" priority="239" operator="equal">
      <formula>0</formula>
    </cfRule>
  </conditionalFormatting>
  <conditionalFormatting sqref="J48">
    <cfRule type="cellIs" dxfId="121" priority="237" operator="equal">
      <formula>0</formula>
    </cfRule>
  </conditionalFormatting>
  <conditionalFormatting sqref="P48">
    <cfRule type="cellIs" dxfId="120" priority="235" operator="equal">
      <formula>0</formula>
    </cfRule>
  </conditionalFormatting>
  <conditionalFormatting sqref="P54">
    <cfRule type="cellIs" dxfId="119" priority="233" operator="equal">
      <formula>0</formula>
    </cfRule>
  </conditionalFormatting>
  <conditionalFormatting sqref="J54">
    <cfRule type="cellIs" dxfId="118" priority="231" operator="equal">
      <formula>0</formula>
    </cfRule>
  </conditionalFormatting>
  <conditionalFormatting sqref="C7">
    <cfRule type="cellIs" dxfId="117" priority="342" operator="equal">
      <formula>0</formula>
    </cfRule>
  </conditionalFormatting>
  <conditionalFormatting sqref="D8">
    <cfRule type="cellIs" dxfId="116" priority="273" operator="equal">
      <formula>0</formula>
    </cfRule>
  </conditionalFormatting>
  <conditionalFormatting sqref="K36">
    <cfRule type="expression" dxfId="115" priority="250">
      <formula>AND(J36=0,K36=0)</formula>
    </cfRule>
  </conditionalFormatting>
  <conditionalFormatting sqref="Q36">
    <cfRule type="expression" dxfId="114" priority="248">
      <formula>AND(P36=0,Q36=0)</formula>
    </cfRule>
  </conditionalFormatting>
  <conditionalFormatting sqref="Q42">
    <cfRule type="expression" dxfId="113" priority="246">
      <formula>AND(P42=0,Q42=0)</formula>
    </cfRule>
  </conditionalFormatting>
  <conditionalFormatting sqref="K42">
    <cfRule type="expression" dxfId="112" priority="244">
      <formula>AND(J42=0,K42=0)</formula>
    </cfRule>
  </conditionalFormatting>
  <conditionalFormatting sqref="E42">
    <cfRule type="expression" dxfId="111" priority="242">
      <formula>AND(D42=0,E42=0)</formula>
    </cfRule>
  </conditionalFormatting>
  <conditionalFormatting sqref="E48">
    <cfRule type="expression" dxfId="110" priority="240">
      <formula>AND(D48=0,E48=0)</formula>
    </cfRule>
  </conditionalFormatting>
  <conditionalFormatting sqref="K48">
    <cfRule type="expression" dxfId="109" priority="238">
      <formula>AND(J48=0,K48=0)</formula>
    </cfRule>
  </conditionalFormatting>
  <conditionalFormatting sqref="Q48">
    <cfRule type="expression" dxfId="108" priority="236">
      <formula>AND(P48=0,Q48=0)</formula>
    </cfRule>
  </conditionalFormatting>
  <conditionalFormatting sqref="Q54">
    <cfRule type="expression" dxfId="107" priority="234">
      <formula>AND(P54=0,Q54=0)</formula>
    </cfRule>
  </conditionalFormatting>
  <conditionalFormatting sqref="K54">
    <cfRule type="expression" dxfId="106" priority="232">
      <formula>AND(J54=0,K54=0)</formula>
    </cfRule>
  </conditionalFormatting>
  <conditionalFormatting sqref="E54">
    <cfRule type="expression" dxfId="105" priority="230">
      <formula>AND(D54=0,E54=0)</formula>
    </cfRule>
  </conditionalFormatting>
  <conditionalFormatting sqref="D54">
    <cfRule type="cellIs" dxfId="104" priority="229" operator="equal">
      <formula>0</formula>
    </cfRule>
  </conditionalFormatting>
  <conditionalFormatting sqref="AC44:AC54">
    <cfRule type="containsText" dxfId="103" priority="221" operator="containsText" text="okok">
      <formula>NOT(ISERROR(SEARCH("okok",AC44)))</formula>
    </cfRule>
  </conditionalFormatting>
  <conditionalFormatting sqref="AM2:AM13">
    <cfRule type="cellIs" dxfId="102" priority="206" operator="lessThan">
      <formula>1</formula>
    </cfRule>
  </conditionalFormatting>
  <conditionalFormatting sqref="BC2:BC13">
    <cfRule type="cellIs" dxfId="101" priority="205" operator="lessThan">
      <formula>1</formula>
    </cfRule>
  </conditionalFormatting>
  <conditionalFormatting sqref="Z2:Z13">
    <cfRule type="expression" dxfId="100" priority="203">
      <formula>$Z2&lt;&gt;$AP2</formula>
    </cfRule>
  </conditionalFormatting>
  <conditionalFormatting sqref="AD2:AD13">
    <cfRule type="expression" dxfId="99" priority="202">
      <formula>$AD2&lt;&gt;$AT2</formula>
    </cfRule>
  </conditionalFormatting>
  <conditionalFormatting sqref="D7">
    <cfRule type="expression" dxfId="98" priority="199">
      <formula>AND(C7=0,D7=0)</formula>
    </cfRule>
  </conditionalFormatting>
  <conditionalFormatting sqref="C34">
    <cfRule type="cellIs" dxfId="97" priority="109" operator="equal">
      <formula>0</formula>
    </cfRule>
  </conditionalFormatting>
  <conditionalFormatting sqref="D34">
    <cfRule type="expression" dxfId="96" priority="108">
      <formula>AND(C34=0,D34=0)</formula>
    </cfRule>
  </conditionalFormatting>
  <conditionalFormatting sqref="O40">
    <cfRule type="cellIs" dxfId="95" priority="99" operator="equal">
      <formula>0</formula>
    </cfRule>
  </conditionalFormatting>
  <conditionalFormatting sqref="P40">
    <cfRule type="expression" dxfId="94" priority="98">
      <formula>AND(O40=0,P40=0)</formula>
    </cfRule>
  </conditionalFormatting>
  <conditionalFormatting sqref="C40">
    <cfRule type="cellIs" dxfId="93" priority="103" operator="equal">
      <formula>0</formula>
    </cfRule>
  </conditionalFormatting>
  <conditionalFormatting sqref="D40">
    <cfRule type="expression" dxfId="92" priority="102">
      <formula>AND(C40=0,D40=0)</formula>
    </cfRule>
  </conditionalFormatting>
  <conditionalFormatting sqref="C46">
    <cfRule type="cellIs" dxfId="91" priority="97" operator="equal">
      <formula>0</formula>
    </cfRule>
  </conditionalFormatting>
  <conditionalFormatting sqref="D46">
    <cfRule type="expression" dxfId="90" priority="96">
      <formula>AND(C46=0,D46=0)</formula>
    </cfRule>
  </conditionalFormatting>
  <conditionalFormatting sqref="I40">
    <cfRule type="cellIs" dxfId="89" priority="101" operator="equal">
      <formula>0</formula>
    </cfRule>
  </conditionalFormatting>
  <conditionalFormatting sqref="J40">
    <cfRule type="expression" dxfId="88" priority="100">
      <formula>AND(I40=0,J40=0)</formula>
    </cfRule>
  </conditionalFormatting>
  <conditionalFormatting sqref="I46">
    <cfRule type="cellIs" dxfId="87" priority="95" operator="equal">
      <formula>0</formula>
    </cfRule>
  </conditionalFormatting>
  <conditionalFormatting sqref="J46">
    <cfRule type="expression" dxfId="86" priority="94">
      <formula>AND(I46=0,J46=0)</formula>
    </cfRule>
  </conditionalFormatting>
  <conditionalFormatting sqref="I34">
    <cfRule type="cellIs" dxfId="85" priority="107" operator="equal">
      <formula>0</formula>
    </cfRule>
  </conditionalFormatting>
  <conditionalFormatting sqref="J34">
    <cfRule type="expression" dxfId="84" priority="106">
      <formula>AND(I34=0,J34=0)</formula>
    </cfRule>
  </conditionalFormatting>
  <conditionalFormatting sqref="O34">
    <cfRule type="cellIs" dxfId="83" priority="105" operator="equal">
      <formula>0</formula>
    </cfRule>
  </conditionalFormatting>
  <conditionalFormatting sqref="P34">
    <cfRule type="expression" dxfId="82" priority="104">
      <formula>AND(O34=0,P34=0)</formula>
    </cfRule>
  </conditionalFormatting>
  <conditionalFormatting sqref="O46">
    <cfRule type="cellIs" dxfId="81" priority="93" operator="equal">
      <formula>0</formula>
    </cfRule>
  </conditionalFormatting>
  <conditionalFormatting sqref="P46">
    <cfRule type="expression" dxfId="80" priority="92">
      <formula>AND(O46=0,P46=0)</formula>
    </cfRule>
  </conditionalFormatting>
  <conditionalFormatting sqref="C52">
    <cfRule type="cellIs" dxfId="79" priority="91" operator="equal">
      <formula>0</formula>
    </cfRule>
  </conditionalFormatting>
  <conditionalFormatting sqref="D52">
    <cfRule type="expression" dxfId="78" priority="90">
      <formula>AND(C52=0,D52=0)</formula>
    </cfRule>
  </conditionalFormatting>
  <conditionalFormatting sqref="I52">
    <cfRule type="cellIs" dxfId="77" priority="89" operator="equal">
      <formula>0</formula>
    </cfRule>
  </conditionalFormatting>
  <conditionalFormatting sqref="J52">
    <cfRule type="expression" dxfId="76" priority="88">
      <formula>AND(I52=0,J52=0)</formula>
    </cfRule>
  </conditionalFormatting>
  <conditionalFormatting sqref="O52">
    <cfRule type="cellIs" dxfId="75" priority="87" operator="equal">
      <formula>0</formula>
    </cfRule>
  </conditionalFormatting>
  <conditionalFormatting sqref="P52">
    <cfRule type="expression" dxfId="74" priority="86">
      <formula>AND(O52=0,P52=0)</formula>
    </cfRule>
  </conditionalFormatting>
  <conditionalFormatting sqref="BO43:BO54">
    <cfRule type="containsText" dxfId="73" priority="84" operator="containsText" text="ok">
      <formula>NOT(ISERROR(SEARCH("ok",BO43)))</formula>
    </cfRule>
  </conditionalFormatting>
  <conditionalFormatting sqref="BP44:BP55">
    <cfRule type="containsText" dxfId="72" priority="83" operator="containsText" text="ok">
      <formula>NOT(ISERROR(SEARCH("ok",BP44)))</formula>
    </cfRule>
  </conditionalFormatting>
  <conditionalFormatting sqref="AS34">
    <cfRule type="expression" dxfId="71" priority="78">
      <formula>AND(AR34=0,AS34=0)</formula>
    </cfRule>
  </conditionalFormatting>
  <conditionalFormatting sqref="AR34">
    <cfRule type="cellIs" dxfId="70" priority="79" operator="equal">
      <formula>0</formula>
    </cfRule>
  </conditionalFormatting>
  <conditionalFormatting sqref="C35">
    <cfRule type="cellIs" dxfId="69" priority="77" operator="equal">
      <formula>0</formula>
    </cfRule>
  </conditionalFormatting>
  <conditionalFormatting sqref="D35">
    <cfRule type="expression" dxfId="68" priority="76">
      <formula>AND(C35=0,D35=0)</formula>
    </cfRule>
  </conditionalFormatting>
  <conditionalFormatting sqref="I35">
    <cfRule type="cellIs" dxfId="67" priority="75" operator="equal">
      <formula>0</formula>
    </cfRule>
  </conditionalFormatting>
  <conditionalFormatting sqref="J35">
    <cfRule type="expression" dxfId="66" priority="74">
      <formula>AND(I35=0,J35=0)</formula>
    </cfRule>
  </conditionalFormatting>
  <conditionalFormatting sqref="O35">
    <cfRule type="cellIs" dxfId="65" priority="73" operator="equal">
      <formula>0</formula>
    </cfRule>
  </conditionalFormatting>
  <conditionalFormatting sqref="P35">
    <cfRule type="expression" dxfId="64" priority="72">
      <formula>AND(O35=0,P35=0)</formula>
    </cfRule>
  </conditionalFormatting>
  <conditionalFormatting sqref="C41">
    <cfRule type="cellIs" dxfId="63" priority="71" operator="equal">
      <formula>0</formula>
    </cfRule>
  </conditionalFormatting>
  <conditionalFormatting sqref="D41">
    <cfRule type="expression" dxfId="62" priority="70">
      <formula>AND(C41=0,D41=0)</formula>
    </cfRule>
  </conditionalFormatting>
  <conditionalFormatting sqref="I41">
    <cfRule type="cellIs" dxfId="61" priority="69" operator="equal">
      <formula>0</formula>
    </cfRule>
  </conditionalFormatting>
  <conditionalFormatting sqref="J41">
    <cfRule type="expression" dxfId="60" priority="68">
      <formula>AND(I41=0,J41=0)</formula>
    </cfRule>
  </conditionalFormatting>
  <conditionalFormatting sqref="O41">
    <cfRule type="cellIs" dxfId="59" priority="67" operator="equal">
      <formula>0</formula>
    </cfRule>
  </conditionalFormatting>
  <conditionalFormatting sqref="P41">
    <cfRule type="expression" dxfId="58" priority="66">
      <formula>AND(O41=0,P41=0)</formula>
    </cfRule>
  </conditionalFormatting>
  <conditionalFormatting sqref="C47">
    <cfRule type="cellIs" dxfId="57" priority="65" operator="equal">
      <formula>0</formula>
    </cfRule>
  </conditionalFormatting>
  <conditionalFormatting sqref="D47">
    <cfRule type="expression" dxfId="56" priority="64">
      <formula>AND(C47=0,D47=0)</formula>
    </cfRule>
  </conditionalFormatting>
  <conditionalFormatting sqref="I47">
    <cfRule type="cellIs" dxfId="55" priority="63" operator="equal">
      <formula>0</formula>
    </cfRule>
  </conditionalFormatting>
  <conditionalFormatting sqref="J47">
    <cfRule type="expression" dxfId="54" priority="62">
      <formula>AND(I47=0,J47=0)</formula>
    </cfRule>
  </conditionalFormatting>
  <conditionalFormatting sqref="O47">
    <cfRule type="cellIs" dxfId="53" priority="61" operator="equal">
      <formula>0</formula>
    </cfRule>
  </conditionalFormatting>
  <conditionalFormatting sqref="P47">
    <cfRule type="expression" dxfId="52" priority="60">
      <formula>AND(O47=0,P47=0)</formula>
    </cfRule>
  </conditionalFormatting>
  <conditionalFormatting sqref="C53">
    <cfRule type="cellIs" dxfId="51" priority="59" operator="equal">
      <formula>0</formula>
    </cfRule>
  </conditionalFormatting>
  <conditionalFormatting sqref="D53">
    <cfRule type="expression" dxfId="50" priority="58">
      <formula>AND(C53=0,D53=0)</formula>
    </cfRule>
  </conditionalFormatting>
  <conditionalFormatting sqref="I53">
    <cfRule type="cellIs" dxfId="49" priority="57" operator="equal">
      <formula>0</formula>
    </cfRule>
  </conditionalFormatting>
  <conditionalFormatting sqref="J53">
    <cfRule type="expression" dxfId="48" priority="56">
      <formula>AND(I53=0,J53=0)</formula>
    </cfRule>
  </conditionalFormatting>
  <conditionalFormatting sqref="O53">
    <cfRule type="cellIs" dxfId="47" priority="55" operator="equal">
      <formula>0</formula>
    </cfRule>
  </conditionalFormatting>
  <conditionalFormatting sqref="P53">
    <cfRule type="expression" dxfId="46" priority="54">
      <formula>AND(O53=0,P53=0)</formula>
    </cfRule>
  </conditionalFormatting>
  <conditionalFormatting sqref="AR35">
    <cfRule type="cellIs" dxfId="45" priority="51" operator="equal">
      <formula>0</formula>
    </cfRule>
  </conditionalFormatting>
  <conditionalFormatting sqref="AS35">
    <cfRule type="expression" dxfId="44" priority="50">
      <formula>AND(AR35=0,AS35=0)</formula>
    </cfRule>
  </conditionalFormatting>
  <conditionalFormatting sqref="BI43:BI54">
    <cfRule type="containsText" dxfId="43" priority="46" operator="containsText" text="ok">
      <formula>NOT(ISERROR(SEARCH("ok",BI43)))</formula>
    </cfRule>
  </conditionalFormatting>
  <conditionalFormatting sqref="AI43:AL54">
    <cfRule type="containsText" dxfId="42" priority="43" operator="containsText" text="ok">
      <formula>NOT(ISERROR(SEARCH("ok",AI43)))</formula>
    </cfRule>
  </conditionalFormatting>
  <conditionalFormatting sqref="AG43:AG54">
    <cfRule type="containsText" dxfId="41" priority="42" operator="containsText" text="ok">
      <formula>NOT(ISERROR(SEARCH("ok",AG43)))</formula>
    </cfRule>
  </conditionalFormatting>
  <conditionalFormatting sqref="BB44:BB54">
    <cfRule type="containsText" dxfId="40" priority="41" operator="containsText" text="ok">
      <formula>NOT(ISERROR(SEARCH("ok",BB44)))</formula>
    </cfRule>
  </conditionalFormatting>
  <conditionalFormatting sqref="AZ43:AZ54">
    <cfRule type="containsText" dxfId="39" priority="40" operator="containsText" text="ok">
      <formula>NOT(ISERROR(SEARCH("ok",AZ43)))</formula>
    </cfRule>
  </conditionalFormatting>
  <conditionalFormatting sqref="BA43:BA54">
    <cfRule type="containsText" dxfId="38" priority="39" operator="containsText" text="ok">
      <formula>NOT(ISERROR(SEARCH("ok",BA43)))</formula>
    </cfRule>
  </conditionalFormatting>
  <conditionalFormatting sqref="BD43:BF54">
    <cfRule type="containsText" dxfId="37" priority="38" operator="containsText" text="ok">
      <formula>NOT(ISERROR(SEARCH("ok",BD43)))</formula>
    </cfRule>
  </conditionalFormatting>
  <conditionalFormatting sqref="AV43:AV54">
    <cfRule type="containsText" dxfId="36" priority="37" operator="containsText" text="ok">
      <formula>NOT(ISERROR(SEARCH("ok",AV43)))</formula>
    </cfRule>
  </conditionalFormatting>
  <conditionalFormatting sqref="AQ43:AS54">
    <cfRule type="containsText" dxfId="35" priority="36" operator="containsText" text="ok">
      <formula>NOT(ISERROR(SEARCH("ok",AQ43)))</formula>
    </cfRule>
  </conditionalFormatting>
  <conditionalFormatting sqref="BH43:BH54">
    <cfRule type="containsText" dxfId="34" priority="35" operator="containsText" text="ok">
      <formula>NOT(ISERROR(SEARCH("ok",BH43)))</formula>
    </cfRule>
  </conditionalFormatting>
  <conditionalFormatting sqref="AF2:AF13">
    <cfRule type="expression" dxfId="33" priority="34">
      <formula>$AF2&lt;&gt;$AV2</formula>
    </cfRule>
  </conditionalFormatting>
  <conditionalFormatting sqref="I7">
    <cfRule type="cellIs" dxfId="32" priority="33" operator="equal">
      <formula>0</formula>
    </cfRule>
  </conditionalFormatting>
  <conditionalFormatting sqref="J8">
    <cfRule type="cellIs" dxfId="31" priority="32" operator="equal">
      <formula>0</formula>
    </cfRule>
  </conditionalFormatting>
  <conditionalFormatting sqref="J7">
    <cfRule type="expression" dxfId="30" priority="31">
      <formula>AND(I7=0,J7=0)</formula>
    </cfRule>
  </conditionalFormatting>
  <conditionalFormatting sqref="O7">
    <cfRule type="cellIs" dxfId="29" priority="30" operator="equal">
      <formula>0</formula>
    </cfRule>
  </conditionalFormatting>
  <conditionalFormatting sqref="P8">
    <cfRule type="cellIs" dxfId="28" priority="29" operator="equal">
      <formula>0</formula>
    </cfRule>
  </conditionalFormatting>
  <conditionalFormatting sqref="P7">
    <cfRule type="expression" dxfId="27" priority="28">
      <formula>AND(O7=0,P7=0)</formula>
    </cfRule>
  </conditionalFormatting>
  <conditionalFormatting sqref="C13">
    <cfRule type="cellIs" dxfId="26" priority="27" operator="equal">
      <formula>0</formula>
    </cfRule>
  </conditionalFormatting>
  <conditionalFormatting sqref="D14">
    <cfRule type="cellIs" dxfId="25" priority="26" operator="equal">
      <formula>0</formula>
    </cfRule>
  </conditionalFormatting>
  <conditionalFormatting sqref="D13">
    <cfRule type="expression" dxfId="24" priority="25">
      <formula>AND(C13=0,D13=0)</formula>
    </cfRule>
  </conditionalFormatting>
  <conditionalFormatting sqref="I13">
    <cfRule type="cellIs" dxfId="23" priority="24" operator="equal">
      <formula>0</formula>
    </cfRule>
  </conditionalFormatting>
  <conditionalFormatting sqref="J14">
    <cfRule type="cellIs" dxfId="22" priority="23" operator="equal">
      <formula>0</formula>
    </cfRule>
  </conditionalFormatting>
  <conditionalFormatting sqref="J13">
    <cfRule type="expression" dxfId="21" priority="22">
      <formula>AND(I13=0,J13=0)</formula>
    </cfRule>
  </conditionalFormatting>
  <conditionalFormatting sqref="O13">
    <cfRule type="cellIs" dxfId="20" priority="21" operator="equal">
      <formula>0</formula>
    </cfRule>
  </conditionalFormatting>
  <conditionalFormatting sqref="P14">
    <cfRule type="cellIs" dxfId="19" priority="20" operator="equal">
      <formula>0</formula>
    </cfRule>
  </conditionalFormatting>
  <conditionalFormatting sqref="P13">
    <cfRule type="expression" dxfId="18" priority="19">
      <formula>AND(O13=0,P13=0)</formula>
    </cfRule>
  </conditionalFormatting>
  <conditionalFormatting sqref="C19">
    <cfRule type="cellIs" dxfId="17" priority="18" operator="equal">
      <formula>0</formula>
    </cfRule>
  </conditionalFormatting>
  <conditionalFormatting sqref="D20">
    <cfRule type="cellIs" dxfId="16" priority="17" operator="equal">
      <formula>0</formula>
    </cfRule>
  </conditionalFormatting>
  <conditionalFormatting sqref="D19">
    <cfRule type="expression" dxfId="15" priority="16">
      <formula>AND(C19=0,D19=0)</formula>
    </cfRule>
  </conditionalFormatting>
  <conditionalFormatting sqref="I19">
    <cfRule type="cellIs" dxfId="14" priority="15" operator="equal">
      <formula>0</formula>
    </cfRule>
  </conditionalFormatting>
  <conditionalFormatting sqref="J20">
    <cfRule type="cellIs" dxfId="13" priority="14" operator="equal">
      <formula>0</formula>
    </cfRule>
  </conditionalFormatting>
  <conditionalFormatting sqref="J19">
    <cfRule type="expression" dxfId="12" priority="13">
      <formula>AND(I19=0,J19=0)</formula>
    </cfRule>
  </conditionalFormatting>
  <conditionalFormatting sqref="O19">
    <cfRule type="cellIs" dxfId="11" priority="12" operator="equal">
      <formula>0</formula>
    </cfRule>
  </conditionalFormatting>
  <conditionalFormatting sqref="P20">
    <cfRule type="cellIs" dxfId="10" priority="11" operator="equal">
      <formula>0</formula>
    </cfRule>
  </conditionalFormatting>
  <conditionalFormatting sqref="P19">
    <cfRule type="expression" dxfId="9" priority="10">
      <formula>AND(O19=0,P19=0)</formula>
    </cfRule>
  </conditionalFormatting>
  <conditionalFormatting sqref="C25">
    <cfRule type="cellIs" dxfId="8" priority="9" operator="equal">
      <formula>0</formula>
    </cfRule>
  </conditionalFormatting>
  <conditionalFormatting sqref="D26">
    <cfRule type="cellIs" dxfId="7" priority="8" operator="equal">
      <formula>0</formula>
    </cfRule>
  </conditionalFormatting>
  <conditionalFormatting sqref="D25">
    <cfRule type="expression" dxfId="6" priority="7">
      <formula>AND(C25=0,D25=0)</formula>
    </cfRule>
  </conditionalFormatting>
  <conditionalFormatting sqref="I25">
    <cfRule type="cellIs" dxfId="5" priority="6" operator="equal">
      <formula>0</formula>
    </cfRule>
  </conditionalFormatting>
  <conditionalFormatting sqref="J26">
    <cfRule type="cellIs" dxfId="4" priority="5" operator="equal">
      <formula>0</formula>
    </cfRule>
  </conditionalFormatting>
  <conditionalFormatting sqref="J25">
    <cfRule type="expression" dxfId="3" priority="4">
      <formula>AND(I25=0,J25=0)</formula>
    </cfRule>
  </conditionalFormatting>
  <conditionalFormatting sqref="O25">
    <cfRule type="cellIs" dxfId="2" priority="3" operator="equal">
      <formula>0</formula>
    </cfRule>
  </conditionalFormatting>
  <conditionalFormatting sqref="P26">
    <cfRule type="cellIs" dxfId="1" priority="2" operator="equal">
      <formula>0</formula>
    </cfRule>
  </conditionalFormatting>
  <conditionalFormatting sqref="P25">
    <cfRule type="expression" dxfId="0" priority="1">
      <formula>AND(O25=0,P25=0)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nono</vt:lpstr>
      <vt:lpstr>okok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2022-08-26T04:52:14Z</cp:lastPrinted>
  <dcterms:created xsi:type="dcterms:W3CDTF">2022-08-16T05:09:16Z</dcterms:created>
  <dcterms:modified xsi:type="dcterms:W3CDTF">2022-08-26T05:08:32Z</dcterms:modified>
</cp:coreProperties>
</file>