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100-2\"/>
    </mc:Choice>
  </mc:AlternateContent>
  <workbookProtection workbookAlgorithmName="SHA-512" workbookHashValue="Y4BAcHj0CjLDyYKYQ3uEn2U45LG5cMzX8nudbrj6hERXVzm4oIXQRK5cxFpj2Pb6ACdw7fGpFXe69Uj6D21UoA==" workbookSaltValue="yTbBZIuRd85brGaK+9BW7g==" workbookSpinCount="100000" lockStructure="1"/>
  <bookViews>
    <workbookView xWindow="0" yWindow="0" windowWidth="28800" windowHeight="12060"/>
  </bookViews>
  <sheets>
    <sheet name="①くり下がりなし" sheetId="2" r:id="rId1"/>
    <sheet name="②一位くり下がり" sheetId="11" r:id="rId2"/>
    <sheet name="③十位くり下がり" sheetId="4" r:id="rId3"/>
    <sheet name="④一位・十位くり下がり" sheetId="5" r:id="rId4"/>
    <sheet name="⑤連続くり下がり" sheetId="6" r:id="rId5"/>
    <sheet name="⑥ひかれる数の十位０" sheetId="10" r:id="rId6"/>
    <sheet name="⑦ミックス" sheetId="9" r:id="rId7"/>
    <sheet name="⑧ミックス補助印なし" sheetId="1" r:id="rId8"/>
  </sheets>
  <definedNames>
    <definedName name="goB" localSheetId="0">INDIRECT(①くり下がりなし!$AB$47)</definedName>
    <definedName name="goB" localSheetId="1">INDIRECT(②一位くり下がり!$AB$47)</definedName>
    <definedName name="goB" localSheetId="2">INDIRECT(③十位くり下がり!$AB$47)</definedName>
    <definedName name="goB" localSheetId="3">INDIRECT(④一位・十位くり下がり!$AB$47)</definedName>
    <definedName name="goB" localSheetId="4">INDIRECT(⑤連続くり下がり!$AB$47)</definedName>
    <definedName name="goB" localSheetId="5">INDIRECT(⑥ひかれる数の十位０!$AB$47)</definedName>
    <definedName name="goB" localSheetId="6">INDIRECT(⑦ミックス!$AB$47)</definedName>
    <definedName name="goB">INDIRECT(⑧ミックス補助印なし!$AB$47)</definedName>
    <definedName name="goC" localSheetId="0">INDIRECT(①くり下がりなし!$AA$47)</definedName>
    <definedName name="goC" localSheetId="1">INDIRECT(②一位くり下がり!$AA$47)</definedName>
    <definedName name="goC" localSheetId="2">INDIRECT(③十位くり下がり!$AA$47)</definedName>
    <definedName name="goC" localSheetId="3">INDIRECT(④一位・十位くり下がり!$AA$47)</definedName>
    <definedName name="goC" localSheetId="4">INDIRECT(⑤連続くり下がり!$AA$47)</definedName>
    <definedName name="goC" localSheetId="5">INDIRECT(⑥ひかれる数の十位０!$AA$47)</definedName>
    <definedName name="goC" localSheetId="6">INDIRECT(⑦ミックス!$AA$47)</definedName>
    <definedName name="goC">INDIRECT(⑧ミックス補助印なし!$AA$47)</definedName>
    <definedName name="goE" localSheetId="0">INDIRECT(①くり下がりなし!$Z$47)</definedName>
    <definedName name="goE" localSheetId="1">INDIRECT(②一位くり下がり!$Z$47)</definedName>
    <definedName name="goE" localSheetId="2">INDIRECT(③十位くり下がり!$Z$47)</definedName>
    <definedName name="goE" localSheetId="3">INDIRECT(④一位・十位くり下がり!$Z$47)</definedName>
    <definedName name="goE" localSheetId="4">INDIRECT(⑤連続くり下がり!$Z$47)</definedName>
    <definedName name="goE" localSheetId="5">INDIRECT(⑥ひかれる数の十位０!$Z$47)</definedName>
    <definedName name="goE" localSheetId="6">INDIRECT(⑦ミックス!$Z$47)</definedName>
    <definedName name="goE">INDIRECT(⑧ミックス補助印なし!$Z$47)</definedName>
    <definedName name="hatiB" localSheetId="0">INDIRECT(①くり下がりなし!$AB$50)</definedName>
    <definedName name="hatiB" localSheetId="1">INDIRECT(②一位くり下がり!$AB$50)</definedName>
    <definedName name="hatiB" localSheetId="2">INDIRECT(③十位くり下がり!$AB$50)</definedName>
    <definedName name="hatiB" localSheetId="3">INDIRECT(④一位・十位くり下がり!$AB$50)</definedName>
    <definedName name="hatiB" localSheetId="4">INDIRECT(⑤連続くり下がり!$AB$50)</definedName>
    <definedName name="hatiB" localSheetId="5">INDIRECT(⑥ひかれる数の十位０!$AB$50)</definedName>
    <definedName name="hatiB" localSheetId="6">INDIRECT(⑦ミックス!$AB$50)</definedName>
    <definedName name="hatiB">INDIRECT(⑧ミックス補助印なし!$AB$50)</definedName>
    <definedName name="hatiC" localSheetId="0">INDIRECT(①くり下がりなし!$AA$50)</definedName>
    <definedName name="hatiC" localSheetId="1">INDIRECT(②一位くり下がり!$AA$50)</definedName>
    <definedName name="hatiC" localSheetId="2">INDIRECT(③十位くり下がり!$AA$50)</definedName>
    <definedName name="hatiC" localSheetId="3">INDIRECT(④一位・十位くり下がり!$AA$50)</definedName>
    <definedName name="hatiC" localSheetId="4">INDIRECT(⑤連続くり下がり!$AA$50)</definedName>
    <definedName name="hatiC" localSheetId="5">INDIRECT(⑥ひかれる数の十位０!$AA$50)</definedName>
    <definedName name="hatiC" localSheetId="6">INDIRECT(⑦ミックス!$AA$50)</definedName>
    <definedName name="hatiC">INDIRECT(⑧ミックス補助印なし!$AA$50)</definedName>
    <definedName name="hatiE" localSheetId="0">INDIRECT(①くり下がりなし!$Z$50)</definedName>
    <definedName name="hatiE" localSheetId="1">INDIRECT(②一位くり下がり!$Z$50)</definedName>
    <definedName name="hatiE" localSheetId="2">INDIRECT(③十位くり下がり!$Z$50)</definedName>
    <definedName name="hatiE" localSheetId="3">INDIRECT(④一位・十位くり下がり!$Z$50)</definedName>
    <definedName name="hatiE" localSheetId="4">INDIRECT(⑤連続くり下がり!$Z$50)</definedName>
    <definedName name="hatiE" localSheetId="5">INDIRECT(⑥ひかれる数の十位０!$Z$50)</definedName>
    <definedName name="hatiE" localSheetId="6">INDIRECT(⑦ミックス!$Z$50)</definedName>
    <definedName name="hatiE">INDIRECT(⑧ミックス補助印なし!$Z$50)</definedName>
    <definedName name="itiB" localSheetId="0">INDIRECT(①くり下がりなし!$AB$43)</definedName>
    <definedName name="itiB" localSheetId="1">INDIRECT(②一位くり下がり!$AB$43)</definedName>
    <definedName name="itiB" localSheetId="2">INDIRECT(③十位くり下がり!$AB$43)</definedName>
    <definedName name="itiB" localSheetId="3">INDIRECT(④一位・十位くり下がり!$AB$43)</definedName>
    <definedName name="itiB" localSheetId="4">INDIRECT(⑤連続くり下がり!$AB$43)</definedName>
    <definedName name="itiB" localSheetId="5">INDIRECT(⑥ひかれる数の十位０!$AB$43)</definedName>
    <definedName name="itiB" localSheetId="6">INDIRECT(⑦ミックス!$AB$43)</definedName>
    <definedName name="itiB">INDIRECT(⑧ミックス補助印なし!$AB$43)</definedName>
    <definedName name="itiC" localSheetId="0">INDIRECT(①くり下がりなし!$AA$43)</definedName>
    <definedName name="itiC" localSheetId="1">INDIRECT(②一位くり下がり!$AA$43)</definedName>
    <definedName name="itiC" localSheetId="2">INDIRECT(③十位くり下がり!$AA$43)</definedName>
    <definedName name="itiC" localSheetId="3">INDIRECT(④一位・十位くり下がり!$AA$43)</definedName>
    <definedName name="itiC" localSheetId="4">INDIRECT(⑤連続くり下がり!$AA$43)</definedName>
    <definedName name="itiC" localSheetId="5">INDIRECT(⑥ひかれる数の十位０!$AA$43)</definedName>
    <definedName name="itiC" localSheetId="6">INDIRECT(⑦ミックス!$AA$43)</definedName>
    <definedName name="itiC">INDIRECT(⑧ミックス補助印なし!$AA$43)</definedName>
    <definedName name="itiE" localSheetId="0">INDIRECT(①くり下がりなし!$Z$43)</definedName>
    <definedName name="itiE" localSheetId="1">INDIRECT(②一位くり下がり!$Z$43)</definedName>
    <definedName name="itiE" localSheetId="2">INDIRECT(③十位くり下がり!$Z$43)</definedName>
    <definedName name="itiE" localSheetId="3">INDIRECT(④一位・十位くり下がり!$Z$43)</definedName>
    <definedName name="itiE" localSheetId="4">INDIRECT(⑤連続くり下がり!$Z$43)</definedName>
    <definedName name="itiE" localSheetId="5">INDIRECT(⑥ひかれる数の十位０!$Z$43)</definedName>
    <definedName name="itiE" localSheetId="6">INDIRECT(⑦ミックス!$Z$43)</definedName>
    <definedName name="itiE">INDIRECT(⑧ミックス補助印なし!$Z$43)</definedName>
    <definedName name="juuB" localSheetId="0">INDIRECT(①くり下がりなし!$AB$52)</definedName>
    <definedName name="juuB" localSheetId="1">INDIRECT(②一位くり下がり!$AB$52)</definedName>
    <definedName name="juuB" localSheetId="2">INDIRECT(③十位くり下がり!$AB$52)</definedName>
    <definedName name="juuB" localSheetId="3">INDIRECT(④一位・十位くり下がり!$AB$52)</definedName>
    <definedName name="juuB" localSheetId="4">INDIRECT(⑤連続くり下がり!$AB$52)</definedName>
    <definedName name="juuB" localSheetId="5">INDIRECT(⑥ひかれる数の十位０!$AB$52)</definedName>
    <definedName name="juuB" localSheetId="6">INDIRECT(⑦ミックス!$AB$52)</definedName>
    <definedName name="juuB">INDIRECT(⑧ミックス補助印なし!$AB$52)</definedName>
    <definedName name="juuC" localSheetId="0">INDIRECT(①くり下がりなし!$AA$52)</definedName>
    <definedName name="juuC" localSheetId="1">INDIRECT(②一位くり下がり!$AA$52)</definedName>
    <definedName name="juuC" localSheetId="2">INDIRECT(③十位くり下がり!$AA$52)</definedName>
    <definedName name="juuC" localSheetId="3">INDIRECT(④一位・十位くり下がり!$AA$52)</definedName>
    <definedName name="juuC" localSheetId="4">INDIRECT(⑤連続くり下がり!$AA$52)</definedName>
    <definedName name="juuC" localSheetId="5">INDIRECT(⑥ひかれる数の十位０!$AA$52)</definedName>
    <definedName name="juuC" localSheetId="6">INDIRECT(⑦ミックス!$AA$52)</definedName>
    <definedName name="juuC">INDIRECT(⑧ミックス補助印なし!$AA$52)</definedName>
    <definedName name="juuE" localSheetId="0">INDIRECT(①くり下がりなし!$Z$52)</definedName>
    <definedName name="juuE" localSheetId="1">INDIRECT(②一位くり下がり!$Z$52)</definedName>
    <definedName name="juuE" localSheetId="2">INDIRECT(③十位くり下がり!$Z$52)</definedName>
    <definedName name="juuE" localSheetId="3">INDIRECT(④一位・十位くり下がり!$Z$52)</definedName>
    <definedName name="juuE" localSheetId="4">INDIRECT(⑤連続くり下がり!$Z$52)</definedName>
    <definedName name="juuE" localSheetId="5">INDIRECT(⑥ひかれる数の十位０!$Z$52)</definedName>
    <definedName name="juuE" localSheetId="6">INDIRECT(⑦ミックス!$Z$52)</definedName>
    <definedName name="juuE">INDIRECT(⑧ミックス補助印なし!$Z$52)</definedName>
    <definedName name="juuitiB" localSheetId="0">INDIRECT(①くり下がりなし!$AB$53)</definedName>
    <definedName name="juuitiB" localSheetId="1">INDIRECT(②一位くり下がり!$AB$53)</definedName>
    <definedName name="juuitiB" localSheetId="2">INDIRECT(③十位くり下がり!$AB$53)</definedName>
    <definedName name="juuitiB" localSheetId="3">INDIRECT(④一位・十位くり下がり!$AB$53)</definedName>
    <definedName name="juuitiB" localSheetId="4">INDIRECT(⑤連続くり下がり!$AB$53)</definedName>
    <definedName name="juuitiB" localSheetId="5">INDIRECT(⑥ひかれる数の十位０!$AB$53)</definedName>
    <definedName name="juuitiB" localSheetId="6">INDIRECT(⑦ミックス!$AB$53)</definedName>
    <definedName name="juuitiB">INDIRECT(⑧ミックス補助印なし!$AB$53)</definedName>
    <definedName name="juuitiC" localSheetId="0">INDIRECT(①くり下がりなし!$AA$53)</definedName>
    <definedName name="juuitiC" localSheetId="1">INDIRECT(②一位くり下がり!$AA$53)</definedName>
    <definedName name="juuitiC" localSheetId="2">INDIRECT(③十位くり下がり!$AA$53)</definedName>
    <definedName name="juuitiC" localSheetId="3">INDIRECT(④一位・十位くり下がり!$AA$53)</definedName>
    <definedName name="juuitiC" localSheetId="4">INDIRECT(⑤連続くり下がり!$AA$53)</definedName>
    <definedName name="juuitiC" localSheetId="5">INDIRECT(⑥ひかれる数の十位０!$AA$53)</definedName>
    <definedName name="juuitiC" localSheetId="6">INDIRECT(⑦ミックス!$AA$53)</definedName>
    <definedName name="juuitiC">INDIRECT(⑧ミックス補助印なし!$AA$53)</definedName>
    <definedName name="juuitiE" localSheetId="0">INDIRECT(①くり下がりなし!$Z$53)</definedName>
    <definedName name="juuitiE" localSheetId="1">INDIRECT(②一位くり下がり!$Z$53)</definedName>
    <definedName name="juuitiE" localSheetId="2">INDIRECT(③十位くり下がり!$Z$53)</definedName>
    <definedName name="juuitiE" localSheetId="3">INDIRECT(④一位・十位くり下がり!$Z$53)</definedName>
    <definedName name="juuitiE" localSheetId="4">INDIRECT(⑤連続くり下がり!$Z$53)</definedName>
    <definedName name="juuitiE" localSheetId="5">INDIRECT(⑥ひかれる数の十位０!$Z$53)</definedName>
    <definedName name="juuitiE" localSheetId="6">INDIRECT(⑦ミックス!$Z$53)</definedName>
    <definedName name="juuitiE">INDIRECT(⑧ミックス補助印なし!$Z$53)</definedName>
    <definedName name="juuniB" localSheetId="0">INDIRECT(①くり下がりなし!$AB$54)</definedName>
    <definedName name="juuniB" localSheetId="1">INDIRECT(②一位くり下がり!$AB$54)</definedName>
    <definedName name="juuniB" localSheetId="2">INDIRECT(③十位くり下がり!$AB$54)</definedName>
    <definedName name="juuniB" localSheetId="3">INDIRECT(④一位・十位くり下がり!$AB$54)</definedName>
    <definedName name="juuniB" localSheetId="4">INDIRECT(⑤連続くり下がり!$AB$54)</definedName>
    <definedName name="juuniB" localSheetId="5">INDIRECT(⑥ひかれる数の十位０!$AB$54)</definedName>
    <definedName name="juuniB" localSheetId="6">INDIRECT(⑦ミックス!$AB$54)</definedName>
    <definedName name="juuniB">INDIRECT(⑧ミックス補助印なし!$AB$54)</definedName>
    <definedName name="juuniC" localSheetId="0">INDIRECT(①くり下がりなし!$AA$54)</definedName>
    <definedName name="juuniC" localSheetId="1">INDIRECT(②一位くり下がり!$AA$54)</definedName>
    <definedName name="juuniC" localSheetId="2">INDIRECT(③十位くり下がり!$AA$54)</definedName>
    <definedName name="juuniC" localSheetId="3">INDIRECT(④一位・十位くり下がり!$AA$54)</definedName>
    <definedName name="juuniC" localSheetId="4">INDIRECT(⑤連続くり下がり!$AA$54)</definedName>
    <definedName name="juuniC" localSheetId="5">INDIRECT(⑥ひかれる数の十位０!$AA$54)</definedName>
    <definedName name="juuniC" localSheetId="6">INDIRECT(⑦ミックス!$AA$54)</definedName>
    <definedName name="juuniC">INDIRECT(⑧ミックス補助印なし!$AA$54)</definedName>
    <definedName name="juuniE" localSheetId="0">INDIRECT(①くり下がりなし!$Z$54)</definedName>
    <definedName name="juuniE" localSheetId="1">INDIRECT(②一位くり下がり!$Z$54)</definedName>
    <definedName name="juuniE" localSheetId="2">INDIRECT(③十位くり下がり!$Z$54)</definedName>
    <definedName name="juuniE" localSheetId="3">INDIRECT(④一位・十位くり下がり!$Z$54)</definedName>
    <definedName name="juuniE" localSheetId="4">INDIRECT(⑤連続くり下がり!$Z$54)</definedName>
    <definedName name="juuniE" localSheetId="5">INDIRECT(⑥ひかれる数の十位０!$Z$54)</definedName>
    <definedName name="juuniE" localSheetId="6">INDIRECT(⑦ミックス!$Z$54)</definedName>
    <definedName name="juuniE">INDIRECT(⑧ミックス補助印なし!$Z$54)</definedName>
    <definedName name="kuB" localSheetId="0">INDIRECT(①くり下がりなし!$AB$51)</definedName>
    <definedName name="kuB" localSheetId="1">INDIRECT(②一位くり下がり!$AB$51)</definedName>
    <definedName name="kuB" localSheetId="2">INDIRECT(③十位くり下がり!$AB$51)</definedName>
    <definedName name="kuB" localSheetId="3">INDIRECT(④一位・十位くり下がり!$AB$51)</definedName>
    <definedName name="kuB" localSheetId="4">INDIRECT(⑤連続くり下がり!$AB$51)</definedName>
    <definedName name="kuB" localSheetId="5">INDIRECT(⑥ひかれる数の十位０!$AB$51)</definedName>
    <definedName name="kuB" localSheetId="6">INDIRECT(⑦ミックス!$AB$51)</definedName>
    <definedName name="kuB">INDIRECT(⑧ミックス補助印なし!$AB$51)</definedName>
    <definedName name="kuC" localSheetId="0">INDIRECT(①くり下がりなし!$AA$51)</definedName>
    <definedName name="kuC" localSheetId="1">INDIRECT(②一位くり下がり!$AA$51)</definedName>
    <definedName name="kuC" localSheetId="2">INDIRECT(③十位くり下がり!$AA$51)</definedName>
    <definedName name="kuC" localSheetId="3">INDIRECT(④一位・十位くり下がり!$AA$51)</definedName>
    <definedName name="kuC" localSheetId="4">INDIRECT(⑤連続くり下がり!$AA$51)</definedName>
    <definedName name="kuC" localSheetId="5">INDIRECT(⑥ひかれる数の十位０!$AA$51)</definedName>
    <definedName name="kuC" localSheetId="6">INDIRECT(⑦ミックス!$AA$51)</definedName>
    <definedName name="kuC">INDIRECT(⑧ミックス補助印なし!$AA$51)</definedName>
    <definedName name="kuE" localSheetId="0">INDIRECT(①くり下がりなし!$Z$51)</definedName>
    <definedName name="kuE" localSheetId="1">INDIRECT(②一位くり下がり!$Z$51)</definedName>
    <definedName name="kuE" localSheetId="2">INDIRECT(③十位くり下がり!$Z$51)</definedName>
    <definedName name="kuE" localSheetId="3">INDIRECT(④一位・十位くり下がり!$Z$51)</definedName>
    <definedName name="kuE" localSheetId="4">INDIRECT(⑤連続くり下がり!$Z$51)</definedName>
    <definedName name="kuE" localSheetId="5">INDIRECT(⑥ひかれる数の十位０!$Z$51)</definedName>
    <definedName name="kuE" localSheetId="6">INDIRECT(⑦ミックス!$Z$51)</definedName>
    <definedName name="kuE">INDIRECT(⑧ミックス補助印なし!$Z$51)</definedName>
    <definedName name="niB" localSheetId="0">INDIRECT(①くり下がりなし!$AB$44)</definedName>
    <definedName name="niB" localSheetId="1">INDIRECT(②一位くり下がり!$AB$44)</definedName>
    <definedName name="niB" localSheetId="2">INDIRECT(③十位くり下がり!$AB$44)</definedName>
    <definedName name="niB" localSheetId="3">INDIRECT(④一位・十位くり下がり!$AB$44)</definedName>
    <definedName name="niB" localSheetId="4">INDIRECT(⑤連続くり下がり!$AB$44)</definedName>
    <definedName name="niB" localSheetId="5">INDIRECT(⑥ひかれる数の十位０!$AB$44)</definedName>
    <definedName name="niB" localSheetId="6">INDIRECT(⑦ミックス!$AB$44)</definedName>
    <definedName name="niB">INDIRECT(⑧ミックス補助印なし!$AB$44)</definedName>
    <definedName name="niC" localSheetId="0">INDIRECT(①くり下がりなし!$AA$44)</definedName>
    <definedName name="niC" localSheetId="1">INDIRECT(②一位くり下がり!$AA$44)</definedName>
    <definedName name="niC" localSheetId="2">INDIRECT(③十位くり下がり!$AA$44)</definedName>
    <definedName name="niC" localSheetId="3">INDIRECT(④一位・十位くり下がり!$AA$44)</definedName>
    <definedName name="niC" localSheetId="4">INDIRECT(⑤連続くり下がり!$AA$44)</definedName>
    <definedName name="niC" localSheetId="5">INDIRECT(⑥ひかれる数の十位０!$AA$44)</definedName>
    <definedName name="niC" localSheetId="6">INDIRECT(⑦ミックス!$AA$44)</definedName>
    <definedName name="niC">INDIRECT(⑧ミックス補助印なし!$AA$44)</definedName>
    <definedName name="niE" localSheetId="0">INDIRECT(①くり下がりなし!$Z$44)</definedName>
    <definedName name="niE" localSheetId="1">INDIRECT(②一位くり下がり!$Z$44)</definedName>
    <definedName name="niE" localSheetId="2">INDIRECT(③十位くり下がり!$Z$44)</definedName>
    <definedName name="niE" localSheetId="3">INDIRECT(④一位・十位くり下がり!$Z$44)</definedName>
    <definedName name="niE" localSheetId="4">INDIRECT(⑤連続くり下がり!$Z$44)</definedName>
    <definedName name="niE" localSheetId="5">INDIRECT(⑥ひかれる数の十位０!$Z$44)</definedName>
    <definedName name="niE" localSheetId="6">INDIRECT(⑦ミックス!$Z$44)</definedName>
    <definedName name="niE">INDIRECT(⑧ミックス補助印なし!$Z$44)</definedName>
    <definedName name="nono" localSheetId="0">①くり下がりなし!$T$40</definedName>
    <definedName name="nono" localSheetId="1">②一位くり下がり!$T$40</definedName>
    <definedName name="nono" localSheetId="2">③十位くり下がり!$T$40</definedName>
    <definedName name="nono" localSheetId="3">④一位・十位くり下がり!$T$40</definedName>
    <definedName name="nono" localSheetId="4">⑤連続くり下がり!$T$40</definedName>
    <definedName name="nono" localSheetId="5">⑥ひかれる数の十位０!$T$40</definedName>
    <definedName name="nono" localSheetId="6">⑦ミックス!$T$40</definedName>
    <definedName name="nono">⑧ミックス補助印なし!$T$40</definedName>
    <definedName name="okok" localSheetId="0">①くり下がりなし!$T$39</definedName>
    <definedName name="okok" localSheetId="1">②一位くり下がり!$T$39</definedName>
    <definedName name="okok" localSheetId="2">③十位くり下がり!$T$39</definedName>
    <definedName name="okok" localSheetId="3">④一位・十位くり下がり!$T$39</definedName>
    <definedName name="okok" localSheetId="4">⑤連続くり下がり!$T$39</definedName>
    <definedName name="okok" localSheetId="5">⑥ひかれる数の十位０!$T$39</definedName>
    <definedName name="okok" localSheetId="6">⑦ミックス!$T$39</definedName>
    <definedName name="okok">⑧ミックス補助印なし!$T$39</definedName>
    <definedName name="_xlnm.Print_Area" localSheetId="0">①くり下がりなし!$A$1:$R$54</definedName>
    <definedName name="_xlnm.Print_Area" localSheetId="1">②一位くり下がり!$A$1:$R$54</definedName>
    <definedName name="_xlnm.Print_Area" localSheetId="2">③十位くり下がり!$A$1:$R$54</definedName>
    <definedName name="_xlnm.Print_Area" localSheetId="3">④一位・十位くり下がり!$A$1:$R$54</definedName>
    <definedName name="_xlnm.Print_Area" localSheetId="4">⑤連続くり下がり!$A$1:$R$54</definedName>
    <definedName name="_xlnm.Print_Area" localSheetId="5">⑥ひかれる数の十位０!$A$1:$R$54</definedName>
    <definedName name="_xlnm.Print_Area" localSheetId="6">⑦ミックス!$A$1:$R$54</definedName>
    <definedName name="_xlnm.Print_Area" localSheetId="7">⑧ミックス補助印なし!$A$1:$R$54</definedName>
    <definedName name="rokuB" localSheetId="0">INDIRECT(①くり下がりなし!$AB$48)</definedName>
    <definedName name="rokuB" localSheetId="1">INDIRECT(②一位くり下がり!$AB$48)</definedName>
    <definedName name="rokuB" localSheetId="2">INDIRECT(③十位くり下がり!$AB$48)</definedName>
    <definedName name="rokuB" localSheetId="3">INDIRECT(④一位・十位くり下がり!$AB$48)</definedName>
    <definedName name="rokuB" localSheetId="4">INDIRECT(⑤連続くり下がり!$AB$48)</definedName>
    <definedName name="rokuB" localSheetId="5">INDIRECT(⑥ひかれる数の十位０!$AB$48)</definedName>
    <definedName name="rokuB" localSheetId="6">INDIRECT(⑦ミックス!$AB$48)</definedName>
    <definedName name="rokuB">INDIRECT(⑧ミックス補助印なし!$AB$48)</definedName>
    <definedName name="rokuC" localSheetId="0">INDIRECT(①くり下がりなし!$AA$48)</definedName>
    <definedName name="rokuC" localSheetId="1">INDIRECT(②一位くり下がり!$AA$48)</definedName>
    <definedName name="rokuC" localSheetId="2">INDIRECT(③十位くり下がり!$AA$48)</definedName>
    <definedName name="rokuC" localSheetId="3">INDIRECT(④一位・十位くり下がり!$AA$48)</definedName>
    <definedName name="rokuC" localSheetId="4">INDIRECT(⑤連続くり下がり!$AA$48)</definedName>
    <definedName name="rokuC" localSheetId="5">INDIRECT(⑥ひかれる数の十位０!$AA$48)</definedName>
    <definedName name="rokuC" localSheetId="6">INDIRECT(⑦ミックス!$AA$48)</definedName>
    <definedName name="rokuC">INDIRECT(⑧ミックス補助印なし!$AA$48)</definedName>
    <definedName name="rokuE" localSheetId="0">INDIRECT(①くり下がりなし!$Z$48)</definedName>
    <definedName name="rokuE" localSheetId="1">INDIRECT(②一位くり下がり!$Z$48)</definedName>
    <definedName name="rokuE" localSheetId="2">INDIRECT(③十位くり下がり!$Z$48)</definedName>
    <definedName name="rokuE" localSheetId="3">INDIRECT(④一位・十位くり下がり!$Z$48)</definedName>
    <definedName name="rokuE" localSheetId="4">INDIRECT(⑤連続くり下がり!$Z$48)</definedName>
    <definedName name="rokuE" localSheetId="5">INDIRECT(⑥ひかれる数の十位０!$Z$48)</definedName>
    <definedName name="rokuE" localSheetId="6">INDIRECT(⑦ミックス!$Z$48)</definedName>
    <definedName name="rokuE">INDIRECT(⑧ミックス補助印なし!$Z$48)</definedName>
    <definedName name="sanB" localSheetId="0">INDIRECT(①くり下がりなし!$AB$45)</definedName>
    <definedName name="sanB" localSheetId="1">INDIRECT(②一位くり下がり!$AB$45)</definedName>
    <definedName name="sanB" localSheetId="2">INDIRECT(③十位くり下がり!$AB$45)</definedName>
    <definedName name="sanB" localSheetId="3">INDIRECT(④一位・十位くり下がり!$AB$45)</definedName>
    <definedName name="sanB" localSheetId="4">INDIRECT(⑤連続くり下がり!$AB$45)</definedName>
    <definedName name="sanB" localSheetId="5">INDIRECT(⑥ひかれる数の十位０!$AB$45)</definedName>
    <definedName name="sanB" localSheetId="6">INDIRECT(⑦ミックス!$AB$45)</definedName>
    <definedName name="sanB">INDIRECT(⑧ミックス補助印なし!$AB$45)</definedName>
    <definedName name="sanC" localSheetId="0">INDIRECT(①くり下がりなし!$AA$45)</definedName>
    <definedName name="sanC" localSheetId="1">INDIRECT(②一位くり下がり!$AA$45)</definedName>
    <definedName name="sanC" localSheetId="2">INDIRECT(③十位くり下がり!$AA$45)</definedName>
    <definedName name="sanC" localSheetId="3">INDIRECT(④一位・十位くり下がり!$AA$45)</definedName>
    <definedName name="sanC" localSheetId="4">INDIRECT(⑤連続くり下がり!$AA$45)</definedName>
    <definedName name="sanC" localSheetId="5">INDIRECT(⑥ひかれる数の十位０!$AA$45)</definedName>
    <definedName name="sanC" localSheetId="6">INDIRECT(⑦ミックス!$AA$45)</definedName>
    <definedName name="sanC">INDIRECT(⑧ミックス補助印なし!$AA$45)</definedName>
    <definedName name="sanE" localSheetId="0">INDIRECT(①くり下がりなし!$Z$45)</definedName>
    <definedName name="sanE" localSheetId="1">INDIRECT(②一位くり下がり!$Z$45)</definedName>
    <definedName name="sanE" localSheetId="2">INDIRECT(③十位くり下がり!$Z$45)</definedName>
    <definedName name="sanE" localSheetId="3">INDIRECT(④一位・十位くり下がり!$Z$45)</definedName>
    <definedName name="sanE" localSheetId="4">INDIRECT(⑤連続くり下がり!$Z$45)</definedName>
    <definedName name="sanE" localSheetId="5">INDIRECT(⑥ひかれる数の十位０!$Z$45)</definedName>
    <definedName name="sanE" localSheetId="6">INDIRECT(⑦ミックス!$Z$45)</definedName>
    <definedName name="sanE">INDIRECT(⑧ミックス補助印なし!$Z$45)</definedName>
    <definedName name="siB" localSheetId="0">INDIRECT(①くり下がりなし!$AB$46)</definedName>
    <definedName name="siB" localSheetId="1">INDIRECT(②一位くり下がり!$AB$46)</definedName>
    <definedName name="siB" localSheetId="2">INDIRECT(③十位くり下がり!$AB$46)</definedName>
    <definedName name="siB" localSheetId="3">INDIRECT(④一位・十位くり下がり!$AB$46)</definedName>
    <definedName name="siB" localSheetId="4">INDIRECT(⑤連続くり下がり!$AB$46)</definedName>
    <definedName name="siB" localSheetId="5">INDIRECT(⑥ひかれる数の十位０!$AB$46)</definedName>
    <definedName name="siB" localSheetId="6">INDIRECT(⑦ミックス!$AB$46)</definedName>
    <definedName name="siB">INDIRECT(⑧ミックス補助印なし!$AB$46)</definedName>
    <definedName name="siC" localSheetId="0">INDIRECT(①くり下がりなし!$AA$46)</definedName>
    <definedName name="siC" localSheetId="1">INDIRECT(②一位くり下がり!$AA$46)</definedName>
    <definedName name="siC" localSheetId="2">INDIRECT(③十位くり下がり!$AA$46)</definedName>
    <definedName name="siC" localSheetId="3">INDIRECT(④一位・十位くり下がり!$AA$46)</definedName>
    <definedName name="siC" localSheetId="4">INDIRECT(⑤連続くり下がり!$AA$46)</definedName>
    <definedName name="siC" localSheetId="5">INDIRECT(⑥ひかれる数の十位０!$AA$46)</definedName>
    <definedName name="siC" localSheetId="6">INDIRECT(⑦ミックス!$AA$46)</definedName>
    <definedName name="siC">INDIRECT(⑧ミックス補助印なし!$AA$46)</definedName>
    <definedName name="siE" localSheetId="0">INDIRECT(①くり下がりなし!$Z$46)</definedName>
    <definedName name="siE" localSheetId="1">INDIRECT(②一位くり下がり!$Z$46)</definedName>
    <definedName name="siE" localSheetId="2">INDIRECT(③十位くり下がり!$Z$46)</definedName>
    <definedName name="siE" localSheetId="3">INDIRECT(④一位・十位くり下がり!$Z$46)</definedName>
    <definedName name="siE" localSheetId="4">INDIRECT(⑤連続くり下がり!$Z$46)</definedName>
    <definedName name="siE" localSheetId="5">INDIRECT(⑥ひかれる数の十位０!$Z$46)</definedName>
    <definedName name="siE" localSheetId="6">INDIRECT(⑦ミックス!$Z$46)</definedName>
    <definedName name="siE">INDIRECT(⑧ミックス補助印なし!$Z$46)</definedName>
    <definedName name="sitiB" localSheetId="0">INDIRECT(①くり下がりなし!$AB$49)</definedName>
    <definedName name="sitiB" localSheetId="1">INDIRECT(②一位くり下がり!$AB$49)</definedName>
    <definedName name="sitiB" localSheetId="2">INDIRECT(③十位くり下がり!$AB$49)</definedName>
    <definedName name="sitiB" localSheetId="3">INDIRECT(④一位・十位くり下がり!$AB$49)</definedName>
    <definedName name="sitiB" localSheetId="4">INDIRECT(⑤連続くり下がり!$AB$49)</definedName>
    <definedName name="sitiB" localSheetId="5">INDIRECT(⑥ひかれる数の十位０!$AB$49)</definedName>
    <definedName name="sitiB" localSheetId="6">INDIRECT(⑦ミックス!$AB$49)</definedName>
    <definedName name="sitiB">INDIRECT(⑧ミックス補助印なし!$AB$49)</definedName>
    <definedName name="sitiC" localSheetId="0">INDIRECT(①くり下がりなし!$AA$49)</definedName>
    <definedName name="sitiC" localSheetId="1">INDIRECT(②一位くり下がり!$AA$49)</definedName>
    <definedName name="sitiC" localSheetId="2">INDIRECT(③十位くり下がり!$AA$49)</definedName>
    <definedName name="sitiC" localSheetId="3">INDIRECT(④一位・十位くり下がり!$AA$49)</definedName>
    <definedName name="sitiC" localSheetId="4">INDIRECT(⑤連続くり下がり!$AA$49)</definedName>
    <definedName name="sitiC" localSheetId="5">INDIRECT(⑥ひかれる数の十位０!$AA$49)</definedName>
    <definedName name="sitiC" localSheetId="6">INDIRECT(⑦ミックス!$AA$49)</definedName>
    <definedName name="sitiC">INDIRECT(⑧ミックス補助印なし!$AA$49)</definedName>
    <definedName name="sitiE" localSheetId="0">INDIRECT(①くり下がりなし!$Z$49)</definedName>
    <definedName name="sitiE" localSheetId="1">INDIRECT(②一位くり下がり!$Z$49)</definedName>
    <definedName name="sitiE" localSheetId="2">INDIRECT(③十位くり下がり!$Z$49)</definedName>
    <definedName name="sitiE" localSheetId="3">INDIRECT(④一位・十位くり下がり!$Z$49)</definedName>
    <definedName name="sitiE" localSheetId="4">INDIRECT(⑤連続くり下がり!$Z$49)</definedName>
    <definedName name="sitiE" localSheetId="5">INDIRECT(⑥ひかれる数の十位０!$Z$49)</definedName>
    <definedName name="sitiE" localSheetId="6">INDIRECT(⑦ミックス!$Z$49)</definedName>
    <definedName name="sitiE">INDIRECT(⑧ミックス補助印なし!$Z$49)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2" i="11" l="1"/>
  <c r="H52" i="11"/>
  <c r="B52" i="11"/>
  <c r="M50" i="11"/>
  <c r="G50" i="11"/>
  <c r="A50" i="11"/>
  <c r="N46" i="11"/>
  <c r="H46" i="11"/>
  <c r="B46" i="11"/>
  <c r="M44" i="11"/>
  <c r="G44" i="11"/>
  <c r="A44" i="11"/>
  <c r="CO43" i="11"/>
  <c r="CO42" i="11"/>
  <c r="CO41" i="11"/>
  <c r="CO40" i="11"/>
  <c r="AL40" i="11"/>
  <c r="AJ40" i="11"/>
  <c r="AH40" i="11"/>
  <c r="Y40" i="11"/>
  <c r="N40" i="11"/>
  <c r="H40" i="11"/>
  <c r="B40" i="11"/>
  <c r="CO39" i="11"/>
  <c r="AL39" i="11"/>
  <c r="AJ39" i="11"/>
  <c r="AH39" i="11"/>
  <c r="Y39" i="11"/>
  <c r="CO38" i="11"/>
  <c r="AL38" i="11"/>
  <c r="AJ38" i="11"/>
  <c r="AH38" i="11"/>
  <c r="Y38" i="11"/>
  <c r="M38" i="11"/>
  <c r="G38" i="11"/>
  <c r="A38" i="11"/>
  <c r="CO37" i="11"/>
  <c r="AL37" i="11"/>
  <c r="AJ37" i="11"/>
  <c r="AH37" i="11"/>
  <c r="Y37" i="11"/>
  <c r="CO36" i="11"/>
  <c r="CG36" i="11"/>
  <c r="AL36" i="11"/>
  <c r="AJ36" i="11"/>
  <c r="AH36" i="11"/>
  <c r="Y36" i="11"/>
  <c r="CO35" i="11"/>
  <c r="CG35" i="11"/>
  <c r="AL35" i="11"/>
  <c r="AJ35" i="11"/>
  <c r="AH35" i="11"/>
  <c r="Y35" i="11"/>
  <c r="CO34" i="11"/>
  <c r="CG34" i="11"/>
  <c r="AL34" i="11"/>
  <c r="AJ34" i="11"/>
  <c r="AH34" i="11"/>
  <c r="Y34" i="11"/>
  <c r="N34" i="11"/>
  <c r="H34" i="11"/>
  <c r="B34" i="11"/>
  <c r="CO33" i="11"/>
  <c r="CG33" i="11"/>
  <c r="AL33" i="11"/>
  <c r="AJ33" i="11"/>
  <c r="AH33" i="11"/>
  <c r="Y33" i="11"/>
  <c r="CO32" i="11"/>
  <c r="CG32" i="11"/>
  <c r="AL32" i="11"/>
  <c r="AJ32" i="11"/>
  <c r="AH32" i="11"/>
  <c r="Y32" i="11"/>
  <c r="M32" i="11"/>
  <c r="G32" i="11"/>
  <c r="A32" i="11"/>
  <c r="CO31" i="11"/>
  <c r="CG31" i="11"/>
  <c r="AL31" i="11"/>
  <c r="AJ31" i="11"/>
  <c r="AH31" i="11"/>
  <c r="Y31" i="11"/>
  <c r="CO30" i="11"/>
  <c r="CG30" i="11"/>
  <c r="AL30" i="11"/>
  <c r="AJ30" i="11"/>
  <c r="AH30" i="11"/>
  <c r="Y30" i="11"/>
  <c r="CO29" i="11"/>
  <c r="CG29" i="11"/>
  <c r="AL29" i="11"/>
  <c r="AJ29" i="11"/>
  <c r="AH29" i="11"/>
  <c r="Y29" i="11"/>
  <c r="F29" i="11"/>
  <c r="B29" i="11"/>
  <c r="CO28" i="11"/>
  <c r="CG28" i="11"/>
  <c r="AD28" i="11"/>
  <c r="Z28" i="11"/>
  <c r="Q28" i="11"/>
  <c r="A28" i="11"/>
  <c r="CO27" i="11"/>
  <c r="CG27" i="11"/>
  <c r="CO26" i="11"/>
  <c r="CG26" i="11"/>
  <c r="CO25" i="11"/>
  <c r="CG25" i="11"/>
  <c r="CO24" i="11"/>
  <c r="CG24" i="11"/>
  <c r="CO23" i="11"/>
  <c r="CG23" i="11"/>
  <c r="CO22" i="11"/>
  <c r="CG22" i="11"/>
  <c r="CO21" i="11"/>
  <c r="CG21" i="11"/>
  <c r="CO20" i="11"/>
  <c r="CG20" i="11"/>
  <c r="CO19" i="11"/>
  <c r="CG19" i="11"/>
  <c r="CO18" i="11"/>
  <c r="CG18" i="11"/>
  <c r="CO17" i="11"/>
  <c r="CG17" i="11"/>
  <c r="CO16" i="11"/>
  <c r="CG16" i="11"/>
  <c r="CO15" i="11"/>
  <c r="CG15" i="11"/>
  <c r="CO14" i="11"/>
  <c r="CG14" i="11"/>
  <c r="CO13" i="11"/>
  <c r="CG13" i="11"/>
  <c r="CO12" i="11"/>
  <c r="CG12" i="11"/>
  <c r="BY12" i="11"/>
  <c r="CO11" i="11"/>
  <c r="CG11" i="11"/>
  <c r="BY11" i="11"/>
  <c r="CO10" i="11"/>
  <c r="CG10" i="11"/>
  <c r="BY10" i="11"/>
  <c r="CO9" i="11"/>
  <c r="CG9" i="11"/>
  <c r="BY9" i="11"/>
  <c r="CO8" i="11"/>
  <c r="CG8" i="11"/>
  <c r="CH8" i="11" s="1"/>
  <c r="BY8" i="11"/>
  <c r="CO7" i="11"/>
  <c r="CG7" i="11"/>
  <c r="BY7" i="11"/>
  <c r="CO6" i="11"/>
  <c r="CG6" i="11"/>
  <c r="BY6" i="11"/>
  <c r="CO5" i="11"/>
  <c r="CG5" i="11"/>
  <c r="BY5" i="11"/>
  <c r="BZ5" i="11" s="1"/>
  <c r="CO4" i="11"/>
  <c r="CG4" i="11"/>
  <c r="BY4" i="11"/>
  <c r="CO3" i="11"/>
  <c r="CP3" i="11" s="1"/>
  <c r="CG3" i="11"/>
  <c r="BZ3" i="11"/>
  <c r="AP4" i="11" s="1"/>
  <c r="BY3" i="11"/>
  <c r="CO2" i="11"/>
  <c r="CP2" i="11" s="1"/>
  <c r="CG2" i="11"/>
  <c r="CH2" i="11" s="1"/>
  <c r="AU3" i="11" s="1"/>
  <c r="AE3" i="11" s="1"/>
  <c r="J7" i="11" s="1"/>
  <c r="J34" i="11" s="1"/>
  <c r="BY2" i="11"/>
  <c r="BZ2" i="11" s="1"/>
  <c r="CO1" i="11"/>
  <c r="CG1" i="11"/>
  <c r="BY1" i="11"/>
  <c r="AQ9" i="11" l="1"/>
  <c r="AA9" i="11" s="1"/>
  <c r="AU9" i="11"/>
  <c r="AE9" i="11" s="1"/>
  <c r="AP3" i="11"/>
  <c r="AT3" i="11"/>
  <c r="BA3" i="11" s="1"/>
  <c r="AF3" i="11" s="1"/>
  <c r="AV3" i="11"/>
  <c r="AR3" i="11"/>
  <c r="AB3" i="11" s="1"/>
  <c r="AV4" i="11"/>
  <c r="AR4" i="11"/>
  <c r="AB4" i="11" s="1"/>
  <c r="AT6" i="11"/>
  <c r="AP6" i="11"/>
  <c r="CP36" i="11"/>
  <c r="CP32" i="11"/>
  <c r="CP40" i="11"/>
  <c r="CP12" i="11"/>
  <c r="CP31" i="11"/>
  <c r="CP18" i="11"/>
  <c r="CH24" i="11"/>
  <c r="CH4" i="11"/>
  <c r="CH29" i="11"/>
  <c r="CP5" i="11"/>
  <c r="CH6" i="11"/>
  <c r="CP9" i="11"/>
  <c r="CP10" i="11"/>
  <c r="CH11" i="11"/>
  <c r="CH12" i="11"/>
  <c r="CP13" i="11"/>
  <c r="CH17" i="11"/>
  <c r="CH22" i="11"/>
  <c r="CH30" i="11"/>
  <c r="BZ12" i="11"/>
  <c r="CP1" i="11"/>
  <c r="CH3" i="11"/>
  <c r="CP6" i="11"/>
  <c r="BZ7" i="11"/>
  <c r="BZ10" i="11"/>
  <c r="CH14" i="11"/>
  <c r="CP16" i="11"/>
  <c r="CP17" i="11"/>
  <c r="CH18" i="11"/>
  <c r="CP21" i="11"/>
  <c r="CH27" i="11"/>
  <c r="CP29" i="11"/>
  <c r="CP30" i="11"/>
  <c r="CH31" i="11"/>
  <c r="CH32" i="11"/>
  <c r="CP34" i="11"/>
  <c r="CP39" i="11"/>
  <c r="BZ1" i="11"/>
  <c r="CP4" i="11"/>
  <c r="CH5" i="11"/>
  <c r="BZ6" i="11"/>
  <c r="CH7" i="11"/>
  <c r="BZ9" i="11"/>
  <c r="CP20" i="11"/>
  <c r="CP22" i="11"/>
  <c r="CP23" i="11"/>
  <c r="CP24" i="11"/>
  <c r="CH25" i="11"/>
  <c r="CH26" i="11"/>
  <c r="CH33" i="11"/>
  <c r="CH1" i="11"/>
  <c r="AQ3" i="11"/>
  <c r="AA3" i="11" s="1"/>
  <c r="AT4" i="11"/>
  <c r="BZ4" i="11"/>
  <c r="CP7" i="11"/>
  <c r="CH9" i="11"/>
  <c r="CH10" i="11"/>
  <c r="CH13" i="11"/>
  <c r="CH15" i="11"/>
  <c r="CP19" i="11"/>
  <c r="CH28" i="11"/>
  <c r="AE30" i="11"/>
  <c r="BK44" i="11" s="1"/>
  <c r="CP33" i="11"/>
  <c r="CP35" i="11"/>
  <c r="CP42" i="11"/>
  <c r="CH19" i="11"/>
  <c r="CP26" i="11"/>
  <c r="CH34" i="11"/>
  <c r="CP38" i="11"/>
  <c r="CP11" i="11"/>
  <c r="CP15" i="11"/>
  <c r="CH16" i="11"/>
  <c r="CP28" i="11"/>
  <c r="CH21" i="11"/>
  <c r="CH36" i="11"/>
  <c r="CP8" i="11"/>
  <c r="BZ8" i="11"/>
  <c r="BZ11" i="11"/>
  <c r="CP14" i="11"/>
  <c r="CH20" i="11"/>
  <c r="CH23" i="11"/>
  <c r="CP25" i="11"/>
  <c r="CP27" i="11"/>
  <c r="CH35" i="11"/>
  <c r="CP43" i="11"/>
  <c r="CP37" i="11"/>
  <c r="CP41" i="11"/>
  <c r="AT10" i="11" l="1"/>
  <c r="AP10" i="11"/>
  <c r="AV5" i="11"/>
  <c r="AR5" i="11"/>
  <c r="AB5" i="11" s="1"/>
  <c r="AR7" i="11"/>
  <c r="AB7" i="11" s="1"/>
  <c r="AV7" i="11"/>
  <c r="AU13" i="11"/>
  <c r="AE13" i="11" s="1"/>
  <c r="AQ13" i="11"/>
  <c r="AA13" i="11" s="1"/>
  <c r="AQ7" i="11"/>
  <c r="AA7" i="11" s="1"/>
  <c r="AU7" i="11"/>
  <c r="AE7" i="11" s="1"/>
  <c r="AE36" i="11"/>
  <c r="BK50" i="11" s="1"/>
  <c r="J19" i="11"/>
  <c r="J46" i="11" s="1"/>
  <c r="AP9" i="11"/>
  <c r="AY9" i="11" s="1"/>
  <c r="AT9" i="11"/>
  <c r="BA9" i="11" s="1"/>
  <c r="AF9" i="11" s="1"/>
  <c r="AU11" i="11"/>
  <c r="AE11" i="11" s="1"/>
  <c r="AQ11" i="11"/>
  <c r="AA11" i="11" s="1"/>
  <c r="AP7" i="11"/>
  <c r="AY7" i="11" s="1"/>
  <c r="AT7" i="11"/>
  <c r="BA7" i="11" s="1"/>
  <c r="AF7" i="11" s="1"/>
  <c r="AT11" i="11"/>
  <c r="AP11" i="11"/>
  <c r="AY11" i="11" s="1"/>
  <c r="AR2" i="11"/>
  <c r="AB2" i="11" s="1"/>
  <c r="AV2" i="11"/>
  <c r="AR11" i="11"/>
  <c r="AB11" i="11" s="1"/>
  <c r="AV11" i="11"/>
  <c r="AF30" i="11"/>
  <c r="BQ44" i="11" s="1"/>
  <c r="K7" i="11"/>
  <c r="K34" i="11" s="1"/>
  <c r="AR9" i="11"/>
  <c r="AB9" i="11" s="1"/>
  <c r="AV9" i="11"/>
  <c r="AQ10" i="11"/>
  <c r="AA10" i="11" s="1"/>
  <c r="AU10" i="11"/>
  <c r="AE10" i="11" s="1"/>
  <c r="J6" i="11"/>
  <c r="J33" i="11" s="1"/>
  <c r="AA30" i="11"/>
  <c r="BJ44" i="11" s="1"/>
  <c r="AU6" i="11"/>
  <c r="AE6" i="11" s="1"/>
  <c r="AQ6" i="11"/>
  <c r="AA6" i="11" s="1"/>
  <c r="AT8" i="11"/>
  <c r="AP8" i="11"/>
  <c r="AP13" i="11"/>
  <c r="AT13" i="11"/>
  <c r="BA13" i="11" s="1"/>
  <c r="AF13" i="11" s="1"/>
  <c r="AV10" i="11"/>
  <c r="AR10" i="11"/>
  <c r="AB10" i="11" s="1"/>
  <c r="AU5" i="11"/>
  <c r="AE5" i="11" s="1"/>
  <c r="AQ5" i="11"/>
  <c r="AA5" i="11" s="1"/>
  <c r="AV13" i="11"/>
  <c r="AR13" i="11"/>
  <c r="AB13" i="11" s="1"/>
  <c r="AB30" i="11"/>
  <c r="BP44" i="11" s="1"/>
  <c r="BR44" i="11" s="1"/>
  <c r="K6" i="11"/>
  <c r="K33" i="11" s="1"/>
  <c r="AY3" i="11"/>
  <c r="BC3" i="11" s="1"/>
  <c r="AR8" i="11"/>
  <c r="AB8" i="11" s="1"/>
  <c r="AV8" i="11"/>
  <c r="AU2" i="11"/>
  <c r="AE2" i="11" s="1"/>
  <c r="AQ2" i="11"/>
  <c r="AA2" i="11" s="1"/>
  <c r="AT12" i="11"/>
  <c r="AP12" i="11"/>
  <c r="AY12" i="11" s="1"/>
  <c r="AV12" i="11"/>
  <c r="AR12" i="11"/>
  <c r="AB12" i="11" s="1"/>
  <c r="AP5" i="11"/>
  <c r="AT5" i="11"/>
  <c r="BA5" i="11" s="1"/>
  <c r="AF5" i="11" s="1"/>
  <c r="AU8" i="11"/>
  <c r="AE8" i="11" s="1"/>
  <c r="AQ8" i="11"/>
  <c r="AA8" i="11" s="1"/>
  <c r="AP2" i="11"/>
  <c r="AY2" i="11" s="1"/>
  <c r="AT2" i="11"/>
  <c r="BA2" i="11" s="1"/>
  <c r="AF2" i="11" s="1"/>
  <c r="AQ4" i="11"/>
  <c r="AU4" i="11"/>
  <c r="AE4" i="11" s="1"/>
  <c r="AQ12" i="11"/>
  <c r="AA12" i="11" s="1"/>
  <c r="AU12" i="11"/>
  <c r="AE12" i="11" s="1"/>
  <c r="AR6" i="11"/>
  <c r="AB6" i="11" s="1"/>
  <c r="AV6" i="11"/>
  <c r="AB31" i="11"/>
  <c r="BP45" i="11" s="1"/>
  <c r="Q6" i="11"/>
  <c r="Q33" i="11" s="1"/>
  <c r="AA36" i="11"/>
  <c r="BJ50" i="11" s="1"/>
  <c r="J18" i="11"/>
  <c r="J45" i="11" s="1"/>
  <c r="AE39" i="11" l="1"/>
  <c r="BK53" i="11" s="1"/>
  <c r="J25" i="11"/>
  <c r="J52" i="11" s="1"/>
  <c r="AF29" i="11"/>
  <c r="BQ43" i="11" s="1"/>
  <c r="E7" i="11"/>
  <c r="E34" i="11" s="1"/>
  <c r="AT34" i="11" s="1"/>
  <c r="AF32" i="11"/>
  <c r="BQ46" i="11" s="1"/>
  <c r="E13" i="11"/>
  <c r="E40" i="11" s="1"/>
  <c r="BO44" i="11"/>
  <c r="AZ44" i="11"/>
  <c r="AJ44" i="11"/>
  <c r="AA32" i="11"/>
  <c r="BJ46" i="11" s="1"/>
  <c r="D12" i="11"/>
  <c r="D39" i="11" s="1"/>
  <c r="AF40" i="11"/>
  <c r="BQ54" i="11" s="1"/>
  <c r="Q25" i="11"/>
  <c r="Q52" i="11" s="1"/>
  <c r="J12" i="11"/>
  <c r="J39" i="11" s="1"/>
  <c r="AA33" i="11"/>
  <c r="BJ47" i="11" s="1"/>
  <c r="AE37" i="11"/>
  <c r="BK51" i="11" s="1"/>
  <c r="P19" i="11"/>
  <c r="P46" i="11" s="1"/>
  <c r="Q13" i="11"/>
  <c r="Q40" i="11" s="1"/>
  <c r="AF34" i="11"/>
  <c r="BQ48" i="11" s="1"/>
  <c r="AE38" i="11"/>
  <c r="BK52" i="11" s="1"/>
  <c r="D25" i="11"/>
  <c r="D52" i="11" s="1"/>
  <c r="P24" i="11"/>
  <c r="P51" i="11" s="1"/>
  <c r="AA40" i="11"/>
  <c r="BJ54" i="11" s="1"/>
  <c r="E12" i="11"/>
  <c r="E39" i="11" s="1"/>
  <c r="AB32" i="11"/>
  <c r="BP46" i="11" s="1"/>
  <c r="BR46" i="11" s="1"/>
  <c r="AA39" i="11"/>
  <c r="BJ53" i="11" s="1"/>
  <c r="J24" i="11"/>
  <c r="J51" i="11" s="1"/>
  <c r="BC2" i="11"/>
  <c r="AY5" i="11"/>
  <c r="BC5" i="11" s="1"/>
  <c r="BA12" i="11"/>
  <c r="AF12" i="11" s="1"/>
  <c r="E18" i="11"/>
  <c r="E45" i="11" s="1"/>
  <c r="AB35" i="11"/>
  <c r="BP49" i="11" s="1"/>
  <c r="AY6" i="11"/>
  <c r="D13" i="11"/>
  <c r="D40" i="11" s="1"/>
  <c r="AE32" i="11"/>
  <c r="BK46" i="11" s="1"/>
  <c r="AY13" i="11"/>
  <c r="BC13" i="11" s="1"/>
  <c r="AE33" i="11"/>
  <c r="BK47" i="11" s="1"/>
  <c r="J13" i="11"/>
  <c r="J40" i="11" s="1"/>
  <c r="AA37" i="11"/>
  <c r="BJ51" i="11" s="1"/>
  <c r="P18" i="11"/>
  <c r="P45" i="11" s="1"/>
  <c r="AB29" i="11"/>
  <c r="BP43" i="11" s="1"/>
  <c r="BR43" i="11" s="1"/>
  <c r="E6" i="11"/>
  <c r="E33" i="11" s="1"/>
  <c r="AT33" i="11" s="1"/>
  <c r="BC7" i="11"/>
  <c r="AF36" i="11"/>
  <c r="BQ50" i="11" s="1"/>
  <c r="K19" i="11"/>
  <c r="K46" i="11" s="1"/>
  <c r="BA6" i="11"/>
  <c r="AF6" i="11" s="1"/>
  <c r="AE40" i="11"/>
  <c r="BK54" i="11" s="1"/>
  <c r="P25" i="11"/>
  <c r="P52" i="11" s="1"/>
  <c r="P7" i="11"/>
  <c r="P34" i="11" s="1"/>
  <c r="AE31" i="11"/>
  <c r="BK45" i="11" s="1"/>
  <c r="AA35" i="11"/>
  <c r="BJ49" i="11" s="1"/>
  <c r="D18" i="11"/>
  <c r="D45" i="11" s="1"/>
  <c r="AB39" i="11"/>
  <c r="BP53" i="11" s="1"/>
  <c r="K24" i="11"/>
  <c r="K51" i="11" s="1"/>
  <c r="D6" i="11"/>
  <c r="D33" i="11" s="1"/>
  <c r="AS33" i="11" s="1"/>
  <c r="AA29" i="11"/>
  <c r="BJ43" i="11" s="1"/>
  <c r="Z3" i="11"/>
  <c r="AD3" i="11"/>
  <c r="AB40" i="11"/>
  <c r="BP54" i="11" s="1"/>
  <c r="BR54" i="11" s="1"/>
  <c r="Q24" i="11"/>
  <c r="Q51" i="11" s="1"/>
  <c r="AB37" i="11"/>
  <c r="BP51" i="11" s="1"/>
  <c r="Q18" i="11"/>
  <c r="Q45" i="11" s="1"/>
  <c r="AY8" i="11"/>
  <c r="BI44" i="11"/>
  <c r="BD44" i="11"/>
  <c r="AK44" i="11"/>
  <c r="BL44" i="11"/>
  <c r="BC11" i="11"/>
  <c r="BA4" i="11"/>
  <c r="AF4" i="11" s="1"/>
  <c r="BC9" i="11"/>
  <c r="AE34" i="11"/>
  <c r="BK48" i="11" s="1"/>
  <c r="P13" i="11"/>
  <c r="P40" i="11" s="1"/>
  <c r="AY10" i="11"/>
  <c r="BI50" i="11"/>
  <c r="BD50" i="11"/>
  <c r="AK50" i="11"/>
  <c r="BL50" i="11"/>
  <c r="K12" i="11"/>
  <c r="K39" i="11" s="1"/>
  <c r="AB33" i="11"/>
  <c r="BP47" i="11" s="1"/>
  <c r="AA4" i="11"/>
  <c r="AY4" i="11"/>
  <c r="BC4" i="11" s="1"/>
  <c r="AE35" i="11"/>
  <c r="BK49" i="11" s="1"/>
  <c r="D19" i="11"/>
  <c r="D46" i="11" s="1"/>
  <c r="AE29" i="11"/>
  <c r="BK43" i="11" s="1"/>
  <c r="D7" i="11"/>
  <c r="D34" i="11" s="1"/>
  <c r="AS34" i="11" s="1"/>
  <c r="BA8" i="11"/>
  <c r="AF8" i="11" s="1"/>
  <c r="AB36" i="11"/>
  <c r="BP50" i="11" s="1"/>
  <c r="K18" i="11"/>
  <c r="K45" i="11" s="1"/>
  <c r="AB38" i="11"/>
  <c r="BP52" i="11" s="1"/>
  <c r="E24" i="11"/>
  <c r="E51" i="11" s="1"/>
  <c r="BA11" i="11"/>
  <c r="AF11" i="11" s="1"/>
  <c r="AA38" i="11"/>
  <c r="BJ52" i="11" s="1"/>
  <c r="D24" i="11"/>
  <c r="D51" i="11" s="1"/>
  <c r="P12" i="11"/>
  <c r="P39" i="11" s="1"/>
  <c r="AA34" i="11"/>
  <c r="BJ48" i="11" s="1"/>
  <c r="AB34" i="11"/>
  <c r="BP48" i="11" s="1"/>
  <c r="Q12" i="11"/>
  <c r="Q39" i="11" s="1"/>
  <c r="BA10" i="11"/>
  <c r="AF10" i="11" s="1"/>
  <c r="AF37" i="11" l="1"/>
  <c r="BQ51" i="11" s="1"/>
  <c r="Q19" i="11"/>
  <c r="Q46" i="11" s="1"/>
  <c r="E19" i="11"/>
  <c r="E46" i="11" s="1"/>
  <c r="AF35" i="11"/>
  <c r="BQ49" i="11" s="1"/>
  <c r="BR49" i="11" s="1"/>
  <c r="AD9" i="11"/>
  <c r="Z9" i="11"/>
  <c r="AD30" i="11"/>
  <c r="AN44" i="11" s="1"/>
  <c r="I7" i="11"/>
  <c r="I34" i="11" s="1"/>
  <c r="AK3" i="11"/>
  <c r="AK30" i="11" s="1"/>
  <c r="AF33" i="11"/>
  <c r="BQ47" i="11" s="1"/>
  <c r="K13" i="11"/>
  <c r="K40" i="11" s="1"/>
  <c r="K25" i="11"/>
  <c r="K52" i="11" s="1"/>
  <c r="AF39" i="11"/>
  <c r="BQ53" i="11" s="1"/>
  <c r="BD53" i="11"/>
  <c r="AK53" i="11"/>
  <c r="BI53" i="11"/>
  <c r="BL53" i="11"/>
  <c r="BL54" i="11"/>
  <c r="BD54" i="11"/>
  <c r="AK54" i="11"/>
  <c r="BI54" i="11"/>
  <c r="BL47" i="11"/>
  <c r="BD47" i="11"/>
  <c r="AK47" i="11"/>
  <c r="BI47" i="11"/>
  <c r="BN44" i="11"/>
  <c r="BF44" i="11"/>
  <c r="BC44" i="11"/>
  <c r="BH44" i="11"/>
  <c r="AB44" i="11" s="1"/>
  <c r="AD4" i="11"/>
  <c r="Z4" i="11"/>
  <c r="AL50" i="11"/>
  <c r="BE50" i="11"/>
  <c r="BC10" i="11"/>
  <c r="Q7" i="11"/>
  <c r="Q34" i="11" s="1"/>
  <c r="AF31" i="11"/>
  <c r="BQ45" i="11" s="1"/>
  <c r="BR45" i="11" s="1"/>
  <c r="BR51" i="11"/>
  <c r="Z30" i="11"/>
  <c r="AM44" i="11" s="1"/>
  <c r="I6" i="11"/>
  <c r="I33" i="11" s="1"/>
  <c r="AI3" i="11"/>
  <c r="BR53" i="11"/>
  <c r="AJ43" i="11"/>
  <c r="BO43" i="11"/>
  <c r="AZ43" i="11"/>
  <c r="BC6" i="11"/>
  <c r="Z5" i="11"/>
  <c r="AD5" i="11"/>
  <c r="BI46" i="11"/>
  <c r="BD46" i="11"/>
  <c r="AK46" i="11"/>
  <c r="BL46" i="11"/>
  <c r="BC12" i="11"/>
  <c r="BR48" i="11"/>
  <c r="BL52" i="11"/>
  <c r="AK52" i="11"/>
  <c r="BI52" i="11"/>
  <c r="BD52" i="11"/>
  <c r="AA31" i="11"/>
  <c r="BJ45" i="11" s="1"/>
  <c r="P6" i="11"/>
  <c r="P33" i="11" s="1"/>
  <c r="AD11" i="11"/>
  <c r="Z11" i="11"/>
  <c r="BL43" i="11"/>
  <c r="BI43" i="11"/>
  <c r="BD43" i="11"/>
  <c r="AK43" i="11"/>
  <c r="AD13" i="11"/>
  <c r="Z13" i="11"/>
  <c r="Z2" i="11"/>
  <c r="AD2" i="11"/>
  <c r="BO46" i="11"/>
  <c r="AZ46" i="11"/>
  <c r="AJ46" i="11"/>
  <c r="BL48" i="11"/>
  <c r="BD48" i="11"/>
  <c r="AK48" i="11"/>
  <c r="BI48" i="11"/>
  <c r="E25" i="11"/>
  <c r="E52" i="11" s="1"/>
  <c r="AF38" i="11"/>
  <c r="BQ52" i="11" s="1"/>
  <c r="BR52" i="11" s="1"/>
  <c r="BR50" i="11"/>
  <c r="BR47" i="11"/>
  <c r="BE44" i="11"/>
  <c r="AL44" i="11"/>
  <c r="AI44" i="11" s="1"/>
  <c r="AG44" i="11"/>
  <c r="AV44" i="11"/>
  <c r="BC8" i="11"/>
  <c r="BO54" i="11"/>
  <c r="AZ54" i="11"/>
  <c r="AJ54" i="11"/>
  <c r="BI49" i="11"/>
  <c r="BD49" i="11"/>
  <c r="AK49" i="11"/>
  <c r="BL49" i="11"/>
  <c r="AD7" i="11"/>
  <c r="Z7" i="11"/>
  <c r="BL51" i="11"/>
  <c r="AK51" i="11"/>
  <c r="BI51" i="11"/>
  <c r="BD51" i="11"/>
  <c r="AJ49" i="11" l="1"/>
  <c r="BO49" i="11"/>
  <c r="AZ49" i="11"/>
  <c r="AJ52" i="11"/>
  <c r="AZ52" i="11"/>
  <c r="BO52" i="11"/>
  <c r="AG49" i="11"/>
  <c r="AV49" i="11"/>
  <c r="AL49" i="11"/>
  <c r="AI49" i="11" s="1"/>
  <c r="BE49" i="11"/>
  <c r="AJ47" i="11"/>
  <c r="BO47" i="11"/>
  <c r="AZ47" i="11"/>
  <c r="Z29" i="11"/>
  <c r="AM43" i="11" s="1"/>
  <c r="C6" i="11"/>
  <c r="C33" i="11" s="1"/>
  <c r="AR33" i="11" s="1"/>
  <c r="AI2" i="11"/>
  <c r="AI11" i="11"/>
  <c r="Z38" i="11"/>
  <c r="AM52" i="11" s="1"/>
  <c r="C24" i="11"/>
  <c r="C51" i="11" s="1"/>
  <c r="AJ48" i="11"/>
  <c r="BO48" i="11"/>
  <c r="AZ48" i="11"/>
  <c r="Z6" i="11"/>
  <c r="AD6" i="11"/>
  <c r="BO53" i="11"/>
  <c r="AJ53" i="11"/>
  <c r="AZ53" i="11"/>
  <c r="AJ51" i="11"/>
  <c r="AZ51" i="11"/>
  <c r="BO51" i="11"/>
  <c r="AI4" i="11"/>
  <c r="Z31" i="11"/>
  <c r="AM45" i="11" s="1"/>
  <c r="AO45" i="11" s="1"/>
  <c r="O6" i="11"/>
  <c r="O33" i="11" s="1"/>
  <c r="J32" i="11"/>
  <c r="AW44" i="11"/>
  <c r="AU44" i="11" s="1"/>
  <c r="AB17" i="11"/>
  <c r="J5" i="11" s="1"/>
  <c r="BA44" i="11"/>
  <c r="AY44" i="11" s="1"/>
  <c r="AS44" i="11"/>
  <c r="BE51" i="11"/>
  <c r="AL51" i="11"/>
  <c r="AI51" i="11" s="1"/>
  <c r="AG51" i="11"/>
  <c r="AV51" i="11"/>
  <c r="AJ50" i="11"/>
  <c r="BO50" i="11"/>
  <c r="AZ50" i="11"/>
  <c r="AD38" i="11"/>
  <c r="AN52" i="11" s="1"/>
  <c r="C25" i="11"/>
  <c r="C52" i="11" s="1"/>
  <c r="AK11" i="11"/>
  <c r="AK38" i="11" s="1"/>
  <c r="Z12" i="11"/>
  <c r="AD12" i="11"/>
  <c r="AI30" i="11"/>
  <c r="AM3" i="11"/>
  <c r="AM30" i="11" s="1"/>
  <c r="BO45" i="11"/>
  <c r="AZ45" i="11"/>
  <c r="AJ45" i="11"/>
  <c r="AI50" i="11"/>
  <c r="AD31" i="11"/>
  <c r="AN45" i="11" s="1"/>
  <c r="O7" i="11"/>
  <c r="O34" i="11" s="1"/>
  <c r="AK4" i="11"/>
  <c r="AK31" i="11" s="1"/>
  <c r="Z34" i="11"/>
  <c r="AM48" i="11" s="1"/>
  <c r="AO48" i="11" s="1"/>
  <c r="O12" i="11"/>
  <c r="O39" i="11" s="1"/>
  <c r="AI7" i="11"/>
  <c r="BF54" i="11"/>
  <c r="BC54" i="11"/>
  <c r="BN54" i="11"/>
  <c r="BH54" i="11"/>
  <c r="AB54" i="11" s="1"/>
  <c r="AH44" i="11"/>
  <c r="Z44" i="11"/>
  <c r="BN46" i="11"/>
  <c r="BF46" i="11"/>
  <c r="BC46" i="11"/>
  <c r="BH46" i="11"/>
  <c r="AB46" i="11" s="1"/>
  <c r="Z40" i="11"/>
  <c r="AM54" i="11" s="1"/>
  <c r="O24" i="11"/>
  <c r="O51" i="11" s="1"/>
  <c r="AI13" i="11"/>
  <c r="BE46" i="11"/>
  <c r="AL46" i="11"/>
  <c r="AI46" i="11" s="1"/>
  <c r="AG46" i="11"/>
  <c r="AV46" i="11"/>
  <c r="AD32" i="11"/>
  <c r="AN46" i="11" s="1"/>
  <c r="C13" i="11"/>
  <c r="C40" i="11" s="1"/>
  <c r="AK5" i="11"/>
  <c r="AK32" i="11" s="1"/>
  <c r="BH43" i="11"/>
  <c r="AB43" i="11" s="1"/>
  <c r="BC43" i="11"/>
  <c r="BF43" i="11"/>
  <c r="BN43" i="11"/>
  <c r="AV50" i="11"/>
  <c r="AC17" i="11"/>
  <c r="K5" i="11" s="1"/>
  <c r="K32" i="11"/>
  <c r="AV47" i="11"/>
  <c r="AL47" i="11"/>
  <c r="AI47" i="11" s="1"/>
  <c r="AG47" i="11"/>
  <c r="BE47" i="11"/>
  <c r="AV54" i="11"/>
  <c r="BE54" i="11"/>
  <c r="AL54" i="11"/>
  <c r="AI54" i="11" s="1"/>
  <c r="AG54" i="11"/>
  <c r="I18" i="11"/>
  <c r="I45" i="11" s="1"/>
  <c r="Z36" i="11"/>
  <c r="AM50" i="11" s="1"/>
  <c r="AI9" i="11"/>
  <c r="O13" i="11"/>
  <c r="O40" i="11" s="1"/>
  <c r="AK7" i="11"/>
  <c r="AK34" i="11" s="1"/>
  <c r="AD34" i="11"/>
  <c r="AN48" i="11" s="1"/>
  <c r="AD8" i="11"/>
  <c r="Z8" i="11"/>
  <c r="BE48" i="11"/>
  <c r="AL48" i="11"/>
  <c r="AG48" i="11"/>
  <c r="AV48" i="11"/>
  <c r="C7" i="11"/>
  <c r="C34" i="11" s="1"/>
  <c r="AR34" i="11" s="1"/>
  <c r="AK2" i="11"/>
  <c r="AK29" i="11" s="1"/>
  <c r="AD29" i="11"/>
  <c r="AN43" i="11" s="1"/>
  <c r="AD40" i="11"/>
  <c r="AN54" i="11" s="1"/>
  <c r="AK13" i="11"/>
  <c r="AK40" i="11" s="1"/>
  <c r="O25" i="11"/>
  <c r="O52" i="11" s="1"/>
  <c r="AV43" i="11"/>
  <c r="BE43" i="11"/>
  <c r="AL43" i="11"/>
  <c r="AI43" i="11" s="1"/>
  <c r="AG43" i="11"/>
  <c r="BI45" i="11"/>
  <c r="BD45" i="11"/>
  <c r="AK45" i="11"/>
  <c r="BL45" i="11"/>
  <c r="BE52" i="11"/>
  <c r="AL52" i="11"/>
  <c r="AG52" i="11"/>
  <c r="AV52" i="11"/>
  <c r="C12" i="11"/>
  <c r="C39" i="11" s="1"/>
  <c r="Z32" i="11"/>
  <c r="AM46" i="11" s="1"/>
  <c r="AI5" i="11"/>
  <c r="AO44" i="11"/>
  <c r="Z10" i="11"/>
  <c r="AD10" i="11"/>
  <c r="AG50" i="11"/>
  <c r="AV53" i="11"/>
  <c r="BE53" i="11"/>
  <c r="AG53" i="11"/>
  <c r="AL53" i="11"/>
  <c r="AI53" i="11" s="1"/>
  <c r="AD36" i="11"/>
  <c r="AN50" i="11" s="1"/>
  <c r="AK9" i="11"/>
  <c r="AK36" i="11" s="1"/>
  <c r="I19" i="11"/>
  <c r="I46" i="11" s="1"/>
  <c r="Z54" i="11" l="1"/>
  <c r="AH54" i="11"/>
  <c r="AW43" i="11"/>
  <c r="AU43" i="11" s="1"/>
  <c r="AS43" i="11"/>
  <c r="BA43" i="11"/>
  <c r="AY43" i="11" s="1"/>
  <c r="AS32" i="11"/>
  <c r="D32" i="11"/>
  <c r="AB16" i="11"/>
  <c r="D5" i="11" s="1"/>
  <c r="Z50" i="11"/>
  <c r="AH50" i="11"/>
  <c r="BN50" i="11"/>
  <c r="BC50" i="11"/>
  <c r="BH50" i="11"/>
  <c r="AB50" i="11" s="1"/>
  <c r="BF50" i="11"/>
  <c r="AK6" i="11"/>
  <c r="AK33" i="11" s="1"/>
  <c r="AD33" i="11"/>
  <c r="AN47" i="11" s="1"/>
  <c r="I13" i="11"/>
  <c r="I40" i="11" s="1"/>
  <c r="AI29" i="11"/>
  <c r="AM2" i="11"/>
  <c r="AM29" i="11" s="1"/>
  <c r="BE45" i="11"/>
  <c r="AG45" i="11"/>
  <c r="AV45" i="11"/>
  <c r="AL45" i="11"/>
  <c r="AI45" i="11" s="1"/>
  <c r="AI48" i="11"/>
  <c r="Z47" i="11"/>
  <c r="AH47" i="11"/>
  <c r="AS46" i="11"/>
  <c r="BA46" i="11"/>
  <c r="AY46" i="11" s="1"/>
  <c r="D38" i="11"/>
  <c r="AB19" i="11"/>
  <c r="D11" i="11" s="1"/>
  <c r="AW46" i="11"/>
  <c r="AU46" i="11" s="1"/>
  <c r="Z33" i="11"/>
  <c r="AM47" i="11" s="1"/>
  <c r="AO47" i="11" s="1"/>
  <c r="I12" i="11"/>
  <c r="I39" i="11" s="1"/>
  <c r="AI6" i="11"/>
  <c r="AM5" i="11"/>
  <c r="AM32" i="11" s="1"/>
  <c r="AI32" i="11"/>
  <c r="AT32" i="11"/>
  <c r="E32" i="11"/>
  <c r="AC16" i="11"/>
  <c r="E5" i="11" s="1"/>
  <c r="AI34" i="11"/>
  <c r="AM7" i="11"/>
  <c r="AM34" i="11" s="1"/>
  <c r="BH51" i="11"/>
  <c r="AB51" i="11" s="1"/>
  <c r="BC51" i="11"/>
  <c r="BN51" i="11"/>
  <c r="BF51" i="11"/>
  <c r="AO52" i="11"/>
  <c r="AO43" i="11"/>
  <c r="BH52" i="11"/>
  <c r="AB52" i="11" s="1"/>
  <c r="BN52" i="11"/>
  <c r="BF52" i="11"/>
  <c r="BC52" i="11" s="1"/>
  <c r="BN49" i="11"/>
  <c r="BH49" i="11"/>
  <c r="AB49" i="11" s="1"/>
  <c r="BF49" i="11"/>
  <c r="BC49" i="11" s="1"/>
  <c r="Z37" i="11"/>
  <c r="AM51" i="11" s="1"/>
  <c r="O18" i="11"/>
  <c r="O45" i="11" s="1"/>
  <c r="AI10" i="11"/>
  <c r="AD35" i="11"/>
  <c r="AN49" i="11" s="1"/>
  <c r="AK8" i="11"/>
  <c r="AK35" i="11" s="1"/>
  <c r="C19" i="11"/>
  <c r="C46" i="11" s="1"/>
  <c r="AI36" i="11"/>
  <c r="AM9" i="11"/>
  <c r="AM36" i="11" s="1"/>
  <c r="BA54" i="11"/>
  <c r="AY54" i="11" s="1"/>
  <c r="AS54" i="11"/>
  <c r="AW54" i="11"/>
  <c r="AU54" i="11" s="1"/>
  <c r="P50" i="11"/>
  <c r="AB27" i="11"/>
  <c r="P23" i="11" s="1"/>
  <c r="K35" i="11"/>
  <c r="J35" i="11"/>
  <c r="I35" i="11"/>
  <c r="AH51" i="11"/>
  <c r="Z51" i="11"/>
  <c r="BH47" i="11"/>
  <c r="AB47" i="11" s="1"/>
  <c r="BC47" i="11"/>
  <c r="BF47" i="11"/>
  <c r="BN47" i="11"/>
  <c r="AO50" i="11"/>
  <c r="AI40" i="11"/>
  <c r="AM13" i="11"/>
  <c r="AM40" i="11" s="1"/>
  <c r="I32" i="11"/>
  <c r="Z17" i="11"/>
  <c r="I5" i="11" s="1"/>
  <c r="AI31" i="11"/>
  <c r="AM4" i="11"/>
  <c r="AM31" i="11" s="1"/>
  <c r="Z53" i="11"/>
  <c r="AH53" i="11"/>
  <c r="Z43" i="11"/>
  <c r="AH43" i="11"/>
  <c r="AD39" i="11"/>
  <c r="AN53" i="11" s="1"/>
  <c r="AK12" i="11"/>
  <c r="AK39" i="11" s="1"/>
  <c r="I25" i="11"/>
  <c r="I52" i="11" s="1"/>
  <c r="O19" i="11"/>
  <c r="O46" i="11" s="1"/>
  <c r="AD37" i="11"/>
  <c r="AN51" i="11" s="1"/>
  <c r="AK10" i="11"/>
  <c r="AK37" i="11" s="1"/>
  <c r="AO46" i="11"/>
  <c r="AI52" i="11"/>
  <c r="AI8" i="11"/>
  <c r="C18" i="11"/>
  <c r="C45" i="11" s="1"/>
  <c r="Z35" i="11"/>
  <c r="AM49" i="11" s="1"/>
  <c r="AO49" i="11" s="1"/>
  <c r="AH46" i="11"/>
  <c r="Z46" i="11"/>
  <c r="AO54" i="11"/>
  <c r="E38" i="11"/>
  <c r="AC19" i="11"/>
  <c r="E11" i="11" s="1"/>
  <c r="Q50" i="11"/>
  <c r="AC27" i="11"/>
  <c r="Q23" i="11" s="1"/>
  <c r="BN45" i="11"/>
  <c r="BF45" i="11"/>
  <c r="BC45" i="11" s="1"/>
  <c r="BH45" i="11"/>
  <c r="AB45" i="11" s="1"/>
  <c r="AI12" i="11"/>
  <c r="Z39" i="11"/>
  <c r="AM53" i="11" s="1"/>
  <c r="AO53" i="11" s="1"/>
  <c r="I24" i="11"/>
  <c r="I51" i="11" s="1"/>
  <c r="AT44" i="11"/>
  <c r="AR44" i="11"/>
  <c r="AQ44" i="11" s="1"/>
  <c r="AA44" i="11" s="1"/>
  <c r="BF53" i="11"/>
  <c r="BC53" i="11"/>
  <c r="BH53" i="11"/>
  <c r="AB53" i="11" s="1"/>
  <c r="BN53" i="11"/>
  <c r="BH48" i="11"/>
  <c r="AB48" i="11" s="1"/>
  <c r="BF48" i="11"/>
  <c r="BC48" i="11" s="1"/>
  <c r="BN48" i="11"/>
  <c r="AI38" i="11"/>
  <c r="AM11" i="11"/>
  <c r="AM38" i="11" s="1"/>
  <c r="Z49" i="11"/>
  <c r="AH49" i="11"/>
  <c r="BA45" i="11" l="1"/>
  <c r="AY45" i="11" s="1"/>
  <c r="AS45" i="11"/>
  <c r="P32" i="11"/>
  <c r="AB18" i="11"/>
  <c r="P5" i="11" s="1"/>
  <c r="AW45" i="11"/>
  <c r="AU45" i="11" s="1"/>
  <c r="AW52" i="11"/>
  <c r="AU52" i="11" s="1"/>
  <c r="AS52" i="11"/>
  <c r="D50" i="11"/>
  <c r="BA52" i="11"/>
  <c r="AY52" i="11" s="1"/>
  <c r="AB25" i="11"/>
  <c r="D23" i="11" s="1"/>
  <c r="AW48" i="11"/>
  <c r="AU48" i="11" s="1"/>
  <c r="AS48" i="11"/>
  <c r="BA48" i="11"/>
  <c r="AY48" i="11" s="1"/>
  <c r="AB21" i="11"/>
  <c r="P11" i="11" s="1"/>
  <c r="P38" i="11"/>
  <c r="BA49" i="11"/>
  <c r="AY49" i="11" s="1"/>
  <c r="AW49" i="11"/>
  <c r="AU49" i="11" s="1"/>
  <c r="AS49" i="11"/>
  <c r="AB22" i="11"/>
  <c r="D17" i="11" s="1"/>
  <c r="D44" i="11"/>
  <c r="Q38" i="11"/>
  <c r="AC21" i="11"/>
  <c r="Q11" i="11" s="1"/>
  <c r="AW47" i="11"/>
  <c r="AU47" i="11" s="1"/>
  <c r="AS47" i="11"/>
  <c r="BA47" i="11"/>
  <c r="AY47" i="11" s="1"/>
  <c r="J38" i="11"/>
  <c r="AB20" i="11"/>
  <c r="J11" i="11" s="1"/>
  <c r="I47" i="11"/>
  <c r="K47" i="11"/>
  <c r="J47" i="11"/>
  <c r="AT46" i="11"/>
  <c r="AR46" i="11"/>
  <c r="AQ46" i="11" s="1"/>
  <c r="AA46" i="11" s="1"/>
  <c r="I50" i="11"/>
  <c r="Z26" i="11"/>
  <c r="I23" i="11" s="1"/>
  <c r="AI37" i="11"/>
  <c r="AM10" i="11"/>
  <c r="AM37" i="11" s="1"/>
  <c r="E41" i="11"/>
  <c r="D41" i="11"/>
  <c r="C41" i="11"/>
  <c r="Z45" i="11"/>
  <c r="AH45" i="11"/>
  <c r="K44" i="11"/>
  <c r="AC23" i="11"/>
  <c r="K17" i="11" s="1"/>
  <c r="E53" i="11"/>
  <c r="C53" i="11"/>
  <c r="D53" i="11"/>
  <c r="BA53" i="11"/>
  <c r="AY53" i="11" s="1"/>
  <c r="AW53" i="11"/>
  <c r="AU53" i="11" s="1"/>
  <c r="J50" i="11"/>
  <c r="AS53" i="11"/>
  <c r="AB26" i="11"/>
  <c r="J23" i="11" s="1"/>
  <c r="AI35" i="11"/>
  <c r="AM8" i="11"/>
  <c r="AM35" i="11" s="1"/>
  <c r="K38" i="11"/>
  <c r="AC20" i="11"/>
  <c r="K11" i="11" s="1"/>
  <c r="AQ54" i="11"/>
  <c r="AA54" i="11" s="1"/>
  <c r="AM6" i="11"/>
  <c r="AM33" i="11" s="1"/>
  <c r="AI33" i="11"/>
  <c r="I38" i="11"/>
  <c r="Z20" i="11"/>
  <c r="I11" i="11" s="1"/>
  <c r="I44" i="11"/>
  <c r="Z23" i="11"/>
  <c r="I17" i="11" s="1"/>
  <c r="O50" i="11"/>
  <c r="Z27" i="11"/>
  <c r="O23" i="11" s="1"/>
  <c r="C44" i="11"/>
  <c r="Z22" i="11"/>
  <c r="C17" i="11" s="1"/>
  <c r="K50" i="11"/>
  <c r="AC26" i="11"/>
  <c r="K23" i="11" s="1"/>
  <c r="AI39" i="11"/>
  <c r="AM12" i="11"/>
  <c r="AM39" i="11" s="1"/>
  <c r="Q32" i="11"/>
  <c r="AC18" i="11"/>
  <c r="Q5" i="11" s="1"/>
  <c r="AW51" i="11"/>
  <c r="AU51" i="11" s="1"/>
  <c r="AS51" i="11"/>
  <c r="BA51" i="11"/>
  <c r="AY51" i="11" s="1"/>
  <c r="P44" i="11"/>
  <c r="AB24" i="11"/>
  <c r="P17" i="11" s="1"/>
  <c r="AH48" i="11"/>
  <c r="Z48" i="11"/>
  <c r="BA50" i="11"/>
  <c r="AY50" i="11" s="1"/>
  <c r="AW50" i="11"/>
  <c r="AU50" i="11" s="1"/>
  <c r="J44" i="11"/>
  <c r="AS50" i="11"/>
  <c r="AB23" i="11"/>
  <c r="J17" i="11" s="1"/>
  <c r="J31" i="11"/>
  <c r="AA17" i="11"/>
  <c r="J4" i="11" s="1"/>
  <c r="E50" i="11"/>
  <c r="AC25" i="11"/>
  <c r="E23" i="11" s="1"/>
  <c r="D35" i="11"/>
  <c r="AS35" i="11" s="1"/>
  <c r="E35" i="11"/>
  <c r="AT35" i="11" s="1"/>
  <c r="C35" i="11"/>
  <c r="AR35" i="11" s="1"/>
  <c r="C38" i="11"/>
  <c r="Z19" i="11"/>
  <c r="C11" i="11" s="1"/>
  <c r="AH52" i="11"/>
  <c r="Z52" i="11"/>
  <c r="Z16" i="11"/>
  <c r="C5" i="11" s="1"/>
  <c r="AR32" i="11"/>
  <c r="C32" i="11"/>
  <c r="Q35" i="11"/>
  <c r="P35" i="11"/>
  <c r="O35" i="11"/>
  <c r="O53" i="11"/>
  <c r="Q53" i="11"/>
  <c r="P53" i="11"/>
  <c r="Z24" i="11"/>
  <c r="O17" i="11" s="1"/>
  <c r="O44" i="11"/>
  <c r="AR54" i="11"/>
  <c r="AT54" i="11"/>
  <c r="AO51" i="11"/>
  <c r="E44" i="11"/>
  <c r="AC22" i="11"/>
  <c r="E17" i="11" s="1"/>
  <c r="Q44" i="11"/>
  <c r="AC24" i="11"/>
  <c r="Q17" i="11" s="1"/>
  <c r="O41" i="11"/>
  <c r="Q41" i="11"/>
  <c r="P41" i="11"/>
  <c r="AR43" i="11"/>
  <c r="AQ43" i="11" s="1"/>
  <c r="AA43" i="11" s="1"/>
  <c r="AT43" i="11"/>
  <c r="AS31" i="11" l="1"/>
  <c r="AA16" i="11"/>
  <c r="D4" i="11" s="1"/>
  <c r="D31" i="11"/>
  <c r="C50" i="11"/>
  <c r="Z25" i="11"/>
  <c r="C23" i="11" s="1"/>
  <c r="P47" i="11"/>
  <c r="O47" i="11"/>
  <c r="Q47" i="11"/>
  <c r="AT49" i="11"/>
  <c r="AR49" i="11"/>
  <c r="AQ49" i="11" s="1"/>
  <c r="AA49" i="11" s="1"/>
  <c r="AT51" i="11"/>
  <c r="AR51" i="11"/>
  <c r="AA19" i="11"/>
  <c r="D10" i="11" s="1"/>
  <c r="D37" i="11"/>
  <c r="P49" i="11"/>
  <c r="AA27" i="11"/>
  <c r="P22" i="11" s="1"/>
  <c r="O38" i="11"/>
  <c r="Z21" i="11"/>
  <c r="O11" i="11" s="1"/>
  <c r="AQ51" i="11"/>
  <c r="AA51" i="11" s="1"/>
  <c r="K53" i="11"/>
  <c r="J53" i="11"/>
  <c r="I53" i="11"/>
  <c r="AQ53" i="11"/>
  <c r="AA53" i="11" s="1"/>
  <c r="AT50" i="11"/>
  <c r="AR50" i="11"/>
  <c r="AQ50" i="11" s="1"/>
  <c r="AA50" i="11" s="1"/>
  <c r="AR53" i="11"/>
  <c r="AT53" i="11"/>
  <c r="K41" i="11"/>
  <c r="I41" i="11"/>
  <c r="J41" i="11"/>
  <c r="C47" i="11"/>
  <c r="E47" i="11"/>
  <c r="D47" i="11"/>
  <c r="O32" i="11"/>
  <c r="Z18" i="11"/>
  <c r="O5" i="11" s="1"/>
  <c r="AT47" i="11"/>
  <c r="AR47" i="11"/>
  <c r="AQ47" i="11" s="1"/>
  <c r="AA47" i="11" s="1"/>
  <c r="AR48" i="11"/>
  <c r="AQ48" i="11" s="1"/>
  <c r="AA48" i="11" s="1"/>
  <c r="AT48" i="11"/>
  <c r="AT52" i="11"/>
  <c r="AR52" i="11"/>
  <c r="AQ52" i="11" s="1"/>
  <c r="AA52" i="11" s="1"/>
  <c r="AT45" i="11"/>
  <c r="AR45" i="11"/>
  <c r="AQ45" i="11" s="1"/>
  <c r="AA45" i="11" s="1"/>
  <c r="P31" i="11" l="1"/>
  <c r="AA18" i="11"/>
  <c r="P4" i="11" s="1"/>
  <c r="J49" i="11"/>
  <c r="AA26" i="11"/>
  <c r="J22" i="11" s="1"/>
  <c r="D49" i="11"/>
  <c r="AA25" i="11"/>
  <c r="D22" i="11" s="1"/>
  <c r="J37" i="11"/>
  <c r="AA20" i="11"/>
  <c r="J10" i="11" s="1"/>
  <c r="P43" i="11"/>
  <c r="AA24" i="11"/>
  <c r="P16" i="11" s="1"/>
  <c r="J43" i="11"/>
  <c r="AA23" i="11"/>
  <c r="J16" i="11" s="1"/>
  <c r="P37" i="11"/>
  <c r="AA21" i="11"/>
  <c r="P10" i="11" s="1"/>
  <c r="D43" i="11"/>
  <c r="AA22" i="11"/>
  <c r="D16" i="11" s="1"/>
  <c r="N52" i="10" l="1"/>
  <c r="H52" i="10"/>
  <c r="B52" i="10"/>
  <c r="M50" i="10"/>
  <c r="G50" i="10"/>
  <c r="A50" i="10"/>
  <c r="N46" i="10"/>
  <c r="H46" i="10"/>
  <c r="B46" i="10"/>
  <c r="M44" i="10"/>
  <c r="G44" i="10"/>
  <c r="A44" i="10"/>
  <c r="CO43" i="10"/>
  <c r="CO42" i="10"/>
  <c r="CO41" i="10"/>
  <c r="CO40" i="10"/>
  <c r="AL40" i="10"/>
  <c r="AJ40" i="10"/>
  <c r="AH40" i="10"/>
  <c r="Y40" i="10"/>
  <c r="N40" i="10"/>
  <c r="H40" i="10"/>
  <c r="B40" i="10"/>
  <c r="CO39" i="10"/>
  <c r="AL39" i="10"/>
  <c r="AJ39" i="10"/>
  <c r="AH39" i="10"/>
  <c r="Y39" i="10"/>
  <c r="CO38" i="10"/>
  <c r="AL38" i="10"/>
  <c r="AJ38" i="10"/>
  <c r="AH38" i="10"/>
  <c r="Y38" i="10"/>
  <c r="M38" i="10"/>
  <c r="G38" i="10"/>
  <c r="A38" i="10"/>
  <c r="CO37" i="10"/>
  <c r="AL37" i="10"/>
  <c r="AJ37" i="10"/>
  <c r="AH37" i="10"/>
  <c r="Y37" i="10"/>
  <c r="CO36" i="10"/>
  <c r="AL36" i="10"/>
  <c r="AJ36" i="10"/>
  <c r="AH36" i="10"/>
  <c r="Y36" i="10"/>
  <c r="CO35" i="10"/>
  <c r="AL35" i="10"/>
  <c r="AJ35" i="10"/>
  <c r="AH35" i="10"/>
  <c r="Y35" i="10"/>
  <c r="CO34" i="10"/>
  <c r="AL34" i="10"/>
  <c r="AJ34" i="10"/>
  <c r="AH34" i="10"/>
  <c r="Y34" i="10"/>
  <c r="N34" i="10"/>
  <c r="H34" i="10"/>
  <c r="B34" i="10"/>
  <c r="CO33" i="10"/>
  <c r="AL33" i="10"/>
  <c r="AJ33" i="10"/>
  <c r="AH33" i="10"/>
  <c r="Y33" i="10"/>
  <c r="CO32" i="10"/>
  <c r="AL32" i="10"/>
  <c r="AJ32" i="10"/>
  <c r="AH32" i="10"/>
  <c r="Y32" i="10"/>
  <c r="M32" i="10"/>
  <c r="G32" i="10"/>
  <c r="A32" i="10"/>
  <c r="CO31" i="10"/>
  <c r="AL31" i="10"/>
  <c r="AJ31" i="10"/>
  <c r="AH31" i="10"/>
  <c r="Y31" i="10"/>
  <c r="CO30" i="10"/>
  <c r="AL30" i="10"/>
  <c r="AJ30" i="10"/>
  <c r="AH30" i="10"/>
  <c r="Y30" i="10"/>
  <c r="CO29" i="10"/>
  <c r="AL29" i="10"/>
  <c r="AJ29" i="10"/>
  <c r="AH29" i="10"/>
  <c r="Y29" i="10"/>
  <c r="F29" i="10"/>
  <c r="B29" i="10"/>
  <c r="CO28" i="10"/>
  <c r="AD28" i="10"/>
  <c r="Z28" i="10"/>
  <c r="Q28" i="10"/>
  <c r="A28" i="10"/>
  <c r="CO27" i="10"/>
  <c r="CO26" i="10"/>
  <c r="CO25" i="10"/>
  <c r="CO24" i="10"/>
  <c r="CO23" i="10"/>
  <c r="CO22" i="10"/>
  <c r="CO21" i="10"/>
  <c r="CO20" i="10"/>
  <c r="CO19" i="10"/>
  <c r="CO18" i="10"/>
  <c r="CG18" i="10"/>
  <c r="CO17" i="10"/>
  <c r="CG17" i="10"/>
  <c r="CO16" i="10"/>
  <c r="CG16" i="10"/>
  <c r="CO15" i="10"/>
  <c r="CG15" i="10"/>
  <c r="CO14" i="10"/>
  <c r="CG14" i="10"/>
  <c r="CO13" i="10"/>
  <c r="CG13" i="10"/>
  <c r="CO12" i="10"/>
  <c r="CG12" i="10"/>
  <c r="BY12" i="10"/>
  <c r="CO11" i="10"/>
  <c r="CG11" i="10"/>
  <c r="BY11" i="10"/>
  <c r="CO10" i="10"/>
  <c r="CG10" i="10"/>
  <c r="BY10" i="10"/>
  <c r="CO9" i="10"/>
  <c r="CG9" i="10"/>
  <c r="BY9" i="10"/>
  <c r="CO8" i="10"/>
  <c r="CG8" i="10"/>
  <c r="BY8" i="10"/>
  <c r="CO7" i="10"/>
  <c r="CG7" i="10"/>
  <c r="BY7" i="10"/>
  <c r="CO6" i="10"/>
  <c r="CG6" i="10"/>
  <c r="BY6" i="10"/>
  <c r="CO5" i="10"/>
  <c r="CG5" i="10"/>
  <c r="BY5" i="10"/>
  <c r="CO4" i="10"/>
  <c r="CG4" i="10"/>
  <c r="BY4" i="10"/>
  <c r="CO3" i="10"/>
  <c r="CG3" i="10"/>
  <c r="BY3" i="10"/>
  <c r="CO2" i="10"/>
  <c r="CP2" i="10" s="1"/>
  <c r="AV3" i="10" s="1"/>
  <c r="CG2" i="10"/>
  <c r="BY2" i="10"/>
  <c r="CO1" i="10"/>
  <c r="CG1" i="10"/>
  <c r="CH3" i="10" s="1"/>
  <c r="BY1" i="10"/>
  <c r="CH12" i="10" l="1"/>
  <c r="BZ3" i="10"/>
  <c r="CP4" i="10"/>
  <c r="AV5" i="10" s="1"/>
  <c r="AU4" i="10"/>
  <c r="AE4" i="10" s="1"/>
  <c r="AQ4" i="10"/>
  <c r="AA4" i="10" s="1"/>
  <c r="AP4" i="10"/>
  <c r="AT4" i="10"/>
  <c r="BZ5" i="10"/>
  <c r="CP7" i="10"/>
  <c r="CP9" i="10"/>
  <c r="CP11" i="10"/>
  <c r="CP16" i="10"/>
  <c r="CP30" i="10"/>
  <c r="CP32" i="10"/>
  <c r="BZ1" i="10"/>
  <c r="CP1" i="10"/>
  <c r="BZ9" i="10"/>
  <c r="BZ11" i="10"/>
  <c r="CP12" i="10"/>
  <c r="CP15" i="10"/>
  <c r="CP24" i="10"/>
  <c r="CP5" i="10"/>
  <c r="BZ8" i="10"/>
  <c r="AQ10" i="10"/>
  <c r="AA10" i="10" s="1"/>
  <c r="AU10" i="10"/>
  <c r="AE10" i="10" s="1"/>
  <c r="CH9" i="10"/>
  <c r="CH8" i="10"/>
  <c r="AR3" i="10"/>
  <c r="AB3" i="10" s="1"/>
  <c r="CH5" i="10"/>
  <c r="BZ6" i="10"/>
  <c r="CH7" i="10"/>
  <c r="BZ10" i="10"/>
  <c r="CP14" i="10"/>
  <c r="CP29" i="10"/>
  <c r="BZ2" i="10"/>
  <c r="CP6" i="10"/>
  <c r="BZ7" i="10"/>
  <c r="CP10" i="10"/>
  <c r="CP18" i="10"/>
  <c r="CH2" i="10"/>
  <c r="BZ4" i="10"/>
  <c r="CH1" i="10"/>
  <c r="CP3" i="10"/>
  <c r="CH4" i="10"/>
  <c r="CH6" i="10"/>
  <c r="CP8" i="10"/>
  <c r="CH17" i="10"/>
  <c r="CH15" i="10"/>
  <c r="CH14" i="10"/>
  <c r="CH13" i="10"/>
  <c r="CH11" i="10"/>
  <c r="CH10" i="10"/>
  <c r="BZ12" i="10"/>
  <c r="CP13" i="10"/>
  <c r="CH16" i="10"/>
  <c r="CP17" i="10"/>
  <c r="CH18" i="10"/>
  <c r="CP22" i="10"/>
  <c r="CP42" i="10"/>
  <c r="CP41" i="10"/>
  <c r="CP39" i="10"/>
  <c r="CP38" i="10"/>
  <c r="CP31" i="10"/>
  <c r="CP27" i="10"/>
  <c r="CP35" i="10"/>
  <c r="CP21" i="10"/>
  <c r="CP26" i="10"/>
  <c r="CP28" i="10"/>
  <c r="CP34" i="10"/>
  <c r="CP19" i="10"/>
  <c r="CP20" i="10"/>
  <c r="CP23" i="10"/>
  <c r="CP25" i="10"/>
  <c r="CP33" i="10"/>
  <c r="CP36" i="10"/>
  <c r="CP37" i="10"/>
  <c r="CP43" i="10"/>
  <c r="CP40" i="10"/>
  <c r="CO100" i="9"/>
  <c r="CG100" i="9"/>
  <c r="CO99" i="9"/>
  <c r="CG99" i="9"/>
  <c r="CO98" i="9"/>
  <c r="CG98" i="9"/>
  <c r="CO97" i="9"/>
  <c r="CG97" i="9"/>
  <c r="CO96" i="9"/>
  <c r="CG96" i="9"/>
  <c r="CO95" i="9"/>
  <c r="CG95" i="9"/>
  <c r="CO94" i="9"/>
  <c r="CG94" i="9"/>
  <c r="CO93" i="9"/>
  <c r="CG93" i="9"/>
  <c r="CO92" i="9"/>
  <c r="CG92" i="9"/>
  <c r="CO91" i="9"/>
  <c r="CG91" i="9"/>
  <c r="CO90" i="9"/>
  <c r="CG90" i="9"/>
  <c r="CO89" i="9"/>
  <c r="CG89" i="9"/>
  <c r="CO88" i="9"/>
  <c r="CG88" i="9"/>
  <c r="CO87" i="9"/>
  <c r="CG87" i="9"/>
  <c r="CO86" i="9"/>
  <c r="CG86" i="9"/>
  <c r="CO85" i="9"/>
  <c r="CG85" i="9"/>
  <c r="CO84" i="9"/>
  <c r="CG84" i="9"/>
  <c r="CO83" i="9"/>
  <c r="CG83" i="9"/>
  <c r="CO82" i="9"/>
  <c r="CG82" i="9"/>
  <c r="CO81" i="9"/>
  <c r="CG81" i="9"/>
  <c r="CO80" i="9"/>
  <c r="CG80" i="9"/>
  <c r="CO79" i="9"/>
  <c r="CG79" i="9"/>
  <c r="CO78" i="9"/>
  <c r="CG78" i="9"/>
  <c r="CO77" i="9"/>
  <c r="CG77" i="9"/>
  <c r="CO76" i="9"/>
  <c r="CG76" i="9"/>
  <c r="CO75" i="9"/>
  <c r="CG75" i="9"/>
  <c r="CO74" i="9"/>
  <c r="CG74" i="9"/>
  <c r="CO73" i="9"/>
  <c r="CG73" i="9"/>
  <c r="CO72" i="9"/>
  <c r="CG72" i="9"/>
  <c r="CO71" i="9"/>
  <c r="CG71" i="9"/>
  <c r="CO70" i="9"/>
  <c r="CG70" i="9"/>
  <c r="CO69" i="9"/>
  <c r="CG69" i="9"/>
  <c r="CO68" i="9"/>
  <c r="CG68" i="9"/>
  <c r="CO67" i="9"/>
  <c r="CG67" i="9"/>
  <c r="CO66" i="9"/>
  <c r="CG66" i="9"/>
  <c r="CO65" i="9"/>
  <c r="CG65" i="9"/>
  <c r="CO64" i="9"/>
  <c r="CG64" i="9"/>
  <c r="CO63" i="9"/>
  <c r="CG63" i="9"/>
  <c r="CO62" i="9"/>
  <c r="CG62" i="9"/>
  <c r="CO61" i="9"/>
  <c r="CG61" i="9"/>
  <c r="CO60" i="9"/>
  <c r="CG60" i="9"/>
  <c r="CO59" i="9"/>
  <c r="CG59" i="9"/>
  <c r="CO58" i="9"/>
  <c r="CG58" i="9"/>
  <c r="CO57" i="9"/>
  <c r="CG57" i="9"/>
  <c r="CO56" i="9"/>
  <c r="CG56" i="9"/>
  <c r="CO55" i="9"/>
  <c r="CG55" i="9"/>
  <c r="CO54" i="9"/>
  <c r="CG54" i="9"/>
  <c r="CO53" i="9"/>
  <c r="CG53" i="9"/>
  <c r="CO52" i="9"/>
  <c r="CG52" i="9"/>
  <c r="N52" i="9"/>
  <c r="H52" i="9"/>
  <c r="B52" i="9"/>
  <c r="CO51" i="9"/>
  <c r="CG51" i="9"/>
  <c r="CO50" i="9"/>
  <c r="CG50" i="9"/>
  <c r="M50" i="9"/>
  <c r="G50" i="9"/>
  <c r="A50" i="9"/>
  <c r="CO49" i="9"/>
  <c r="CG49" i="9"/>
  <c r="CO48" i="9"/>
  <c r="CG48" i="9"/>
  <c r="CO47" i="9"/>
  <c r="CG47" i="9"/>
  <c r="CO46" i="9"/>
  <c r="CG46" i="9"/>
  <c r="N46" i="9"/>
  <c r="H46" i="9"/>
  <c r="B46" i="9"/>
  <c r="CO45" i="9"/>
  <c r="CG45" i="9"/>
  <c r="CO44" i="9"/>
  <c r="CG44" i="9"/>
  <c r="M44" i="9"/>
  <c r="G44" i="9"/>
  <c r="A44" i="9"/>
  <c r="CO43" i="9"/>
  <c r="CG43" i="9"/>
  <c r="CO42" i="9"/>
  <c r="CG42" i="9"/>
  <c r="CO41" i="9"/>
  <c r="CG41" i="9"/>
  <c r="CO40" i="9"/>
  <c r="CG40" i="9"/>
  <c r="AL40" i="9"/>
  <c r="AJ40" i="9"/>
  <c r="AH40" i="9"/>
  <c r="Y40" i="9"/>
  <c r="N40" i="9"/>
  <c r="H40" i="9"/>
  <c r="B40" i="9"/>
  <c r="CO39" i="9"/>
  <c r="CG39" i="9"/>
  <c r="AL39" i="9"/>
  <c r="AJ39" i="9"/>
  <c r="AH39" i="9"/>
  <c r="Y39" i="9"/>
  <c r="CO38" i="9"/>
  <c r="CG38" i="9"/>
  <c r="AL38" i="9"/>
  <c r="AJ38" i="9"/>
  <c r="AH38" i="9"/>
  <c r="Y38" i="9"/>
  <c r="M38" i="9"/>
  <c r="G38" i="9"/>
  <c r="A38" i="9"/>
  <c r="CO37" i="9"/>
  <c r="CG37" i="9"/>
  <c r="AL37" i="9"/>
  <c r="AJ37" i="9"/>
  <c r="AH37" i="9"/>
  <c r="Y37" i="9"/>
  <c r="CO36" i="9"/>
  <c r="CG36" i="9"/>
  <c r="AL36" i="9"/>
  <c r="AJ36" i="9"/>
  <c r="AH36" i="9"/>
  <c r="Y36" i="9"/>
  <c r="CO35" i="9"/>
  <c r="CG35" i="9"/>
  <c r="AL35" i="9"/>
  <c r="AJ35" i="9"/>
  <c r="AH35" i="9"/>
  <c r="Y35" i="9"/>
  <c r="CO34" i="9"/>
  <c r="CG34" i="9"/>
  <c r="AL34" i="9"/>
  <c r="AJ34" i="9"/>
  <c r="AH34" i="9"/>
  <c r="Y34" i="9"/>
  <c r="N34" i="9"/>
  <c r="H34" i="9"/>
  <c r="B34" i="9"/>
  <c r="CO33" i="9"/>
  <c r="CG33" i="9"/>
  <c r="AL33" i="9"/>
  <c r="AJ33" i="9"/>
  <c r="AH33" i="9"/>
  <c r="Y33" i="9"/>
  <c r="CO32" i="9"/>
  <c r="CG32" i="9"/>
  <c r="AL32" i="9"/>
  <c r="AJ32" i="9"/>
  <c r="AH32" i="9"/>
  <c r="Y32" i="9"/>
  <c r="M32" i="9"/>
  <c r="G32" i="9"/>
  <c r="A32" i="9"/>
  <c r="CO31" i="9"/>
  <c r="CG31" i="9"/>
  <c r="AL31" i="9"/>
  <c r="AJ31" i="9"/>
  <c r="AH31" i="9"/>
  <c r="Y31" i="9"/>
  <c r="CO30" i="9"/>
  <c r="CG30" i="9"/>
  <c r="AL30" i="9"/>
  <c r="AJ30" i="9"/>
  <c r="AH30" i="9"/>
  <c r="Y30" i="9"/>
  <c r="CO29" i="9"/>
  <c r="CG29" i="9"/>
  <c r="AL29" i="9"/>
  <c r="AJ29" i="9"/>
  <c r="AH29" i="9"/>
  <c r="Y29" i="9"/>
  <c r="F29" i="9"/>
  <c r="B29" i="9"/>
  <c r="CO28" i="9"/>
  <c r="CG28" i="9"/>
  <c r="AD28" i="9"/>
  <c r="Z28" i="9"/>
  <c r="Q28" i="9"/>
  <c r="A28" i="9"/>
  <c r="CO27" i="9"/>
  <c r="CG27" i="9"/>
  <c r="CO26" i="9"/>
  <c r="CG26" i="9"/>
  <c r="CO25" i="9"/>
  <c r="CG25" i="9"/>
  <c r="CO24" i="9"/>
  <c r="CG24" i="9"/>
  <c r="CO23" i="9"/>
  <c r="CG23" i="9"/>
  <c r="CO22" i="9"/>
  <c r="CG22" i="9"/>
  <c r="CO21" i="9"/>
  <c r="CG21" i="9"/>
  <c r="CO20" i="9"/>
  <c r="CG20" i="9"/>
  <c r="CO19" i="9"/>
  <c r="CG19" i="9"/>
  <c r="CO18" i="9"/>
  <c r="CG18" i="9"/>
  <c r="CO17" i="9"/>
  <c r="CG17" i="9"/>
  <c r="CO16" i="9"/>
  <c r="CG16" i="9"/>
  <c r="CO15" i="9"/>
  <c r="CG15" i="9"/>
  <c r="CO14" i="9"/>
  <c r="CG14" i="9"/>
  <c r="CO13" i="9"/>
  <c r="CG13" i="9"/>
  <c r="CO12" i="9"/>
  <c r="CG12" i="9"/>
  <c r="BY12" i="9"/>
  <c r="CO11" i="9"/>
  <c r="CG11" i="9"/>
  <c r="BY11" i="9"/>
  <c r="CO10" i="9"/>
  <c r="CG10" i="9"/>
  <c r="BY10" i="9"/>
  <c r="CO9" i="9"/>
  <c r="CG9" i="9"/>
  <c r="BY9" i="9"/>
  <c r="CO8" i="9"/>
  <c r="CG8" i="9"/>
  <c r="BY8" i="9"/>
  <c r="CO7" i="9"/>
  <c r="CG7" i="9"/>
  <c r="BY7" i="9"/>
  <c r="CO6" i="9"/>
  <c r="CG6" i="9"/>
  <c r="BY6" i="9"/>
  <c r="CO5" i="9"/>
  <c r="CG5" i="9"/>
  <c r="BY5" i="9"/>
  <c r="CO4" i="9"/>
  <c r="CG4" i="9"/>
  <c r="BY4" i="9"/>
  <c r="CO3" i="9"/>
  <c r="CG3" i="9"/>
  <c r="BY3" i="9"/>
  <c r="CO2" i="9"/>
  <c r="CG2" i="9"/>
  <c r="BY2" i="9"/>
  <c r="CO1" i="9"/>
  <c r="CG1" i="9"/>
  <c r="CH1" i="9" s="1"/>
  <c r="AQ2" i="9" s="1"/>
  <c r="AA2" i="9" s="1"/>
  <c r="BY1" i="9"/>
  <c r="CH3" i="9" l="1"/>
  <c r="AU4" i="9" s="1"/>
  <c r="AE4" i="9" s="1"/>
  <c r="CH2" i="9"/>
  <c r="AQ3" i="9" s="1"/>
  <c r="AA3" i="9" s="1"/>
  <c r="AR5" i="10"/>
  <c r="AB5" i="10" s="1"/>
  <c r="AB32" i="10" s="1"/>
  <c r="BP46" i="10" s="1"/>
  <c r="CH4" i="9"/>
  <c r="AU5" i="9" s="1"/>
  <c r="AE5" i="9" s="1"/>
  <c r="CH20" i="9"/>
  <c r="AV9" i="10"/>
  <c r="AR9" i="10"/>
  <c r="AB9" i="10" s="1"/>
  <c r="AT3" i="10"/>
  <c r="AP3" i="10"/>
  <c r="AR13" i="10"/>
  <c r="AB13" i="10" s="1"/>
  <c r="AV13" i="10"/>
  <c r="CP39" i="9"/>
  <c r="AT13" i="10"/>
  <c r="AP13" i="10"/>
  <c r="AU12" i="10"/>
  <c r="AE12" i="10" s="1"/>
  <c r="AQ12" i="10"/>
  <c r="AA12" i="10" s="1"/>
  <c r="AQ7" i="10"/>
  <c r="AA7" i="10" s="1"/>
  <c r="AU7" i="10"/>
  <c r="AE7" i="10" s="1"/>
  <c r="AQ2" i="10"/>
  <c r="AA2" i="10" s="1"/>
  <c r="AU2" i="10"/>
  <c r="AE2" i="10" s="1"/>
  <c r="AV11" i="10"/>
  <c r="AR11" i="10"/>
  <c r="AB11" i="10" s="1"/>
  <c r="AT7" i="10"/>
  <c r="AP7" i="10"/>
  <c r="AR6" i="10"/>
  <c r="AB6" i="10" s="1"/>
  <c r="AV6" i="10"/>
  <c r="AP12" i="10"/>
  <c r="AT12" i="10"/>
  <c r="BA12" i="10" s="1"/>
  <c r="AF12" i="10" s="1"/>
  <c r="AR10" i="10"/>
  <c r="AB10" i="10" s="1"/>
  <c r="AV10" i="10"/>
  <c r="CH32" i="9"/>
  <c r="AQ11" i="10"/>
  <c r="AA11" i="10" s="1"/>
  <c r="AU11" i="10"/>
  <c r="AE11" i="10" s="1"/>
  <c r="AT2" i="10"/>
  <c r="AP2" i="10"/>
  <c r="CP2" i="9"/>
  <c r="AV3" i="9" s="1"/>
  <c r="AQ8" i="10"/>
  <c r="AA8" i="10" s="1"/>
  <c r="AU8" i="10"/>
  <c r="AE8" i="10" s="1"/>
  <c r="AQ13" i="10"/>
  <c r="AA13" i="10" s="1"/>
  <c r="AU13" i="10"/>
  <c r="AE13" i="10" s="1"/>
  <c r="AT5" i="10"/>
  <c r="AP5" i="10"/>
  <c r="AY5" i="10" s="1"/>
  <c r="AP8" i="10"/>
  <c r="AT8" i="10"/>
  <c r="AU6" i="10"/>
  <c r="AE6" i="10" s="1"/>
  <c r="AQ6" i="10"/>
  <c r="AA6" i="10" s="1"/>
  <c r="AE37" i="10"/>
  <c r="BK51" i="10" s="1"/>
  <c r="P19" i="10"/>
  <c r="P46" i="10" s="1"/>
  <c r="AP10" i="10"/>
  <c r="AT10" i="10"/>
  <c r="AV8" i="10"/>
  <c r="AR8" i="10"/>
  <c r="AB8" i="10" s="1"/>
  <c r="AA31" i="10"/>
  <c r="BJ45" i="10" s="1"/>
  <c r="P6" i="10"/>
  <c r="P33" i="10" s="1"/>
  <c r="AR4" i="10"/>
  <c r="AB4" i="10" s="1"/>
  <c r="AV4" i="10"/>
  <c r="BA4" i="10" s="1"/>
  <c r="AF4" i="10" s="1"/>
  <c r="AP9" i="10"/>
  <c r="AT9" i="10"/>
  <c r="BA9" i="10" s="1"/>
  <c r="AF9" i="10" s="1"/>
  <c r="AR12" i="10"/>
  <c r="AB12" i="10" s="1"/>
  <c r="AV12" i="10"/>
  <c r="CP35" i="9"/>
  <c r="CP3" i="9"/>
  <c r="AR4" i="9" s="1"/>
  <c r="AB4" i="9" s="1"/>
  <c r="BZ10" i="9"/>
  <c r="AT11" i="9" s="1"/>
  <c r="BZ2" i="9"/>
  <c r="AP3" i="9" s="1"/>
  <c r="BZ3" i="9"/>
  <c r="AT4" i="9" s="1"/>
  <c r="BZ4" i="9"/>
  <c r="AP5" i="9" s="1"/>
  <c r="AQ9" i="10"/>
  <c r="AA9" i="10" s="1"/>
  <c r="AU9" i="10"/>
  <c r="AE9" i="10" s="1"/>
  <c r="AQ5" i="10"/>
  <c r="AA5" i="10" s="1"/>
  <c r="AU5" i="10"/>
  <c r="AE5" i="10" s="1"/>
  <c r="AQ3" i="10"/>
  <c r="AA3" i="10" s="1"/>
  <c r="AU3" i="10"/>
  <c r="AE3" i="10" s="1"/>
  <c r="AV7" i="10"/>
  <c r="AR7" i="10"/>
  <c r="AB7" i="10" s="1"/>
  <c r="AP11" i="10"/>
  <c r="AT11" i="10"/>
  <c r="AB30" i="10"/>
  <c r="BP44" i="10" s="1"/>
  <c r="K6" i="10"/>
  <c r="K33" i="10" s="1"/>
  <c r="AA37" i="10"/>
  <c r="BJ51" i="10" s="1"/>
  <c r="P18" i="10"/>
  <c r="P45" i="10" s="1"/>
  <c r="AV2" i="10"/>
  <c r="AR2" i="10"/>
  <c r="AB2" i="10" s="1"/>
  <c r="AP6" i="10"/>
  <c r="AT6" i="10"/>
  <c r="P7" i="10"/>
  <c r="P34" i="10" s="1"/>
  <c r="AE31" i="10"/>
  <c r="BK45" i="10" s="1"/>
  <c r="AE31" i="9"/>
  <c r="BK45" i="9" s="1"/>
  <c r="P7" i="9"/>
  <c r="P34" i="9" s="1"/>
  <c r="AA30" i="9"/>
  <c r="BJ44" i="9" s="1"/>
  <c r="J6" i="9"/>
  <c r="J33" i="9" s="1"/>
  <c r="AQ5" i="9"/>
  <c r="AA5" i="9" s="1"/>
  <c r="AA29" i="9"/>
  <c r="BJ43" i="9" s="1"/>
  <c r="D6" i="9"/>
  <c r="D33" i="9" s="1"/>
  <c r="AS33" i="9" s="1"/>
  <c r="AP11" i="9"/>
  <c r="AT3" i="9"/>
  <c r="AU3" i="9"/>
  <c r="AE3" i="9" s="1"/>
  <c r="BZ9" i="9"/>
  <c r="CH11" i="9"/>
  <c r="CH15" i="9"/>
  <c r="CH22" i="9"/>
  <c r="CH30" i="9"/>
  <c r="CH33" i="9"/>
  <c r="CP37" i="9"/>
  <c r="CH55" i="9"/>
  <c r="CH61" i="9"/>
  <c r="CH67" i="9"/>
  <c r="CH73" i="9"/>
  <c r="CH79" i="9"/>
  <c r="CH85" i="9"/>
  <c r="CH93" i="9"/>
  <c r="CH99" i="9"/>
  <c r="CP4" i="9"/>
  <c r="BZ5" i="9"/>
  <c r="CH6" i="9"/>
  <c r="BZ8" i="9"/>
  <c r="CH9" i="9"/>
  <c r="CP11" i="9"/>
  <c r="CP13" i="9"/>
  <c r="CP15" i="9"/>
  <c r="CH19" i="9"/>
  <c r="CP20" i="9"/>
  <c r="CH23" i="9"/>
  <c r="CP24" i="9"/>
  <c r="CH25" i="9"/>
  <c r="CP26" i="9"/>
  <c r="CH28" i="9"/>
  <c r="CP30" i="9"/>
  <c r="CH31" i="9"/>
  <c r="CP33" i="9"/>
  <c r="CP34" i="9"/>
  <c r="CP45" i="9"/>
  <c r="AU2" i="9"/>
  <c r="AE2" i="9" s="1"/>
  <c r="CP27" i="9"/>
  <c r="CH34" i="9"/>
  <c r="CH59" i="9"/>
  <c r="CH65" i="9"/>
  <c r="CH71" i="9"/>
  <c r="CH77" i="9"/>
  <c r="CH83" i="9"/>
  <c r="CH89" i="9"/>
  <c r="CH97" i="9"/>
  <c r="CP52" i="9"/>
  <c r="CP51" i="9"/>
  <c r="CP47" i="9"/>
  <c r="CP42" i="9"/>
  <c r="CP41" i="9"/>
  <c r="CP48" i="9"/>
  <c r="CP31" i="9"/>
  <c r="CP22" i="9"/>
  <c r="CP18" i="9"/>
  <c r="CP12" i="9"/>
  <c r="CP38" i="9"/>
  <c r="CP1" i="9"/>
  <c r="CH5" i="9"/>
  <c r="BZ7" i="9"/>
  <c r="CH8" i="9"/>
  <c r="CP9" i="9"/>
  <c r="CH14" i="9"/>
  <c r="CP16" i="9"/>
  <c r="CH17" i="9"/>
  <c r="CP19" i="9"/>
  <c r="CP23" i="9"/>
  <c r="CP25" i="9"/>
  <c r="CP28" i="9"/>
  <c r="CP29" i="9"/>
  <c r="CP32" i="9"/>
  <c r="CH40" i="9"/>
  <c r="AQ4" i="9"/>
  <c r="AA4" i="9" s="1"/>
  <c r="CP7" i="9"/>
  <c r="CP10" i="9"/>
  <c r="CH13" i="9"/>
  <c r="CH18" i="9"/>
  <c r="CP21" i="9"/>
  <c r="CH26" i="9"/>
  <c r="CP36" i="9"/>
  <c r="CH57" i="9"/>
  <c r="CH63" i="9"/>
  <c r="CH69" i="9"/>
  <c r="CH75" i="9"/>
  <c r="CH81" i="9"/>
  <c r="CH87" i="9"/>
  <c r="CH91" i="9"/>
  <c r="CH95" i="9"/>
  <c r="BZ12" i="9"/>
  <c r="BZ1" i="9"/>
  <c r="CH52" i="9"/>
  <c r="CH48" i="9"/>
  <c r="CH44" i="9"/>
  <c r="CH39" i="9"/>
  <c r="CH47" i="9"/>
  <c r="CH45" i="9"/>
  <c r="CH38" i="9"/>
  <c r="CH35" i="9"/>
  <c r="CH29" i="9"/>
  <c r="CH24" i="9"/>
  <c r="CH16" i="9"/>
  <c r="CH10" i="9"/>
  <c r="CH46" i="9"/>
  <c r="CH41" i="9"/>
  <c r="CP5" i="9"/>
  <c r="BZ6" i="9"/>
  <c r="CP6" i="9"/>
  <c r="CH7" i="9"/>
  <c r="CP8" i="9"/>
  <c r="BZ11" i="9"/>
  <c r="CH12" i="9"/>
  <c r="CP14" i="9"/>
  <c r="CP17" i="9"/>
  <c r="CH21" i="9"/>
  <c r="CH27" i="9"/>
  <c r="CH36" i="9"/>
  <c r="CH37" i="9"/>
  <c r="CH42" i="9"/>
  <c r="CH43" i="9"/>
  <c r="CP40" i="9"/>
  <c r="CP43" i="9"/>
  <c r="CP44" i="9"/>
  <c r="CP46" i="9"/>
  <c r="CH49" i="9"/>
  <c r="CP49" i="9"/>
  <c r="CH50" i="9"/>
  <c r="CH51" i="9"/>
  <c r="CP50" i="9"/>
  <c r="CP53" i="9"/>
  <c r="CP55" i="9"/>
  <c r="CP57" i="9"/>
  <c r="CP59" i="9"/>
  <c r="CP61" i="9"/>
  <c r="CP63" i="9"/>
  <c r="CP65" i="9"/>
  <c r="CP67" i="9"/>
  <c r="CP69" i="9"/>
  <c r="CP71" i="9"/>
  <c r="CP73" i="9"/>
  <c r="CP75" i="9"/>
  <c r="CP77" i="9"/>
  <c r="CP79" i="9"/>
  <c r="CP81" i="9"/>
  <c r="CP83" i="9"/>
  <c r="CP85" i="9"/>
  <c r="CP87" i="9"/>
  <c r="CP89" i="9"/>
  <c r="CP91" i="9"/>
  <c r="CP93" i="9"/>
  <c r="CP95" i="9"/>
  <c r="CP97" i="9"/>
  <c r="CP99" i="9"/>
  <c r="CH54" i="9"/>
  <c r="CH56" i="9"/>
  <c r="CH58" i="9"/>
  <c r="CH60" i="9"/>
  <c r="CH62" i="9"/>
  <c r="CH64" i="9"/>
  <c r="CH66" i="9"/>
  <c r="CH68" i="9"/>
  <c r="CH70" i="9"/>
  <c r="CH72" i="9"/>
  <c r="CH74" i="9"/>
  <c r="CH76" i="9"/>
  <c r="CH78" i="9"/>
  <c r="CH80" i="9"/>
  <c r="CH82" i="9"/>
  <c r="CH84" i="9"/>
  <c r="CH86" i="9"/>
  <c r="CH88" i="9"/>
  <c r="CH90" i="9"/>
  <c r="CH92" i="9"/>
  <c r="CH94" i="9"/>
  <c r="CH96" i="9"/>
  <c r="CH98" i="9"/>
  <c r="CH100" i="9"/>
  <c r="CH53" i="9"/>
  <c r="CP54" i="9"/>
  <c r="CP56" i="9"/>
  <c r="CP58" i="9"/>
  <c r="CP60" i="9"/>
  <c r="CP62" i="9"/>
  <c r="CP64" i="9"/>
  <c r="CP66" i="9"/>
  <c r="CP68" i="9"/>
  <c r="CP70" i="9"/>
  <c r="CP72" i="9"/>
  <c r="CP74" i="9"/>
  <c r="CP76" i="9"/>
  <c r="CP78" i="9"/>
  <c r="CP80" i="9"/>
  <c r="CP82" i="9"/>
  <c r="CP84" i="9"/>
  <c r="CP86" i="9"/>
  <c r="CP88" i="9"/>
  <c r="CP90" i="9"/>
  <c r="CP92" i="9"/>
  <c r="CP94" i="9"/>
  <c r="CP96" i="9"/>
  <c r="CP98" i="9"/>
  <c r="CP100" i="9"/>
  <c r="AP4" i="9" l="1"/>
  <c r="AV4" i="9"/>
  <c r="E12" i="10"/>
  <c r="E39" i="10" s="1"/>
  <c r="AY13" i="10"/>
  <c r="BC13" i="10" s="1"/>
  <c r="AT5" i="9"/>
  <c r="AR3" i="9"/>
  <c r="AB3" i="9" s="1"/>
  <c r="AY6" i="10"/>
  <c r="AY11" i="10"/>
  <c r="AY8" i="10"/>
  <c r="AF31" i="10"/>
  <c r="BQ45" i="10" s="1"/>
  <c r="Q7" i="10"/>
  <c r="Q34" i="10" s="1"/>
  <c r="AA36" i="10"/>
  <c r="BJ50" i="10" s="1"/>
  <c r="J18" i="10"/>
  <c r="J45" i="10" s="1"/>
  <c r="AE38" i="10"/>
  <c r="BK52" i="10" s="1"/>
  <c r="D25" i="10"/>
  <c r="D52" i="10" s="1"/>
  <c r="AB38" i="10"/>
  <c r="BP52" i="10" s="1"/>
  <c r="E24" i="10"/>
  <c r="E51" i="10" s="1"/>
  <c r="AE34" i="10"/>
  <c r="BK48" i="10" s="1"/>
  <c r="P13" i="10"/>
  <c r="P40" i="10" s="1"/>
  <c r="AB36" i="10"/>
  <c r="BP50" i="10" s="1"/>
  <c r="K18" i="10"/>
  <c r="K45" i="10" s="1"/>
  <c r="AE40" i="10"/>
  <c r="BK54" i="10" s="1"/>
  <c r="P25" i="10"/>
  <c r="P52" i="10" s="1"/>
  <c r="BI51" i="10"/>
  <c r="BD51" i="10"/>
  <c r="AK51" i="10"/>
  <c r="BL51" i="10"/>
  <c r="AB31" i="10"/>
  <c r="BP45" i="10" s="1"/>
  <c r="BR45" i="10" s="1"/>
  <c r="Q6" i="10"/>
  <c r="Q33" i="10" s="1"/>
  <c r="AY3" i="9"/>
  <c r="AB34" i="10"/>
  <c r="BP48" i="10" s="1"/>
  <c r="Q12" i="10"/>
  <c r="Q39" i="10" s="1"/>
  <c r="D13" i="10"/>
  <c r="D40" i="10" s="1"/>
  <c r="AE32" i="10"/>
  <c r="BK46" i="10" s="1"/>
  <c r="AF36" i="10"/>
  <c r="BQ50" i="10" s="1"/>
  <c r="K19" i="10"/>
  <c r="K46" i="10" s="1"/>
  <c r="BA10" i="10"/>
  <c r="AF10" i="10" s="1"/>
  <c r="J12" i="10"/>
  <c r="J39" i="10" s="1"/>
  <c r="AA33" i="10"/>
  <c r="BJ47" i="10" s="1"/>
  <c r="AA38" i="10"/>
  <c r="BJ52" i="10" s="1"/>
  <c r="D24" i="10"/>
  <c r="D51" i="10" s="1"/>
  <c r="AB33" i="10"/>
  <c r="BP47" i="10" s="1"/>
  <c r="K12" i="10"/>
  <c r="K39" i="10" s="1"/>
  <c r="AA34" i="10"/>
  <c r="BJ48" i="10" s="1"/>
  <c r="P12" i="10"/>
  <c r="P39" i="10" s="1"/>
  <c r="AB40" i="10"/>
  <c r="BP54" i="10" s="1"/>
  <c r="Q24" i="10"/>
  <c r="Q51" i="10" s="1"/>
  <c r="AA32" i="10"/>
  <c r="BJ46" i="10" s="1"/>
  <c r="D12" i="10"/>
  <c r="D39" i="10" s="1"/>
  <c r="AY9" i="10"/>
  <c r="BC9" i="10" s="1"/>
  <c r="BL45" i="10"/>
  <c r="BD45" i="10"/>
  <c r="AK45" i="10"/>
  <c r="BI45" i="10"/>
  <c r="AY10" i="10"/>
  <c r="BC10" i="10" s="1"/>
  <c r="AE33" i="10"/>
  <c r="BK47" i="10" s="1"/>
  <c r="J13" i="10"/>
  <c r="J40" i="10" s="1"/>
  <c r="BA5" i="10"/>
  <c r="AF5" i="10" s="1"/>
  <c r="AA40" i="10"/>
  <c r="BJ54" i="10" s="1"/>
  <c r="P24" i="10"/>
  <c r="P51" i="10" s="1"/>
  <c r="AY2" i="10"/>
  <c r="AF39" i="10"/>
  <c r="BQ53" i="10" s="1"/>
  <c r="K25" i="10"/>
  <c r="K52" i="10" s="1"/>
  <c r="AY7" i="10"/>
  <c r="AE29" i="10"/>
  <c r="BK43" i="10" s="1"/>
  <c r="D7" i="10"/>
  <c r="D34" i="10" s="1"/>
  <c r="AS34" i="10" s="1"/>
  <c r="J24" i="10"/>
  <c r="J51" i="10" s="1"/>
  <c r="AA39" i="10"/>
  <c r="BJ53" i="10" s="1"/>
  <c r="AY3" i="10"/>
  <c r="AA30" i="10"/>
  <c r="BJ44" i="10" s="1"/>
  <c r="J6" i="10"/>
  <c r="J33" i="10" s="1"/>
  <c r="AB39" i="10"/>
  <c r="BP53" i="10" s="1"/>
  <c r="K24" i="10"/>
  <c r="K51" i="10" s="1"/>
  <c r="AA35" i="10"/>
  <c r="BJ49" i="10" s="1"/>
  <c r="D18" i="10"/>
  <c r="D45" i="10" s="1"/>
  <c r="AB29" i="10"/>
  <c r="BP43" i="10" s="1"/>
  <c r="E6" i="10"/>
  <c r="E33" i="10" s="1"/>
  <c r="AT33" i="10" s="1"/>
  <c r="AB37" i="10"/>
  <c r="BP51" i="10" s="1"/>
  <c r="Q18" i="10"/>
  <c r="Q45" i="10" s="1"/>
  <c r="BA13" i="10"/>
  <c r="AF13" i="10" s="1"/>
  <c r="BA6" i="10"/>
  <c r="AF6" i="10" s="1"/>
  <c r="BA11" i="10"/>
  <c r="AF11" i="10" s="1"/>
  <c r="J7" i="10"/>
  <c r="J34" i="10" s="1"/>
  <c r="AE30" i="10"/>
  <c r="BK44" i="10" s="1"/>
  <c r="AE36" i="10"/>
  <c r="BK50" i="10" s="1"/>
  <c r="J19" i="10"/>
  <c r="J46" i="10" s="1"/>
  <c r="AB35" i="10"/>
  <c r="BP49" i="10" s="1"/>
  <c r="E18" i="10"/>
  <c r="E45" i="10" s="1"/>
  <c r="BA8" i="10"/>
  <c r="AF8" i="10" s="1"/>
  <c r="AE35" i="10"/>
  <c r="BK49" i="10" s="1"/>
  <c r="D19" i="10"/>
  <c r="D46" i="10" s="1"/>
  <c r="BA2" i="10"/>
  <c r="AF2" i="10" s="1"/>
  <c r="AY4" i="10"/>
  <c r="BC4" i="10" s="1"/>
  <c r="AY12" i="10"/>
  <c r="BC12" i="10" s="1"/>
  <c r="BA7" i="10"/>
  <c r="AF7" i="10" s="1"/>
  <c r="AA29" i="10"/>
  <c r="BJ43" i="10" s="1"/>
  <c r="D6" i="10"/>
  <c r="D33" i="10" s="1"/>
  <c r="AS33" i="10" s="1"/>
  <c r="AE39" i="10"/>
  <c r="BK53" i="10" s="1"/>
  <c r="J25" i="10"/>
  <c r="J52" i="10" s="1"/>
  <c r="BA3" i="10"/>
  <c r="AF3" i="10" s="1"/>
  <c r="AU8" i="9"/>
  <c r="AE8" i="9" s="1"/>
  <c r="AQ8" i="9"/>
  <c r="AA8" i="9" s="1"/>
  <c r="AR13" i="9"/>
  <c r="AB13" i="9" s="1"/>
  <c r="AV13" i="9"/>
  <c r="AQ13" i="9"/>
  <c r="AA13" i="9" s="1"/>
  <c r="AU13" i="9"/>
  <c r="AE13" i="9" s="1"/>
  <c r="AR7" i="9"/>
  <c r="AB7" i="9" s="1"/>
  <c r="AV7" i="9"/>
  <c r="AR11" i="9"/>
  <c r="AB11" i="9" s="1"/>
  <c r="AV11" i="9"/>
  <c r="AQ6" i="9"/>
  <c r="AA6" i="9" s="1"/>
  <c r="AU6" i="9"/>
  <c r="AE6" i="9" s="1"/>
  <c r="AU7" i="9"/>
  <c r="AE7" i="9" s="1"/>
  <c r="AQ7" i="9"/>
  <c r="AA7" i="9" s="1"/>
  <c r="AQ12" i="9"/>
  <c r="AA12" i="9" s="1"/>
  <c r="AU12" i="9"/>
  <c r="AE12" i="9" s="1"/>
  <c r="BA3" i="9"/>
  <c r="AF3" i="9" s="1"/>
  <c r="BI43" i="9"/>
  <c r="BD43" i="9"/>
  <c r="AB31" i="9"/>
  <c r="BP45" i="9" s="1"/>
  <c r="Q6" i="9"/>
  <c r="Q33" i="9" s="1"/>
  <c r="BI44" i="9"/>
  <c r="BD44" i="9"/>
  <c r="AP9" i="9"/>
  <c r="AT9" i="9"/>
  <c r="AT12" i="9"/>
  <c r="AP12" i="9"/>
  <c r="AP7" i="9"/>
  <c r="AT7" i="9"/>
  <c r="AU11" i="9"/>
  <c r="AE11" i="9" s="1"/>
  <c r="AQ11" i="9"/>
  <c r="AA11" i="9" s="1"/>
  <c r="AT2" i="9"/>
  <c r="AP2" i="9"/>
  <c r="AR8" i="9"/>
  <c r="AB8" i="9" s="1"/>
  <c r="AV8" i="9"/>
  <c r="AV10" i="9"/>
  <c r="AR10" i="9"/>
  <c r="AB10" i="9" s="1"/>
  <c r="AR2" i="9"/>
  <c r="AB2" i="9" s="1"/>
  <c r="AV2" i="9"/>
  <c r="AR12" i="9"/>
  <c r="AB12" i="9" s="1"/>
  <c r="AV12" i="9"/>
  <c r="AT6" i="9"/>
  <c r="AP6" i="9"/>
  <c r="AP10" i="9"/>
  <c r="AT10" i="9"/>
  <c r="BA4" i="9"/>
  <c r="AF4" i="9" s="1"/>
  <c r="D12" i="9"/>
  <c r="D39" i="9" s="1"/>
  <c r="AA32" i="9"/>
  <c r="BJ46" i="9" s="1"/>
  <c r="AP8" i="9"/>
  <c r="AT8" i="9"/>
  <c r="BC3" i="9"/>
  <c r="AR9" i="9"/>
  <c r="AB9" i="9" s="1"/>
  <c r="AV9" i="9"/>
  <c r="AV6" i="9"/>
  <c r="AR6" i="9"/>
  <c r="AB6" i="9" s="1"/>
  <c r="AP13" i="9"/>
  <c r="AT13" i="9"/>
  <c r="AA31" i="9"/>
  <c r="BJ45" i="9" s="1"/>
  <c r="P6" i="9"/>
  <c r="P33" i="9" s="1"/>
  <c r="AU9" i="9"/>
  <c r="AE9" i="9" s="1"/>
  <c r="AQ9" i="9"/>
  <c r="AA9" i="9" s="1"/>
  <c r="AE29" i="9"/>
  <c r="BK43" i="9" s="1"/>
  <c r="AK43" i="9" s="1"/>
  <c r="D7" i="9"/>
  <c r="D34" i="9" s="1"/>
  <c r="AS34" i="9" s="1"/>
  <c r="AQ10" i="9"/>
  <c r="AA10" i="9" s="1"/>
  <c r="AU10" i="9"/>
  <c r="AE10" i="9" s="1"/>
  <c r="AR5" i="9"/>
  <c r="AB5" i="9" s="1"/>
  <c r="AV5" i="9"/>
  <c r="BA5" i="9" s="1"/>
  <c r="AF5" i="9" s="1"/>
  <c r="AE30" i="9"/>
  <c r="BK44" i="9" s="1"/>
  <c r="AK44" i="9" s="1"/>
  <c r="J7" i="9"/>
  <c r="J34" i="9" s="1"/>
  <c r="AY4" i="9"/>
  <c r="AY11" i="9"/>
  <c r="AE32" i="9"/>
  <c r="BK46" i="9" s="1"/>
  <c r="D13" i="9"/>
  <c r="D40" i="9" s="1"/>
  <c r="K6" i="9"/>
  <c r="K33" i="9" s="1"/>
  <c r="AB30" i="9"/>
  <c r="BP44" i="9" s="1"/>
  <c r="BA13" i="9" l="1"/>
  <c r="AF13" i="9" s="1"/>
  <c r="AY8" i="9"/>
  <c r="BA8" i="9"/>
  <c r="AF8" i="9" s="1"/>
  <c r="E19" i="9" s="1"/>
  <c r="E46" i="9" s="1"/>
  <c r="AY13" i="9"/>
  <c r="BR53" i="10"/>
  <c r="Z12" i="10"/>
  <c r="AD12" i="10"/>
  <c r="BI44" i="10"/>
  <c r="BD44" i="10"/>
  <c r="AK44" i="10"/>
  <c r="BL44" i="10"/>
  <c r="BL48" i="10"/>
  <c r="BD48" i="10"/>
  <c r="AK48" i="10"/>
  <c r="BI48" i="10"/>
  <c r="AY7" i="9"/>
  <c r="AD4" i="10"/>
  <c r="Z4" i="10"/>
  <c r="AF35" i="10"/>
  <c r="BQ49" i="10" s="1"/>
  <c r="BR49" i="10" s="1"/>
  <c r="E19" i="10"/>
  <c r="E46" i="10" s="1"/>
  <c r="K13" i="10"/>
  <c r="K40" i="10" s="1"/>
  <c r="AF33" i="10"/>
  <c r="BQ47" i="10" s="1"/>
  <c r="BR47" i="10" s="1"/>
  <c r="BC6" i="10"/>
  <c r="AF32" i="10"/>
  <c r="BQ46" i="10" s="1"/>
  <c r="BR46" i="10" s="1"/>
  <c r="E13" i="10"/>
  <c r="E40" i="10" s="1"/>
  <c r="Z9" i="10"/>
  <c r="AD9" i="10"/>
  <c r="BC5" i="10"/>
  <c r="BC11" i="10"/>
  <c r="AF38" i="10"/>
  <c r="BQ52" i="10" s="1"/>
  <c r="E25" i="10"/>
  <c r="E52" i="10" s="1"/>
  <c r="BI49" i="10"/>
  <c r="BD49" i="10"/>
  <c r="AK49" i="10"/>
  <c r="BL49" i="10"/>
  <c r="AD10" i="10"/>
  <c r="Z10" i="10"/>
  <c r="BI52" i="10"/>
  <c r="BD52" i="10"/>
  <c r="AK52" i="10"/>
  <c r="BL52" i="10"/>
  <c r="Z13" i="10"/>
  <c r="AD13" i="10"/>
  <c r="BI50" i="10"/>
  <c r="BD50" i="10"/>
  <c r="AK50" i="10"/>
  <c r="BL50" i="10"/>
  <c r="BL44" i="9"/>
  <c r="BE44" i="9" s="1"/>
  <c r="AF30" i="10"/>
  <c r="BQ44" i="10" s="1"/>
  <c r="BR44" i="10" s="1"/>
  <c r="K7" i="10"/>
  <c r="K34" i="10" s="1"/>
  <c r="BI43" i="10"/>
  <c r="BD43" i="10"/>
  <c r="AK43" i="10"/>
  <c r="BL43" i="10"/>
  <c r="E7" i="10"/>
  <c r="E34" i="10" s="1"/>
  <c r="AT34" i="10" s="1"/>
  <c r="AF29" i="10"/>
  <c r="BQ43" i="10" s="1"/>
  <c r="BR43" i="10" s="1"/>
  <c r="AF40" i="10"/>
  <c r="BQ54" i="10" s="1"/>
  <c r="Q25" i="10"/>
  <c r="Q52" i="10" s="1"/>
  <c r="AJ53" i="10"/>
  <c r="BO53" i="10"/>
  <c r="AZ53" i="10"/>
  <c r="BC3" i="10"/>
  <c r="BC2" i="10"/>
  <c r="BR54" i="10"/>
  <c r="BL47" i="10"/>
  <c r="BI47" i="10"/>
  <c r="BD47" i="10"/>
  <c r="AK47" i="10"/>
  <c r="BC8" i="10"/>
  <c r="BL54" i="10"/>
  <c r="BI54" i="10"/>
  <c r="BD54" i="10"/>
  <c r="AK54" i="10"/>
  <c r="AV45" i="10"/>
  <c r="BE45" i="10"/>
  <c r="AL45" i="10"/>
  <c r="AI45" i="10" s="1"/>
  <c r="AG45" i="10"/>
  <c r="AF37" i="10"/>
  <c r="BQ51" i="10" s="1"/>
  <c r="BR51" i="10" s="1"/>
  <c r="Q19" i="10"/>
  <c r="Q46" i="10" s="1"/>
  <c r="BE51" i="10"/>
  <c r="AL51" i="10"/>
  <c r="BA6" i="9"/>
  <c r="AF6" i="9" s="1"/>
  <c r="BA12" i="9"/>
  <c r="AF12" i="9" s="1"/>
  <c r="AF39" i="9" s="1"/>
  <c r="BQ53" i="9" s="1"/>
  <c r="AF34" i="10"/>
  <c r="BQ48" i="10" s="1"/>
  <c r="BR48" i="10" s="1"/>
  <c r="Q13" i="10"/>
  <c r="Q40" i="10" s="1"/>
  <c r="BL53" i="10"/>
  <c r="BD53" i="10"/>
  <c r="AK53" i="10"/>
  <c r="BI53" i="10"/>
  <c r="BC7" i="10"/>
  <c r="BL46" i="10"/>
  <c r="BI46" i="10"/>
  <c r="BD46" i="10"/>
  <c r="AK46" i="10"/>
  <c r="AJ45" i="10"/>
  <c r="BO45" i="10"/>
  <c r="AZ45" i="10"/>
  <c r="BR50" i="10"/>
  <c r="BR52" i="10"/>
  <c r="AF32" i="9"/>
  <c r="BQ46" i="9" s="1"/>
  <c r="E13" i="9"/>
  <c r="E40" i="9" s="1"/>
  <c r="AE37" i="9"/>
  <c r="BK51" i="9" s="1"/>
  <c r="P19" i="9"/>
  <c r="P46" i="9" s="1"/>
  <c r="AB29" i="9"/>
  <c r="BP43" i="9" s="1"/>
  <c r="E6" i="9"/>
  <c r="E33" i="9" s="1"/>
  <c r="AT33" i="9" s="1"/>
  <c r="AA37" i="9"/>
  <c r="BJ51" i="9" s="1"/>
  <c r="P18" i="9"/>
  <c r="P45" i="9" s="1"/>
  <c r="J19" i="9"/>
  <c r="J46" i="9" s="1"/>
  <c r="AE36" i="9"/>
  <c r="BK50" i="9" s="1"/>
  <c r="BC13" i="9"/>
  <c r="K18" i="9"/>
  <c r="K45" i="9" s="1"/>
  <c r="AB36" i="9"/>
  <c r="BP50" i="9" s="1"/>
  <c r="BI46" i="9"/>
  <c r="BD46" i="9"/>
  <c r="AK46" i="9"/>
  <c r="BL46" i="9"/>
  <c r="BA10" i="9"/>
  <c r="AF10" i="9" s="1"/>
  <c r="Q18" i="9"/>
  <c r="Q45" i="9" s="1"/>
  <c r="AB37" i="9"/>
  <c r="BP51" i="9" s="1"/>
  <c r="AY2" i="9"/>
  <c r="BA7" i="9"/>
  <c r="AF7" i="9" s="1"/>
  <c r="AA39" i="9"/>
  <c r="BJ53" i="9" s="1"/>
  <c r="J24" i="9"/>
  <c r="J51" i="9" s="1"/>
  <c r="AA33" i="9"/>
  <c r="BJ47" i="9" s="1"/>
  <c r="J12" i="9"/>
  <c r="J39" i="9" s="1"/>
  <c r="AB34" i="9"/>
  <c r="BP48" i="9" s="1"/>
  <c r="Q12" i="9"/>
  <c r="Q39" i="9" s="1"/>
  <c r="AB40" i="9"/>
  <c r="BP54" i="9" s="1"/>
  <c r="Q24" i="9"/>
  <c r="Q51" i="9" s="1"/>
  <c r="AF40" i="9"/>
  <c r="BQ54" i="9" s="1"/>
  <c r="Q25" i="9"/>
  <c r="Q52" i="9" s="1"/>
  <c r="AF31" i="9"/>
  <c r="BQ45" i="9" s="1"/>
  <c r="BR45" i="9" s="1"/>
  <c r="Q7" i="9"/>
  <c r="Q34" i="9" s="1"/>
  <c r="AB35" i="9"/>
  <c r="BP49" i="9" s="1"/>
  <c r="E18" i="9"/>
  <c r="E45" i="9" s="1"/>
  <c r="J13" i="9"/>
  <c r="J40" i="9" s="1"/>
  <c r="AE33" i="9"/>
  <c r="BK47" i="9" s="1"/>
  <c r="AB33" i="9"/>
  <c r="BP47" i="9" s="1"/>
  <c r="K12" i="9"/>
  <c r="K39" i="9" s="1"/>
  <c r="Z3" i="9"/>
  <c r="AD3" i="9"/>
  <c r="AY10" i="9"/>
  <c r="BC10" i="9" s="1"/>
  <c r="AB39" i="9"/>
  <c r="BP53" i="9" s="1"/>
  <c r="K24" i="9"/>
  <c r="K51" i="9" s="1"/>
  <c r="BA2" i="9"/>
  <c r="AF2" i="9" s="1"/>
  <c r="BC7" i="9"/>
  <c r="BA9" i="9"/>
  <c r="AF9" i="9" s="1"/>
  <c r="BL43" i="9"/>
  <c r="AF30" i="9"/>
  <c r="BQ44" i="9" s="1"/>
  <c r="BR44" i="9" s="1"/>
  <c r="K7" i="9"/>
  <c r="K34" i="9" s="1"/>
  <c r="AA34" i="9"/>
  <c r="BJ48" i="9" s="1"/>
  <c r="P12" i="9"/>
  <c r="P39" i="9" s="1"/>
  <c r="AE40" i="9"/>
  <c r="BK54" i="9" s="1"/>
  <c r="P25" i="9"/>
  <c r="P52" i="9" s="1"/>
  <c r="AA35" i="9"/>
  <c r="BJ49" i="9" s="1"/>
  <c r="D18" i="9"/>
  <c r="D45" i="9" s="1"/>
  <c r="AA36" i="9"/>
  <c r="BJ50" i="9" s="1"/>
  <c r="J18" i="9"/>
  <c r="J45" i="9" s="1"/>
  <c r="AF33" i="9"/>
  <c r="BQ47" i="9" s="1"/>
  <c r="K13" i="9"/>
  <c r="K40" i="9" s="1"/>
  <c r="AE38" i="9"/>
  <c r="BK52" i="9" s="1"/>
  <c r="D25" i="9"/>
  <c r="D52" i="9" s="1"/>
  <c r="AE39" i="9"/>
  <c r="BK53" i="9" s="1"/>
  <c r="J25" i="9"/>
  <c r="J52" i="9" s="1"/>
  <c r="BC4" i="9"/>
  <c r="AB32" i="9"/>
  <c r="BP46" i="9" s="1"/>
  <c r="E12" i="9"/>
  <c r="E39" i="9" s="1"/>
  <c r="BI45" i="9"/>
  <c r="BD45" i="9"/>
  <c r="AK45" i="9"/>
  <c r="BL45" i="9"/>
  <c r="AF35" i="9"/>
  <c r="BQ49" i="9" s="1"/>
  <c r="BA11" i="9"/>
  <c r="AF11" i="9" s="1"/>
  <c r="AY6" i="9"/>
  <c r="BC6" i="9" s="1"/>
  <c r="AA38" i="9"/>
  <c r="BJ52" i="9" s="1"/>
  <c r="D24" i="9"/>
  <c r="D51" i="9" s="1"/>
  <c r="AY12" i="9"/>
  <c r="AY9" i="9"/>
  <c r="BC9" i="9" s="1"/>
  <c r="AY5" i="9"/>
  <c r="BC5" i="9" s="1"/>
  <c r="P13" i="9"/>
  <c r="P40" i="9" s="1"/>
  <c r="AE34" i="9"/>
  <c r="BK48" i="9" s="1"/>
  <c r="AB38" i="9"/>
  <c r="BP52" i="9" s="1"/>
  <c r="E24" i="9"/>
  <c r="E51" i="9" s="1"/>
  <c r="AA40" i="9"/>
  <c r="BJ54" i="9" s="1"/>
  <c r="P24" i="9"/>
  <c r="P51" i="9" s="1"/>
  <c r="AE35" i="9"/>
  <c r="BK49" i="9" s="1"/>
  <c r="D19" i="9"/>
  <c r="D46" i="9" s="1"/>
  <c r="AG51" i="10" l="1"/>
  <c r="AV51" i="10"/>
  <c r="BR46" i="9"/>
  <c r="BO46" i="9" s="1"/>
  <c r="AL44" i="9"/>
  <c r="AI44" i="9" s="1"/>
  <c r="BC8" i="9"/>
  <c r="BO43" i="10"/>
  <c r="AZ43" i="10"/>
  <c r="AJ43" i="10"/>
  <c r="AJ48" i="10"/>
  <c r="AZ48" i="10"/>
  <c r="BO48" i="10"/>
  <c r="BO50" i="10"/>
  <c r="AZ50" i="10"/>
  <c r="AJ50" i="10"/>
  <c r="BH53" i="10"/>
  <c r="AB53" i="10" s="1"/>
  <c r="BC53" i="10"/>
  <c r="BF53" i="10"/>
  <c r="BN53" i="10"/>
  <c r="AJ44" i="10"/>
  <c r="AZ44" i="10"/>
  <c r="BO44" i="10"/>
  <c r="O18" i="10"/>
  <c r="O45" i="10" s="1"/>
  <c r="Z37" i="10"/>
  <c r="AM51" i="10" s="1"/>
  <c r="AI10" i="10"/>
  <c r="Z11" i="10"/>
  <c r="AD11" i="10"/>
  <c r="AD31" i="10"/>
  <c r="AN45" i="10" s="1"/>
  <c r="AK4" i="10"/>
  <c r="AK31" i="10" s="1"/>
  <c r="O7" i="10"/>
  <c r="O34" i="10" s="1"/>
  <c r="K25" i="9"/>
  <c r="K52" i="9" s="1"/>
  <c r="AJ49" i="10"/>
  <c r="BO49" i="10"/>
  <c r="AZ49" i="10"/>
  <c r="Z45" i="10"/>
  <c r="Z8" i="10"/>
  <c r="AD8" i="10"/>
  <c r="Z2" i="10"/>
  <c r="AD2" i="10"/>
  <c r="AD37" i="10"/>
  <c r="AN51" i="10" s="1"/>
  <c r="AK10" i="10"/>
  <c r="AK37" i="10" s="1"/>
  <c r="O19" i="10"/>
  <c r="O46" i="10" s="1"/>
  <c r="Z5" i="10"/>
  <c r="AD5" i="10"/>
  <c r="AJ46" i="10"/>
  <c r="BO46" i="10"/>
  <c r="AZ46" i="10"/>
  <c r="AV48" i="10"/>
  <c r="AG48" i="10"/>
  <c r="BE48" i="10"/>
  <c r="AL48" i="10"/>
  <c r="AI48" i="10" s="1"/>
  <c r="Z7" i="10"/>
  <c r="AD7" i="10"/>
  <c r="AJ51" i="10"/>
  <c r="AZ51" i="10"/>
  <c r="BO51" i="10"/>
  <c r="AJ54" i="10"/>
  <c r="BO54" i="10"/>
  <c r="AZ54" i="10"/>
  <c r="AG52" i="10"/>
  <c r="AV52" i="10"/>
  <c r="BE52" i="10"/>
  <c r="AL52" i="10"/>
  <c r="BH45" i="10"/>
  <c r="AB45" i="10" s="1"/>
  <c r="BC45" i="10"/>
  <c r="BF45" i="10"/>
  <c r="BN45" i="10"/>
  <c r="AI51" i="10"/>
  <c r="AV47" i="10"/>
  <c r="AG47" i="10"/>
  <c r="BE47" i="10"/>
  <c r="AL47" i="10"/>
  <c r="AI47" i="10" s="1"/>
  <c r="Z3" i="10"/>
  <c r="AD3" i="10"/>
  <c r="BE50" i="10"/>
  <c r="AL50" i="10"/>
  <c r="AI50" i="10" s="1"/>
  <c r="AG50" i="10"/>
  <c r="AV50" i="10"/>
  <c r="AD40" i="10"/>
  <c r="AN54" i="10" s="1"/>
  <c r="O25" i="10"/>
  <c r="O52" i="10" s="1"/>
  <c r="AK13" i="10"/>
  <c r="AK40" i="10" s="1"/>
  <c r="AG49" i="10"/>
  <c r="BE49" i="10"/>
  <c r="AL49" i="10"/>
  <c r="AI49" i="10" s="1"/>
  <c r="AV49" i="10"/>
  <c r="AD36" i="10"/>
  <c r="AN50" i="10" s="1"/>
  <c r="I19" i="10"/>
  <c r="I46" i="10" s="1"/>
  <c r="AK9" i="10"/>
  <c r="AK36" i="10" s="1"/>
  <c r="AD6" i="10"/>
  <c r="Z6" i="10"/>
  <c r="AG44" i="10"/>
  <c r="AV44" i="10"/>
  <c r="BE44" i="10"/>
  <c r="AL44" i="10"/>
  <c r="AI44" i="10" s="1"/>
  <c r="AD39" i="10"/>
  <c r="AN53" i="10" s="1"/>
  <c r="I25" i="10"/>
  <c r="I52" i="10" s="1"/>
  <c r="AK12" i="10"/>
  <c r="AK39" i="10" s="1"/>
  <c r="AV53" i="10"/>
  <c r="BE53" i="10"/>
  <c r="AL53" i="10"/>
  <c r="AI53" i="10" s="1"/>
  <c r="AG53" i="10"/>
  <c r="BC12" i="9"/>
  <c r="BC11" i="9"/>
  <c r="AD11" i="9" s="1"/>
  <c r="BR53" i="9"/>
  <c r="AJ53" i="9" s="1"/>
  <c r="AJ52" i="10"/>
  <c r="AZ52" i="10"/>
  <c r="BO52" i="10"/>
  <c r="AV46" i="10"/>
  <c r="BE46" i="10"/>
  <c r="AL46" i="10"/>
  <c r="AI46" i="10" s="1"/>
  <c r="AG46" i="10"/>
  <c r="AV54" i="10"/>
  <c r="BE54" i="10"/>
  <c r="AL54" i="10"/>
  <c r="AG54" i="10"/>
  <c r="AJ47" i="10"/>
  <c r="BO47" i="10"/>
  <c r="AZ47" i="10"/>
  <c r="AV43" i="10"/>
  <c r="BE43" i="10"/>
  <c r="AL43" i="10"/>
  <c r="AI43" i="10" s="1"/>
  <c r="AG43" i="10"/>
  <c r="Z40" i="10"/>
  <c r="AM54" i="10" s="1"/>
  <c r="AO54" i="10" s="1"/>
  <c r="O24" i="10"/>
  <c r="O51" i="10" s="1"/>
  <c r="AI13" i="10"/>
  <c r="Z36" i="10"/>
  <c r="AM50" i="10" s="1"/>
  <c r="AO50" i="10" s="1"/>
  <c r="AI9" i="10"/>
  <c r="I18" i="10"/>
  <c r="I45" i="10" s="1"/>
  <c r="Z31" i="10"/>
  <c r="AM45" i="10" s="1"/>
  <c r="AO45" i="10" s="1"/>
  <c r="O6" i="10"/>
  <c r="O33" i="10" s="1"/>
  <c r="AI4" i="10"/>
  <c r="Z39" i="10"/>
  <c r="AM53" i="10" s="1"/>
  <c r="AO53" i="10" s="1"/>
  <c r="I24" i="10"/>
  <c r="I51" i="10" s="1"/>
  <c r="AI12" i="10"/>
  <c r="BO44" i="9"/>
  <c r="AZ44" i="9"/>
  <c r="AJ44" i="9"/>
  <c r="AG44" i="9"/>
  <c r="AV44" i="9"/>
  <c r="BO45" i="9"/>
  <c r="AZ45" i="9"/>
  <c r="AJ45" i="9"/>
  <c r="E7" i="9"/>
  <c r="E34" i="9" s="1"/>
  <c r="AT34" i="9" s="1"/>
  <c r="AF29" i="9"/>
  <c r="BQ43" i="9" s="1"/>
  <c r="BR43" i="9" s="1"/>
  <c r="Z9" i="9"/>
  <c r="AD9" i="9"/>
  <c r="Z6" i="9"/>
  <c r="AD6" i="9"/>
  <c r="BE45" i="9"/>
  <c r="AL45" i="9"/>
  <c r="AI45" i="9" s="1"/>
  <c r="AG45" i="9"/>
  <c r="AV45" i="9"/>
  <c r="BE43" i="9"/>
  <c r="AL43" i="9"/>
  <c r="I6" i="9"/>
  <c r="I33" i="9" s="1"/>
  <c r="Z30" i="9"/>
  <c r="AM44" i="9" s="1"/>
  <c r="AO44" i="9" s="1"/>
  <c r="AI3" i="9"/>
  <c r="AD13" i="9"/>
  <c r="Z13" i="9"/>
  <c r="BL51" i="9"/>
  <c r="BI51" i="9"/>
  <c r="AK51" i="9"/>
  <c r="BD51" i="9"/>
  <c r="BL52" i="9"/>
  <c r="BD52" i="9"/>
  <c r="AK52" i="9"/>
  <c r="BI52" i="9"/>
  <c r="Z11" i="9"/>
  <c r="BI50" i="9"/>
  <c r="BD50" i="9"/>
  <c r="AK50" i="9"/>
  <c r="BL50" i="9"/>
  <c r="AD30" i="9"/>
  <c r="AN44" i="9" s="1"/>
  <c r="AK3" i="9"/>
  <c r="AK30" i="9" s="1"/>
  <c r="I7" i="9"/>
  <c r="I34" i="9" s="1"/>
  <c r="BI53" i="9"/>
  <c r="BD53" i="9"/>
  <c r="AK53" i="9"/>
  <c r="BL53" i="9"/>
  <c r="Z12" i="9"/>
  <c r="AD12" i="9"/>
  <c r="AF38" i="9"/>
  <c r="BQ52" i="9" s="1"/>
  <c r="BR52" i="9" s="1"/>
  <c r="E25" i="9"/>
  <c r="E52" i="9" s="1"/>
  <c r="AJ46" i="9"/>
  <c r="BI49" i="9"/>
  <c r="BD49" i="9"/>
  <c r="AK49" i="9"/>
  <c r="BL49" i="9"/>
  <c r="BL48" i="9"/>
  <c r="BD48" i="9"/>
  <c r="AK48" i="9"/>
  <c r="BI48" i="9"/>
  <c r="AF36" i="9"/>
  <c r="BQ50" i="9" s="1"/>
  <c r="K19" i="9"/>
  <c r="K46" i="9" s="1"/>
  <c r="AZ53" i="9"/>
  <c r="BO53" i="9"/>
  <c r="BR54" i="9"/>
  <c r="BL47" i="9"/>
  <c r="BI47" i="9"/>
  <c r="AK47" i="9"/>
  <c r="BD47" i="9"/>
  <c r="Q13" i="9"/>
  <c r="Q40" i="9" s="1"/>
  <c r="AF34" i="9"/>
  <c r="BQ48" i="9" s="1"/>
  <c r="BR48" i="9" s="1"/>
  <c r="AF37" i="9"/>
  <c r="BQ51" i="9" s="1"/>
  <c r="BR51" i="9" s="1"/>
  <c r="Q19" i="9"/>
  <c r="Q46" i="9" s="1"/>
  <c r="Z5" i="9"/>
  <c r="AD5" i="9"/>
  <c r="BR49" i="9"/>
  <c r="BI54" i="9"/>
  <c r="BD54" i="9"/>
  <c r="AK54" i="9"/>
  <c r="BL54" i="9"/>
  <c r="Z4" i="9"/>
  <c r="AD4" i="9"/>
  <c r="AD7" i="9"/>
  <c r="Z7" i="9"/>
  <c r="Z10" i="9"/>
  <c r="AD10" i="9"/>
  <c r="BR47" i="9"/>
  <c r="BC2" i="9"/>
  <c r="BE46" i="9"/>
  <c r="AL46" i="9"/>
  <c r="AI46" i="9" s="1"/>
  <c r="AG46" i="9"/>
  <c r="AV46" i="9"/>
  <c r="BR50" i="9"/>
  <c r="AZ46" i="9" l="1"/>
  <c r="AD8" i="9"/>
  <c r="Z8" i="9"/>
  <c r="AV43" i="9"/>
  <c r="AG43" i="9"/>
  <c r="BH47" i="10"/>
  <c r="AB47" i="10" s="1"/>
  <c r="BC47" i="10"/>
  <c r="BF47" i="10"/>
  <c r="BN47" i="10"/>
  <c r="AW45" i="10"/>
  <c r="AU45" i="10" s="1"/>
  <c r="AS45" i="10"/>
  <c r="BA45" i="10"/>
  <c r="AY45" i="10" s="1"/>
  <c r="P32" i="10"/>
  <c r="AB18" i="10"/>
  <c r="P5" i="10" s="1"/>
  <c r="Z38" i="10"/>
  <c r="AM52" i="10" s="1"/>
  <c r="AI11" i="10"/>
  <c r="C24" i="10"/>
  <c r="C51" i="10" s="1"/>
  <c r="AH53" i="10"/>
  <c r="Z53" i="10"/>
  <c r="Z49" i="10"/>
  <c r="AH50" i="10"/>
  <c r="Z50" i="10"/>
  <c r="Z47" i="10"/>
  <c r="AH51" i="10"/>
  <c r="Z51" i="10"/>
  <c r="BN51" i="10"/>
  <c r="BH51" i="10"/>
  <c r="AB51" i="10" s="1"/>
  <c r="BC51" i="10"/>
  <c r="BF51" i="10"/>
  <c r="Z34" i="10"/>
  <c r="AM48" i="10" s="1"/>
  <c r="O12" i="10"/>
  <c r="O39" i="10" s="1"/>
  <c r="AI7" i="10"/>
  <c r="AD32" i="10"/>
  <c r="AN46" i="10" s="1"/>
  <c r="C13" i="10"/>
  <c r="C40" i="10" s="1"/>
  <c r="AK5" i="10"/>
  <c r="AK32" i="10" s="1"/>
  <c r="AI8" i="10"/>
  <c r="Z35" i="10"/>
  <c r="AM49" i="10" s="1"/>
  <c r="AH49" i="10" s="1"/>
  <c r="C18" i="10"/>
  <c r="C45" i="10" s="1"/>
  <c r="BN49" i="10"/>
  <c r="BH49" i="10"/>
  <c r="AB49" i="10" s="1"/>
  <c r="BC49" i="10"/>
  <c r="BF49" i="10"/>
  <c r="AI37" i="10"/>
  <c r="AM10" i="10"/>
  <c r="AM37" i="10" s="1"/>
  <c r="AW53" i="10"/>
  <c r="AU53" i="10" s="1"/>
  <c r="AS53" i="10"/>
  <c r="BA53" i="10"/>
  <c r="AY53" i="10" s="1"/>
  <c r="J50" i="10"/>
  <c r="AB26" i="10"/>
  <c r="J23" i="10" s="1"/>
  <c r="BN50" i="10"/>
  <c r="BH50" i="10"/>
  <c r="AB50" i="10" s="1"/>
  <c r="BC50" i="10"/>
  <c r="BF50" i="10"/>
  <c r="AI40" i="10"/>
  <c r="AM13" i="10"/>
  <c r="AM40" i="10" s="1"/>
  <c r="AD33" i="10"/>
  <c r="AN47" i="10" s="1"/>
  <c r="AK6" i="10"/>
  <c r="AK33" i="10" s="1"/>
  <c r="I13" i="10"/>
  <c r="I40" i="10" s="1"/>
  <c r="AI31" i="10"/>
  <c r="AM4" i="10"/>
  <c r="AM31" i="10" s="1"/>
  <c r="AI36" i="10"/>
  <c r="AM9" i="10"/>
  <c r="AM36" i="10" s="1"/>
  <c r="BN52" i="10"/>
  <c r="BH52" i="10"/>
  <c r="AB52" i="10" s="1"/>
  <c r="BC52" i="10"/>
  <c r="BF52" i="10"/>
  <c r="Q32" i="10"/>
  <c r="AC18" i="10"/>
  <c r="Q5" i="10" s="1"/>
  <c r="AI52" i="10"/>
  <c r="AH48" i="10"/>
  <c r="Z48" i="10"/>
  <c r="Z32" i="10"/>
  <c r="AM46" i="10" s="1"/>
  <c r="AO46" i="10" s="1"/>
  <c r="C12" i="10"/>
  <c r="C39" i="10" s="1"/>
  <c r="AI5" i="10"/>
  <c r="AD29" i="10"/>
  <c r="AN43" i="10" s="1"/>
  <c r="C7" i="10"/>
  <c r="C34" i="10" s="1"/>
  <c r="AR34" i="10" s="1"/>
  <c r="AK2" i="10"/>
  <c r="AK29" i="10" s="1"/>
  <c r="AO51" i="10"/>
  <c r="BH48" i="10"/>
  <c r="AB48" i="10" s="1"/>
  <c r="BC48" i="10"/>
  <c r="BF48" i="10"/>
  <c r="BN48" i="10"/>
  <c r="Z43" i="10"/>
  <c r="Z30" i="10"/>
  <c r="AM44" i="10" s="1"/>
  <c r="AH44" i="10" s="1"/>
  <c r="AI3" i="10"/>
  <c r="I6" i="10"/>
  <c r="I33" i="10" s="1"/>
  <c r="O13" i="10"/>
  <c r="O40" i="10" s="1"/>
  <c r="AK7" i="10"/>
  <c r="AK34" i="10" s="1"/>
  <c r="AD34" i="10"/>
  <c r="AN48" i="10" s="1"/>
  <c r="AD35" i="10"/>
  <c r="AN49" i="10" s="1"/>
  <c r="C19" i="10"/>
  <c r="C46" i="10" s="1"/>
  <c r="AK8" i="10"/>
  <c r="AK35" i="10" s="1"/>
  <c r="BN44" i="10"/>
  <c r="BH44" i="10"/>
  <c r="AB44" i="10" s="1"/>
  <c r="BC44" i="10"/>
  <c r="BF44" i="10"/>
  <c r="AI39" i="10"/>
  <c r="AM12" i="10"/>
  <c r="AM39" i="10" s="1"/>
  <c r="AI54" i="10"/>
  <c r="Z46" i="10"/>
  <c r="Z44" i="10"/>
  <c r="Z33" i="10"/>
  <c r="AM47" i="10" s="1"/>
  <c r="AH47" i="10" s="1"/>
  <c r="AI6" i="10"/>
  <c r="I12" i="10"/>
  <c r="I39" i="10" s="1"/>
  <c r="AD30" i="10"/>
  <c r="AN44" i="10" s="1"/>
  <c r="I7" i="10"/>
  <c r="I34" i="10" s="1"/>
  <c r="AK3" i="10"/>
  <c r="AK30" i="10" s="1"/>
  <c r="BH54" i="10"/>
  <c r="AB54" i="10" s="1"/>
  <c r="BC54" i="10"/>
  <c r="BF54" i="10"/>
  <c r="BN54" i="10"/>
  <c r="BH46" i="10"/>
  <c r="AB46" i="10" s="1"/>
  <c r="BC46" i="10"/>
  <c r="BF46" i="10"/>
  <c r="BN46" i="10"/>
  <c r="Z29" i="10"/>
  <c r="AM43" i="10" s="1"/>
  <c r="C6" i="10"/>
  <c r="C33" i="10" s="1"/>
  <c r="AR33" i="10" s="1"/>
  <c r="AI2" i="10"/>
  <c r="AH45" i="10"/>
  <c r="C25" i="10"/>
  <c r="C52" i="10" s="1"/>
  <c r="AD38" i="10"/>
  <c r="AN52" i="10" s="1"/>
  <c r="AK11" i="10"/>
  <c r="AK38" i="10" s="1"/>
  <c r="K50" i="10"/>
  <c r="AC26" i="10"/>
  <c r="K23" i="10" s="1"/>
  <c r="BF43" i="10"/>
  <c r="BN43" i="10"/>
  <c r="BH43" i="10"/>
  <c r="AB43" i="10" s="1"/>
  <c r="BC43" i="10"/>
  <c r="BO51" i="9"/>
  <c r="AZ51" i="9"/>
  <c r="AJ51" i="9"/>
  <c r="BO48" i="9"/>
  <c r="AZ48" i="9"/>
  <c r="AJ48" i="9"/>
  <c r="BO52" i="9"/>
  <c r="AZ52" i="9"/>
  <c r="AJ52" i="9"/>
  <c r="Z34" i="9"/>
  <c r="AM48" i="9" s="1"/>
  <c r="O12" i="9"/>
  <c r="O39" i="9" s="1"/>
  <c r="AI7" i="9"/>
  <c r="BO43" i="9"/>
  <c r="AZ43" i="9"/>
  <c r="AJ43" i="9"/>
  <c r="AI43" i="9" s="1"/>
  <c r="Z43" i="9" s="1"/>
  <c r="I19" i="9"/>
  <c r="I46" i="9" s="1"/>
  <c r="AD36" i="9"/>
  <c r="AN50" i="9" s="1"/>
  <c r="AK9" i="9"/>
  <c r="AK36" i="9" s="1"/>
  <c r="BO47" i="9"/>
  <c r="AZ47" i="9"/>
  <c r="AJ47" i="9"/>
  <c r="O13" i="9"/>
  <c r="O40" i="9" s="1"/>
  <c r="AK7" i="9"/>
  <c r="AK34" i="9" s="1"/>
  <c r="AD34" i="9"/>
  <c r="AN48" i="9" s="1"/>
  <c r="AD32" i="9"/>
  <c r="AN46" i="9" s="1"/>
  <c r="C13" i="9"/>
  <c r="C40" i="9" s="1"/>
  <c r="AK5" i="9"/>
  <c r="AK32" i="9" s="1"/>
  <c r="BE47" i="9"/>
  <c r="AG47" i="9"/>
  <c r="AV47" i="9"/>
  <c r="AL47" i="9"/>
  <c r="AK12" i="9"/>
  <c r="AK39" i="9" s="1"/>
  <c r="AD39" i="9"/>
  <c r="AN53" i="9" s="1"/>
  <c r="I25" i="9"/>
  <c r="I52" i="9" s="1"/>
  <c r="Z40" i="9"/>
  <c r="AM54" i="9" s="1"/>
  <c r="O24" i="9"/>
  <c r="O51" i="9" s="1"/>
  <c r="AI13" i="9"/>
  <c r="Z36" i="9"/>
  <c r="AM50" i="9" s="1"/>
  <c r="I18" i="9"/>
  <c r="I45" i="9" s="1"/>
  <c r="AI9" i="9"/>
  <c r="BO49" i="9"/>
  <c r="AJ49" i="9"/>
  <c r="AZ49" i="9"/>
  <c r="AV49" i="9"/>
  <c r="AG49" i="9"/>
  <c r="BE49" i="9"/>
  <c r="AL49" i="9"/>
  <c r="AL51" i="9"/>
  <c r="AG51" i="9"/>
  <c r="BE51" i="9"/>
  <c r="AV51" i="9"/>
  <c r="Z46" i="9"/>
  <c r="AD37" i="9"/>
  <c r="AN51" i="9" s="1"/>
  <c r="O19" i="9"/>
  <c r="O46" i="9" s="1"/>
  <c r="AK10" i="9"/>
  <c r="AK37" i="9" s="1"/>
  <c r="O7" i="9"/>
  <c r="O34" i="9" s="1"/>
  <c r="AD31" i="9"/>
  <c r="AN45" i="9" s="1"/>
  <c r="AK4" i="9"/>
  <c r="AK31" i="9" s="1"/>
  <c r="C12" i="9"/>
  <c r="C39" i="9" s="1"/>
  <c r="Z32" i="9"/>
  <c r="AM46" i="9" s="1"/>
  <c r="AO46" i="9" s="1"/>
  <c r="AI5" i="9"/>
  <c r="AJ54" i="9"/>
  <c r="AZ54" i="9"/>
  <c r="BO54" i="9"/>
  <c r="BN46" i="9"/>
  <c r="BH46" i="9"/>
  <c r="AB46" i="9" s="1"/>
  <c r="BF46" i="9"/>
  <c r="BC46" i="9" s="1"/>
  <c r="Z39" i="9"/>
  <c r="AM53" i="9" s="1"/>
  <c r="AO53" i="9" s="1"/>
  <c r="I24" i="9"/>
  <c r="I51" i="9" s="1"/>
  <c r="AI12" i="9"/>
  <c r="AV50" i="9"/>
  <c r="AG50" i="9"/>
  <c r="BE50" i="9"/>
  <c r="AL50" i="9"/>
  <c r="AD38" i="9"/>
  <c r="AN52" i="9" s="1"/>
  <c r="C25" i="9"/>
  <c r="C52" i="9" s="1"/>
  <c r="AK11" i="9"/>
  <c r="AK38" i="9" s="1"/>
  <c r="AD40" i="9"/>
  <c r="AN54" i="9" s="1"/>
  <c r="O25" i="9"/>
  <c r="O52" i="9" s="1"/>
  <c r="AK13" i="9"/>
  <c r="AK40" i="9" s="1"/>
  <c r="I13" i="9"/>
  <c r="I40" i="9" s="1"/>
  <c r="AK6" i="9"/>
  <c r="AK33" i="9" s="1"/>
  <c r="AD33" i="9"/>
  <c r="AN47" i="9" s="1"/>
  <c r="BN45" i="9"/>
  <c r="BH45" i="9"/>
  <c r="AB45" i="9" s="1"/>
  <c r="BF45" i="9"/>
  <c r="BC45" i="9" s="1"/>
  <c r="Z2" i="9"/>
  <c r="AD2" i="9"/>
  <c r="AG54" i="9"/>
  <c r="AV54" i="9"/>
  <c r="BE54" i="9"/>
  <c r="AL54" i="9"/>
  <c r="AI54" i="9" s="1"/>
  <c r="Z45" i="9"/>
  <c r="BO50" i="9"/>
  <c r="AZ50" i="9"/>
  <c r="AJ50" i="9"/>
  <c r="AI10" i="9"/>
  <c r="Z37" i="9"/>
  <c r="AM51" i="9" s="1"/>
  <c r="O18" i="9"/>
  <c r="O45" i="9" s="1"/>
  <c r="Z31" i="9"/>
  <c r="AM45" i="9" s="1"/>
  <c r="AO45" i="9" s="1"/>
  <c r="O6" i="9"/>
  <c r="O33" i="9" s="1"/>
  <c r="AI4" i="9"/>
  <c r="BN53" i="9"/>
  <c r="BH53" i="9"/>
  <c r="AB53" i="9" s="1"/>
  <c r="BF53" i="9"/>
  <c r="BE48" i="9"/>
  <c r="AL48" i="9"/>
  <c r="AI48" i="9" s="1"/>
  <c r="AG48" i="9"/>
  <c r="AV48" i="9"/>
  <c r="AG53" i="9"/>
  <c r="AV53" i="9"/>
  <c r="BE53" i="9"/>
  <c r="BC53" i="9" s="1"/>
  <c r="AL53" i="9"/>
  <c r="AI53" i="9" s="1"/>
  <c r="Z38" i="9"/>
  <c r="AM52" i="9" s="1"/>
  <c r="AO52" i="9" s="1"/>
  <c r="C24" i="9"/>
  <c r="C51" i="9" s="1"/>
  <c r="AI11" i="9"/>
  <c r="BE52" i="9"/>
  <c r="AL52" i="9"/>
  <c r="AI52" i="9" s="1"/>
  <c r="AV52" i="9"/>
  <c r="AG52" i="9"/>
  <c r="AI30" i="9"/>
  <c r="AM3" i="9"/>
  <c r="AM30" i="9" s="1"/>
  <c r="AI6" i="9"/>
  <c r="Z33" i="9"/>
  <c r="AM47" i="9" s="1"/>
  <c r="AO47" i="9" s="1"/>
  <c r="I12" i="9"/>
  <c r="I39" i="9" s="1"/>
  <c r="AH44" i="9"/>
  <c r="Z44" i="9"/>
  <c r="BF44" i="9"/>
  <c r="BC44" i="9" s="1"/>
  <c r="BN44" i="9"/>
  <c r="BH44" i="9"/>
  <c r="AB44" i="9" s="1"/>
  <c r="Z35" i="9" l="1"/>
  <c r="AM49" i="9" s="1"/>
  <c r="C18" i="9"/>
  <c r="C45" i="9" s="1"/>
  <c r="AI8" i="9"/>
  <c r="AO51" i="9"/>
  <c r="C19" i="9"/>
  <c r="C46" i="9" s="1"/>
  <c r="AD35" i="9"/>
  <c r="AN49" i="9" s="1"/>
  <c r="AK8" i="9"/>
  <c r="AK35" i="9" s="1"/>
  <c r="AI51" i="9"/>
  <c r="AH51" i="9" s="1"/>
  <c r="AO43" i="10"/>
  <c r="I38" i="10"/>
  <c r="Z20" i="10"/>
  <c r="I11" i="10" s="1"/>
  <c r="C44" i="10"/>
  <c r="Z22" i="10"/>
  <c r="C17" i="10" s="1"/>
  <c r="AW54" i="10"/>
  <c r="AU54" i="10" s="1"/>
  <c r="AS54" i="10"/>
  <c r="BA54" i="10"/>
  <c r="AY54" i="10" s="1"/>
  <c r="P50" i="10"/>
  <c r="AB27" i="10"/>
  <c r="P23" i="10" s="1"/>
  <c r="AW44" i="10"/>
  <c r="AU44" i="10" s="1"/>
  <c r="AS44" i="10"/>
  <c r="BA44" i="10"/>
  <c r="AY44" i="10" s="1"/>
  <c r="J32" i="10"/>
  <c r="AB17" i="10"/>
  <c r="J5" i="10" s="1"/>
  <c r="AW48" i="10"/>
  <c r="AU48" i="10" s="1"/>
  <c r="AS48" i="10"/>
  <c r="BA48" i="10"/>
  <c r="AY48" i="10" s="1"/>
  <c r="P38" i="10"/>
  <c r="AB21" i="10"/>
  <c r="P11" i="10" s="1"/>
  <c r="Q35" i="10"/>
  <c r="P35" i="10"/>
  <c r="O35" i="10"/>
  <c r="AW50" i="10"/>
  <c r="AU50" i="10" s="1"/>
  <c r="AS50" i="10"/>
  <c r="J44" i="10"/>
  <c r="BA50" i="10"/>
  <c r="AY50" i="10" s="1"/>
  <c r="AB23" i="10"/>
  <c r="J17" i="10" s="1"/>
  <c r="P47" i="10"/>
  <c r="O47" i="10"/>
  <c r="Q47" i="10"/>
  <c r="AI34" i="10"/>
  <c r="AM7" i="10"/>
  <c r="AM34" i="10" s="1"/>
  <c r="O44" i="10"/>
  <c r="Z24" i="10"/>
  <c r="O17" i="10" s="1"/>
  <c r="AO52" i="10"/>
  <c r="BA43" i="10"/>
  <c r="AY43" i="10" s="1"/>
  <c r="AW43" i="10"/>
  <c r="AU43" i="10" s="1"/>
  <c r="AS32" i="10"/>
  <c r="D32" i="10"/>
  <c r="AS43" i="10"/>
  <c r="AB16" i="10"/>
  <c r="D5" i="10" s="1"/>
  <c r="I32" i="10"/>
  <c r="Z17" i="10"/>
  <c r="I5" i="10" s="1"/>
  <c r="I53" i="10"/>
  <c r="K53" i="10"/>
  <c r="J53" i="10"/>
  <c r="AH43" i="10"/>
  <c r="E50" i="10"/>
  <c r="AC25" i="10"/>
  <c r="E23" i="10" s="1"/>
  <c r="P53" i="10"/>
  <c r="O53" i="10"/>
  <c r="Q53" i="10"/>
  <c r="AR53" i="10"/>
  <c r="AT53" i="10"/>
  <c r="E44" i="10"/>
  <c r="AC22" i="10"/>
  <c r="E17" i="10" s="1"/>
  <c r="AW46" i="10"/>
  <c r="AU46" i="10" s="1"/>
  <c r="AS46" i="10"/>
  <c r="BA46" i="10"/>
  <c r="AY46" i="10" s="1"/>
  <c r="D38" i="10"/>
  <c r="AB19" i="10"/>
  <c r="D11" i="10" s="1"/>
  <c r="AI49" i="9"/>
  <c r="AI47" i="9"/>
  <c r="AH47" i="9" s="1"/>
  <c r="O32" i="10"/>
  <c r="Z18" i="10"/>
  <c r="O5" i="10" s="1"/>
  <c r="E38" i="10"/>
  <c r="AC19" i="10"/>
  <c r="E11" i="10" s="1"/>
  <c r="Q50" i="10"/>
  <c r="AC27" i="10"/>
  <c r="Q23" i="10" s="1"/>
  <c r="AI33" i="10"/>
  <c r="AM6" i="10"/>
  <c r="AM33" i="10" s="1"/>
  <c r="K32" i="10"/>
  <c r="AC17" i="10"/>
  <c r="K5" i="10" s="1"/>
  <c r="AI30" i="10"/>
  <c r="AM3" i="10"/>
  <c r="AM30" i="10" s="1"/>
  <c r="Q38" i="10"/>
  <c r="AC21" i="10"/>
  <c r="Q11" i="10" s="1"/>
  <c r="AI32" i="10"/>
  <c r="AM5" i="10"/>
  <c r="AM32" i="10" s="1"/>
  <c r="O38" i="10"/>
  <c r="Z21" i="10"/>
  <c r="O11" i="10" s="1"/>
  <c r="I47" i="10"/>
  <c r="J47" i="10"/>
  <c r="K47" i="10"/>
  <c r="K44" i="10"/>
  <c r="AC23" i="10"/>
  <c r="K17" i="10" s="1"/>
  <c r="AQ53" i="10"/>
  <c r="AA53" i="10" s="1"/>
  <c r="AO48" i="10"/>
  <c r="Q44" i="10"/>
  <c r="AC24" i="10"/>
  <c r="Q17" i="10" s="1"/>
  <c r="AC20" i="10"/>
  <c r="K11" i="10" s="1"/>
  <c r="K38" i="10"/>
  <c r="AH54" i="10"/>
  <c r="Z54" i="10"/>
  <c r="AI35" i="10"/>
  <c r="AM8" i="10"/>
  <c r="AM35" i="10" s="1"/>
  <c r="AW51" i="10"/>
  <c r="AU51" i="10" s="1"/>
  <c r="AS51" i="10"/>
  <c r="BA51" i="10"/>
  <c r="AY51" i="10" s="1"/>
  <c r="P44" i="10"/>
  <c r="AB24" i="10"/>
  <c r="P17" i="10" s="1"/>
  <c r="I44" i="10"/>
  <c r="Z23" i="10"/>
  <c r="I17" i="10" s="1"/>
  <c r="I50" i="10"/>
  <c r="Z26" i="10"/>
  <c r="I23" i="10" s="1"/>
  <c r="AW47" i="10"/>
  <c r="AU47" i="10" s="1"/>
  <c r="AS47" i="10"/>
  <c r="BA47" i="10"/>
  <c r="AY47" i="10" s="1"/>
  <c r="J38" i="10"/>
  <c r="AB20" i="10"/>
  <c r="J11" i="10" s="1"/>
  <c r="AO50" i="9"/>
  <c r="AT32" i="10"/>
  <c r="E32" i="10"/>
  <c r="AC16" i="10"/>
  <c r="E5" i="10" s="1"/>
  <c r="AM2" i="10"/>
  <c r="AM29" i="10" s="1"/>
  <c r="AI29" i="10"/>
  <c r="AO47" i="10"/>
  <c r="AH46" i="10"/>
  <c r="AO44" i="10"/>
  <c r="AH52" i="10"/>
  <c r="Z52" i="10"/>
  <c r="AW52" i="10"/>
  <c r="AU52" i="10" s="1"/>
  <c r="AS52" i="10"/>
  <c r="BA52" i="10"/>
  <c r="AY52" i="10" s="1"/>
  <c r="D50" i="10"/>
  <c r="AB25" i="10"/>
  <c r="D23" i="10" s="1"/>
  <c r="AW49" i="10"/>
  <c r="AU49" i="10" s="1"/>
  <c r="AS49" i="10"/>
  <c r="BA49" i="10"/>
  <c r="AY49" i="10" s="1"/>
  <c r="D44" i="10"/>
  <c r="AB22" i="10"/>
  <c r="D17" i="10" s="1"/>
  <c r="AO49" i="10"/>
  <c r="AI38" i="10"/>
  <c r="AM11" i="10"/>
  <c r="AM38" i="10" s="1"/>
  <c r="AR45" i="10"/>
  <c r="AQ45" i="10" s="1"/>
  <c r="AA45" i="10" s="1"/>
  <c r="AT45" i="10"/>
  <c r="BA44" i="9"/>
  <c r="AY44" i="9" s="1"/>
  <c r="AS44" i="9"/>
  <c r="J32" i="9"/>
  <c r="AW44" i="9"/>
  <c r="AU44" i="9" s="1"/>
  <c r="AB17" i="9"/>
  <c r="J5" i="9" s="1"/>
  <c r="AW45" i="9"/>
  <c r="AU45" i="9" s="1"/>
  <c r="AS45" i="9"/>
  <c r="BA45" i="9"/>
  <c r="AY45" i="9" s="1"/>
  <c r="P32" i="9"/>
  <c r="AB18" i="9"/>
  <c r="P5" i="9" s="1"/>
  <c r="AW46" i="9"/>
  <c r="AU46" i="9" s="1"/>
  <c r="AS46" i="9"/>
  <c r="AB19" i="9"/>
  <c r="D11" i="9" s="1"/>
  <c r="BA46" i="9"/>
  <c r="AY46" i="9" s="1"/>
  <c r="D38" i="9"/>
  <c r="AW53" i="9"/>
  <c r="AU53" i="9" s="1"/>
  <c r="AS53" i="9"/>
  <c r="BA53" i="9"/>
  <c r="AY53" i="9" s="1"/>
  <c r="J50" i="9"/>
  <c r="AB26" i="9"/>
  <c r="J23" i="9" s="1"/>
  <c r="Z17" i="9"/>
  <c r="I5" i="9" s="1"/>
  <c r="I32" i="9"/>
  <c r="AM11" i="9"/>
  <c r="AM38" i="9" s="1"/>
  <c r="AI38" i="9"/>
  <c r="AM9" i="9"/>
  <c r="AM36" i="9" s="1"/>
  <c r="AI36" i="9"/>
  <c r="AM7" i="9"/>
  <c r="AM34" i="9" s="1"/>
  <c r="AI34" i="9"/>
  <c r="BH48" i="9"/>
  <c r="AB48" i="9" s="1"/>
  <c r="BN48" i="9"/>
  <c r="BF48" i="9"/>
  <c r="BC48" i="9" s="1"/>
  <c r="K32" i="9"/>
  <c r="AC17" i="9"/>
  <c r="K5" i="9" s="1"/>
  <c r="AH48" i="9"/>
  <c r="Z48" i="9"/>
  <c r="AH45" i="9"/>
  <c r="Q32" i="9"/>
  <c r="AC18" i="9"/>
  <c r="Q5" i="9" s="1"/>
  <c r="AC19" i="9"/>
  <c r="E11" i="9" s="1"/>
  <c r="E38" i="9"/>
  <c r="AI32" i="9"/>
  <c r="AM5" i="9"/>
  <c r="AM32" i="9" s="1"/>
  <c r="Z49" i="9"/>
  <c r="AH49" i="9"/>
  <c r="AO54" i="9"/>
  <c r="BH47" i="9"/>
  <c r="AB47" i="9" s="1"/>
  <c r="BF47" i="9"/>
  <c r="BC47" i="9" s="1"/>
  <c r="BN47" i="9"/>
  <c r="BH52" i="9"/>
  <c r="AB52" i="9" s="1"/>
  <c r="BF52" i="9"/>
  <c r="BC52" i="9" s="1"/>
  <c r="BN52" i="9"/>
  <c r="I35" i="9"/>
  <c r="K35" i="9"/>
  <c r="J35" i="9"/>
  <c r="AH52" i="9"/>
  <c r="Z52" i="9"/>
  <c r="K50" i="9"/>
  <c r="AC26" i="9"/>
  <c r="K23" i="9" s="1"/>
  <c r="AH54" i="9"/>
  <c r="Z54" i="9"/>
  <c r="C7" i="9"/>
  <c r="C34" i="9" s="1"/>
  <c r="AR34" i="9" s="1"/>
  <c r="AK2" i="9"/>
  <c r="AK29" i="9" s="1"/>
  <c r="AD29" i="9"/>
  <c r="AN43" i="9" s="1"/>
  <c r="BN54" i="9"/>
  <c r="BH54" i="9"/>
  <c r="AB54" i="9" s="1"/>
  <c r="BF54" i="9"/>
  <c r="BC54" i="9" s="1"/>
  <c r="AO48" i="9"/>
  <c r="AI37" i="9"/>
  <c r="AM10" i="9"/>
  <c r="AM37" i="9" s="1"/>
  <c r="Z51" i="9"/>
  <c r="AM6" i="9"/>
  <c r="AM33" i="9" s="1"/>
  <c r="AI33" i="9"/>
  <c r="AH53" i="9"/>
  <c r="Z53" i="9"/>
  <c r="AI31" i="9"/>
  <c r="AM4" i="9"/>
  <c r="AM31" i="9" s="1"/>
  <c r="BF50" i="9"/>
  <c r="BC50" i="9" s="1"/>
  <c r="BN50" i="9"/>
  <c r="BH50" i="9"/>
  <c r="AB50" i="9" s="1"/>
  <c r="Z29" i="9"/>
  <c r="AM43" i="9" s="1"/>
  <c r="AI2" i="9"/>
  <c r="C6" i="9"/>
  <c r="C33" i="9" s="1"/>
  <c r="AR33" i="9" s="1"/>
  <c r="AI50" i="9"/>
  <c r="AM12" i="9"/>
  <c r="AM39" i="9" s="1"/>
  <c r="AI39" i="9"/>
  <c r="AH46" i="9"/>
  <c r="BF49" i="9"/>
  <c r="BC49" i="9" s="1"/>
  <c r="BN49" i="9"/>
  <c r="BH49" i="9"/>
  <c r="AB49" i="9" s="1"/>
  <c r="AI40" i="9"/>
  <c r="AM13" i="9"/>
  <c r="AM40" i="9" s="1"/>
  <c r="BF43" i="9"/>
  <c r="BC43" i="9" s="1"/>
  <c r="BN43" i="9"/>
  <c r="BH43" i="9"/>
  <c r="AB43" i="9" s="1"/>
  <c r="BH51" i="9"/>
  <c r="AB51" i="9" s="1"/>
  <c r="BN51" i="9"/>
  <c r="BF51" i="9"/>
  <c r="BC51" i="9" s="1"/>
  <c r="AM8" i="9" l="1"/>
  <c r="AM35" i="9" s="1"/>
  <c r="AI35" i="9"/>
  <c r="AO49" i="9"/>
  <c r="P41" i="10"/>
  <c r="O41" i="10"/>
  <c r="Q41" i="10"/>
  <c r="Z47" i="9"/>
  <c r="E53" i="10"/>
  <c r="D53" i="10"/>
  <c r="C53" i="10"/>
  <c r="C38" i="10"/>
  <c r="Z19" i="10"/>
  <c r="C11" i="10" s="1"/>
  <c r="AR46" i="10"/>
  <c r="AT46" i="10"/>
  <c r="C32" i="10"/>
  <c r="AR32" i="10"/>
  <c r="Z16" i="10"/>
  <c r="C5" i="10" s="1"/>
  <c r="AQ44" i="10"/>
  <c r="AA44" i="10" s="1"/>
  <c r="AR54" i="10"/>
  <c r="AQ54" i="10" s="1"/>
  <c r="AA54" i="10" s="1"/>
  <c r="AT54" i="10"/>
  <c r="K41" i="10"/>
  <c r="I41" i="10"/>
  <c r="J41" i="10"/>
  <c r="AT49" i="10"/>
  <c r="AR49" i="10"/>
  <c r="O50" i="10"/>
  <c r="Z27" i="10"/>
  <c r="O23" i="10" s="1"/>
  <c r="AQ46" i="10"/>
  <c r="AA46" i="10" s="1"/>
  <c r="J49" i="10"/>
  <c r="AA26" i="10"/>
  <c r="J22" i="10" s="1"/>
  <c r="AT50" i="10"/>
  <c r="AR50" i="10"/>
  <c r="AQ50" i="10" s="1"/>
  <c r="AA50" i="10" s="1"/>
  <c r="D35" i="10"/>
  <c r="AS35" i="10" s="1"/>
  <c r="C35" i="10"/>
  <c r="AR35" i="10" s="1"/>
  <c r="E35" i="10"/>
  <c r="AT35" i="10" s="1"/>
  <c r="AT51" i="10"/>
  <c r="AR51" i="10"/>
  <c r="AQ51" i="10" s="1"/>
  <c r="AA51" i="10" s="1"/>
  <c r="D41" i="10"/>
  <c r="E41" i="10"/>
  <c r="C41" i="10"/>
  <c r="K35" i="10"/>
  <c r="J35" i="10"/>
  <c r="I35" i="10"/>
  <c r="AR43" i="10"/>
  <c r="AQ43" i="10" s="1"/>
  <c r="AA43" i="10" s="1"/>
  <c r="AT43" i="10"/>
  <c r="AT44" i="10"/>
  <c r="AR44" i="10"/>
  <c r="P31" i="10"/>
  <c r="AA18" i="10"/>
  <c r="P4" i="10" s="1"/>
  <c r="AQ49" i="10"/>
  <c r="AA49" i="10" s="1"/>
  <c r="AT52" i="10"/>
  <c r="AR52" i="10"/>
  <c r="AQ52" i="10" s="1"/>
  <c r="AA52" i="10" s="1"/>
  <c r="C50" i="10"/>
  <c r="Z25" i="10"/>
  <c r="C23" i="10" s="1"/>
  <c r="AR47" i="10"/>
  <c r="AQ47" i="10" s="1"/>
  <c r="AA47" i="10" s="1"/>
  <c r="AT47" i="10"/>
  <c r="E47" i="10"/>
  <c r="D47" i="10"/>
  <c r="C47" i="10"/>
  <c r="AR48" i="10"/>
  <c r="AQ48" i="10" s="1"/>
  <c r="AA48" i="10" s="1"/>
  <c r="AT48" i="10"/>
  <c r="AW52" i="9"/>
  <c r="AU52" i="9" s="1"/>
  <c r="AS52" i="9"/>
  <c r="BA52" i="9"/>
  <c r="AY52" i="9" s="1"/>
  <c r="D50" i="9"/>
  <c r="AB25" i="9"/>
  <c r="D23" i="9" s="1"/>
  <c r="AW48" i="9"/>
  <c r="AU48" i="9" s="1"/>
  <c r="AS48" i="9"/>
  <c r="BA48" i="9"/>
  <c r="AY48" i="9" s="1"/>
  <c r="P38" i="9"/>
  <c r="AB21" i="9"/>
  <c r="P11" i="9" s="1"/>
  <c r="AW47" i="9"/>
  <c r="AU47" i="9" s="1"/>
  <c r="AS47" i="9"/>
  <c r="AB20" i="9"/>
  <c r="J11" i="9" s="1"/>
  <c r="BA47" i="9"/>
  <c r="AY47" i="9" s="1"/>
  <c r="J38" i="9"/>
  <c r="AW51" i="9"/>
  <c r="AU51" i="9" s="1"/>
  <c r="BA51" i="9"/>
  <c r="AY51" i="9" s="1"/>
  <c r="AS51" i="9"/>
  <c r="P44" i="9"/>
  <c r="AB24" i="9"/>
  <c r="P17" i="9" s="1"/>
  <c r="BA43" i="9"/>
  <c r="AY43" i="9" s="1"/>
  <c r="AW43" i="9"/>
  <c r="AU43" i="9" s="1"/>
  <c r="AB16" i="9"/>
  <c r="D5" i="9" s="1"/>
  <c r="AS43" i="9"/>
  <c r="AS32" i="9"/>
  <c r="D32" i="9"/>
  <c r="AM2" i="9"/>
  <c r="AM29" i="9" s="1"/>
  <c r="AI29" i="9"/>
  <c r="AT45" i="9"/>
  <c r="AR45" i="9"/>
  <c r="Q53" i="9"/>
  <c r="P53" i="9"/>
  <c r="O53" i="9"/>
  <c r="E44" i="9"/>
  <c r="AC22" i="9"/>
  <c r="E17" i="9" s="1"/>
  <c r="J53" i="9"/>
  <c r="I53" i="9"/>
  <c r="K53" i="9"/>
  <c r="AO43" i="9"/>
  <c r="AH43" i="9"/>
  <c r="I50" i="9"/>
  <c r="Z26" i="9"/>
  <c r="I23" i="9" s="1"/>
  <c r="O44" i="9"/>
  <c r="Z24" i="9"/>
  <c r="O17" i="9" s="1"/>
  <c r="O50" i="9"/>
  <c r="Z27" i="9"/>
  <c r="O23" i="9" s="1"/>
  <c r="C50" i="9"/>
  <c r="Z25" i="9"/>
  <c r="C23" i="9" s="1"/>
  <c r="E50" i="9"/>
  <c r="AC25" i="9"/>
  <c r="E23" i="9" s="1"/>
  <c r="AC20" i="9"/>
  <c r="K11" i="9" s="1"/>
  <c r="K38" i="9"/>
  <c r="O38" i="9"/>
  <c r="Z21" i="9"/>
  <c r="O11" i="9" s="1"/>
  <c r="Q38" i="9"/>
  <c r="AC21" i="9"/>
  <c r="Q11" i="9" s="1"/>
  <c r="Q41" i="9"/>
  <c r="P41" i="9"/>
  <c r="O41" i="9"/>
  <c r="C53" i="9"/>
  <c r="E53" i="9"/>
  <c r="D53" i="9"/>
  <c r="AQ45" i="9"/>
  <c r="AA45" i="9" s="1"/>
  <c r="Q50" i="9"/>
  <c r="AC27" i="9"/>
  <c r="Q23" i="9" s="1"/>
  <c r="Q44" i="9"/>
  <c r="AC24" i="9"/>
  <c r="Q17" i="9" s="1"/>
  <c r="AH50" i="9"/>
  <c r="Z50" i="9"/>
  <c r="BA50" i="9"/>
  <c r="AY50" i="9" s="1"/>
  <c r="AW50" i="9"/>
  <c r="AU50" i="9" s="1"/>
  <c r="AB23" i="9"/>
  <c r="J17" i="9" s="1"/>
  <c r="AS50" i="9"/>
  <c r="J44" i="9"/>
  <c r="P35" i="9"/>
  <c r="O35" i="9"/>
  <c r="Q35" i="9"/>
  <c r="Q47" i="9"/>
  <c r="P47" i="9"/>
  <c r="O47" i="9"/>
  <c r="AW54" i="9"/>
  <c r="AU54" i="9" s="1"/>
  <c r="AS54" i="9"/>
  <c r="BA54" i="9"/>
  <c r="AY54" i="9" s="1"/>
  <c r="P50" i="9"/>
  <c r="AB27" i="9"/>
  <c r="P23" i="9" s="1"/>
  <c r="I38" i="9"/>
  <c r="Z20" i="9"/>
  <c r="I11" i="9" s="1"/>
  <c r="D41" i="9"/>
  <c r="C41" i="9"/>
  <c r="E41" i="9"/>
  <c r="AT53" i="9"/>
  <c r="AR53" i="9"/>
  <c r="AT46" i="9"/>
  <c r="AR46" i="9"/>
  <c r="AQ46" i="9" s="1"/>
  <c r="AA46" i="9" s="1"/>
  <c r="BA49" i="9"/>
  <c r="AY49" i="9" s="1"/>
  <c r="AS49" i="9"/>
  <c r="D44" i="9"/>
  <c r="AW49" i="9"/>
  <c r="AU49" i="9" s="1"/>
  <c r="AB22" i="9"/>
  <c r="D17" i="9" s="1"/>
  <c r="K44" i="9"/>
  <c r="AC23" i="9"/>
  <c r="K17" i="9" s="1"/>
  <c r="C44" i="9"/>
  <c r="Z22" i="9"/>
  <c r="C17" i="9" s="1"/>
  <c r="AT32" i="9"/>
  <c r="E32" i="9"/>
  <c r="AC16" i="9"/>
  <c r="E5" i="9" s="1"/>
  <c r="C38" i="9"/>
  <c r="Z19" i="9"/>
  <c r="C11" i="9" s="1"/>
  <c r="K41" i="9"/>
  <c r="J41" i="9"/>
  <c r="I41" i="9"/>
  <c r="Z18" i="9"/>
  <c r="O5" i="9" s="1"/>
  <c r="O32" i="9"/>
  <c r="J47" i="9"/>
  <c r="I47" i="9"/>
  <c r="K47" i="9"/>
  <c r="AQ53" i="9"/>
  <c r="AA53" i="9" s="1"/>
  <c r="AR44" i="9"/>
  <c r="AQ44" i="9" s="1"/>
  <c r="AA44" i="9" s="1"/>
  <c r="AT44" i="9"/>
  <c r="C47" i="9" l="1"/>
  <c r="E47" i="9"/>
  <c r="D47" i="9"/>
  <c r="J37" i="10"/>
  <c r="AA20" i="10"/>
  <c r="J10" i="10" s="1"/>
  <c r="D31" i="10"/>
  <c r="AA16" i="10"/>
  <c r="D4" i="10" s="1"/>
  <c r="AS31" i="10"/>
  <c r="AA19" i="10"/>
  <c r="D10" i="10" s="1"/>
  <c r="D37" i="10"/>
  <c r="D49" i="10"/>
  <c r="AA25" i="10"/>
  <c r="D22" i="10" s="1"/>
  <c r="P43" i="10"/>
  <c r="AA24" i="10"/>
  <c r="P16" i="10" s="1"/>
  <c r="J31" i="10"/>
  <c r="AA17" i="10"/>
  <c r="J4" i="10" s="1"/>
  <c r="D43" i="10"/>
  <c r="AA22" i="10"/>
  <c r="D16" i="10" s="1"/>
  <c r="P49" i="10"/>
  <c r="AA27" i="10"/>
  <c r="P22" i="10" s="1"/>
  <c r="AA21" i="10"/>
  <c r="P10" i="10" s="1"/>
  <c r="P37" i="10"/>
  <c r="AA23" i="10"/>
  <c r="J16" i="10" s="1"/>
  <c r="J43" i="10"/>
  <c r="AT48" i="9"/>
  <c r="AR48" i="9"/>
  <c r="AQ48" i="9" s="1"/>
  <c r="AA48" i="9" s="1"/>
  <c r="D37" i="9"/>
  <c r="AA19" i="9"/>
  <c r="D10" i="9" s="1"/>
  <c r="E35" i="9"/>
  <c r="AT35" i="9" s="1"/>
  <c r="D35" i="9"/>
  <c r="AS35" i="9" s="1"/>
  <c r="C35" i="9"/>
  <c r="AR35" i="9" s="1"/>
  <c r="AT52" i="9"/>
  <c r="AR52" i="9"/>
  <c r="AQ52" i="9" s="1"/>
  <c r="AA52" i="9" s="1"/>
  <c r="AR50" i="9"/>
  <c r="AQ50" i="9" s="1"/>
  <c r="AA50" i="9" s="1"/>
  <c r="AT50" i="9"/>
  <c r="J31" i="9"/>
  <c r="AA17" i="9"/>
  <c r="J4" i="9" s="1"/>
  <c r="AR49" i="9"/>
  <c r="AQ49" i="9" s="1"/>
  <c r="AA49" i="9" s="1"/>
  <c r="AT49" i="9"/>
  <c r="I44" i="9"/>
  <c r="Z23" i="9"/>
  <c r="I17" i="9" s="1"/>
  <c r="P31" i="9"/>
  <c r="AA18" i="9"/>
  <c r="P4" i="9" s="1"/>
  <c r="AT47" i="9"/>
  <c r="AR47" i="9"/>
  <c r="AQ47" i="9" s="1"/>
  <c r="AA47" i="9" s="1"/>
  <c r="J49" i="9"/>
  <c r="AA26" i="9"/>
  <c r="J22" i="9" s="1"/>
  <c r="AT54" i="9"/>
  <c r="AR54" i="9"/>
  <c r="AQ54" i="9" s="1"/>
  <c r="AA54" i="9" s="1"/>
  <c r="Z16" i="9"/>
  <c r="C5" i="9" s="1"/>
  <c r="AR32" i="9"/>
  <c r="C32" i="9"/>
  <c r="AR43" i="9"/>
  <c r="AQ43" i="9" s="1"/>
  <c r="AA43" i="9" s="1"/>
  <c r="AT43" i="9"/>
  <c r="AT51" i="9"/>
  <c r="AR51" i="9"/>
  <c r="AQ51" i="9" s="1"/>
  <c r="AA51" i="9" s="1"/>
  <c r="P43" i="9" l="1"/>
  <c r="AA24" i="9"/>
  <c r="P16" i="9" s="1"/>
  <c r="D43" i="9"/>
  <c r="AA22" i="9"/>
  <c r="D16" i="9" s="1"/>
  <c r="J43" i="9"/>
  <c r="AA23" i="9"/>
  <c r="J16" i="9" s="1"/>
  <c r="P49" i="9"/>
  <c r="AA27" i="9"/>
  <c r="P22" i="9" s="1"/>
  <c r="D49" i="9"/>
  <c r="AA25" i="9"/>
  <c r="D22" i="9" s="1"/>
  <c r="AS31" i="9"/>
  <c r="D31" i="9"/>
  <c r="AA16" i="9"/>
  <c r="D4" i="9" s="1"/>
  <c r="AA21" i="9"/>
  <c r="P10" i="9" s="1"/>
  <c r="P37" i="9"/>
  <c r="J37" i="9"/>
  <c r="AA20" i="9"/>
  <c r="J10" i="9" s="1"/>
  <c r="CO64" i="6" l="1"/>
  <c r="CO63" i="6"/>
  <c r="CO62" i="6"/>
  <c r="CO61" i="6"/>
  <c r="CO60" i="6"/>
  <c r="CO59" i="6"/>
  <c r="CO58" i="6"/>
  <c r="CO57" i="6"/>
  <c r="CO56" i="6"/>
  <c r="CO55" i="6"/>
  <c r="CO54" i="6"/>
  <c r="CO53" i="6"/>
  <c r="CO52" i="6"/>
  <c r="N52" i="6"/>
  <c r="H52" i="6"/>
  <c r="B52" i="6"/>
  <c r="CO51" i="6"/>
  <c r="CO50" i="6"/>
  <c r="M50" i="6"/>
  <c r="G50" i="6"/>
  <c r="A50" i="6"/>
  <c r="CO49" i="6"/>
  <c r="CO48" i="6"/>
  <c r="CO47" i="6"/>
  <c r="CO46" i="6"/>
  <c r="N46" i="6"/>
  <c r="H46" i="6"/>
  <c r="B46" i="6"/>
  <c r="CO45" i="6"/>
  <c r="CO44" i="6"/>
  <c r="M44" i="6"/>
  <c r="G44" i="6"/>
  <c r="A44" i="6"/>
  <c r="CO43" i="6"/>
  <c r="CO42" i="6"/>
  <c r="CO41" i="6"/>
  <c r="CO40" i="6"/>
  <c r="AL40" i="6"/>
  <c r="AJ40" i="6"/>
  <c r="AH40" i="6"/>
  <c r="Y40" i="6"/>
  <c r="N40" i="6"/>
  <c r="H40" i="6"/>
  <c r="B40" i="6"/>
  <c r="CO39" i="6"/>
  <c r="AL39" i="6"/>
  <c r="AJ39" i="6"/>
  <c r="AH39" i="6"/>
  <c r="Y39" i="6"/>
  <c r="CO38" i="6"/>
  <c r="AL38" i="6"/>
  <c r="AJ38" i="6"/>
  <c r="AH38" i="6"/>
  <c r="Y38" i="6"/>
  <c r="M38" i="6"/>
  <c r="G38" i="6"/>
  <c r="A38" i="6"/>
  <c r="CO37" i="6"/>
  <c r="AL37" i="6"/>
  <c r="AJ37" i="6"/>
  <c r="AH37" i="6"/>
  <c r="Y37" i="6"/>
  <c r="CO36" i="6"/>
  <c r="AL36" i="6"/>
  <c r="AJ36" i="6"/>
  <c r="AH36" i="6"/>
  <c r="Y36" i="6"/>
  <c r="CO35" i="6"/>
  <c r="AL35" i="6"/>
  <c r="AJ35" i="6"/>
  <c r="AH35" i="6"/>
  <c r="Y35" i="6"/>
  <c r="CO34" i="6"/>
  <c r="AL34" i="6"/>
  <c r="AJ34" i="6"/>
  <c r="AH34" i="6"/>
  <c r="Y34" i="6"/>
  <c r="N34" i="6"/>
  <c r="H34" i="6"/>
  <c r="B34" i="6"/>
  <c r="CO33" i="6"/>
  <c r="AL33" i="6"/>
  <c r="AJ33" i="6"/>
  <c r="AH33" i="6"/>
  <c r="Y33" i="6"/>
  <c r="CO32" i="6"/>
  <c r="AL32" i="6"/>
  <c r="AJ32" i="6"/>
  <c r="AH32" i="6"/>
  <c r="Y32" i="6"/>
  <c r="M32" i="6"/>
  <c r="G32" i="6"/>
  <c r="A32" i="6"/>
  <c r="CO31" i="6"/>
  <c r="AL31" i="6"/>
  <c r="AJ31" i="6"/>
  <c r="AH31" i="6"/>
  <c r="Y31" i="6"/>
  <c r="CO30" i="6"/>
  <c r="AL30" i="6"/>
  <c r="AJ30" i="6"/>
  <c r="AH30" i="6"/>
  <c r="Y30" i="6"/>
  <c r="CO29" i="6"/>
  <c r="AL29" i="6"/>
  <c r="AJ29" i="6"/>
  <c r="AH29" i="6"/>
  <c r="Y29" i="6"/>
  <c r="F29" i="6"/>
  <c r="B29" i="6"/>
  <c r="CO28" i="6"/>
  <c r="AD28" i="6"/>
  <c r="Z28" i="6"/>
  <c r="Q28" i="6"/>
  <c r="A28" i="6"/>
  <c r="CO27" i="6"/>
  <c r="CO26" i="6"/>
  <c r="CO25" i="6"/>
  <c r="CO24" i="6"/>
  <c r="CO23" i="6"/>
  <c r="CO22" i="6"/>
  <c r="CO21" i="6"/>
  <c r="CO20" i="6"/>
  <c r="CO19" i="6"/>
  <c r="CO18" i="6"/>
  <c r="CG18" i="6"/>
  <c r="CO17" i="6"/>
  <c r="CG17" i="6"/>
  <c r="CO16" i="6"/>
  <c r="CG16" i="6"/>
  <c r="CO15" i="6"/>
  <c r="CG15" i="6"/>
  <c r="CO14" i="6"/>
  <c r="CG14" i="6"/>
  <c r="CO13" i="6"/>
  <c r="CG13" i="6"/>
  <c r="CO12" i="6"/>
  <c r="CG12" i="6"/>
  <c r="BY12" i="6"/>
  <c r="CO11" i="6"/>
  <c r="CG11" i="6"/>
  <c r="BY11" i="6"/>
  <c r="CO10" i="6"/>
  <c r="CG10" i="6"/>
  <c r="BY10" i="6"/>
  <c r="CO9" i="6"/>
  <c r="CG9" i="6"/>
  <c r="BY9" i="6"/>
  <c r="CO8" i="6"/>
  <c r="CG8" i="6"/>
  <c r="BY8" i="6"/>
  <c r="CO7" i="6"/>
  <c r="CG7" i="6"/>
  <c r="BY7" i="6"/>
  <c r="CO6" i="6"/>
  <c r="CG6" i="6"/>
  <c r="BY6" i="6"/>
  <c r="CO5" i="6"/>
  <c r="CG5" i="6"/>
  <c r="BY5" i="6"/>
  <c r="CO4" i="6"/>
  <c r="CG4" i="6"/>
  <c r="BY4" i="6"/>
  <c r="CO3" i="6"/>
  <c r="CG3" i="6"/>
  <c r="BY3" i="6"/>
  <c r="CO2" i="6"/>
  <c r="CG2" i="6"/>
  <c r="BY2" i="6"/>
  <c r="CO1" i="6"/>
  <c r="CG1" i="6"/>
  <c r="BY1" i="6"/>
  <c r="CH1" i="6" l="1"/>
  <c r="AQ2" i="6" s="1"/>
  <c r="AA2" i="6" s="1"/>
  <c r="CH3" i="6"/>
  <c r="AU4" i="6" s="1"/>
  <c r="AE4" i="6" s="1"/>
  <c r="AE31" i="6" s="1"/>
  <c r="BK45" i="6" s="1"/>
  <c r="CH2" i="6"/>
  <c r="AU3" i="6" s="1"/>
  <c r="AE3" i="6" s="1"/>
  <c r="J7" i="6" s="1"/>
  <c r="J34" i="6" s="1"/>
  <c r="CP5" i="6"/>
  <c r="AR6" i="6" s="1"/>
  <c r="AB6" i="6" s="1"/>
  <c r="CH5" i="6"/>
  <c r="AQ6" i="6" s="1"/>
  <c r="AA6" i="6" s="1"/>
  <c r="AA33" i="6" s="1"/>
  <c r="BJ47" i="6" s="1"/>
  <c r="BZ6" i="6"/>
  <c r="AP7" i="6" s="1"/>
  <c r="BZ12" i="6"/>
  <c r="BZ7" i="6"/>
  <c r="AP8" i="6" s="1"/>
  <c r="CH6" i="6"/>
  <c r="AQ7" i="6" s="1"/>
  <c r="AA7" i="6" s="1"/>
  <c r="CH12" i="6"/>
  <c r="AU13" i="6" s="1"/>
  <c r="AE13" i="6" s="1"/>
  <c r="CH4" i="6"/>
  <c r="CP6" i="6"/>
  <c r="AV7" i="6" s="1"/>
  <c r="AA29" i="6"/>
  <c r="BJ43" i="6" s="1"/>
  <c r="D6" i="6"/>
  <c r="D33" i="6" s="1"/>
  <c r="AS33" i="6" s="1"/>
  <c r="AP13" i="6"/>
  <c r="AT13" i="6"/>
  <c r="AU5" i="6"/>
  <c r="AE5" i="6" s="1"/>
  <c r="AQ5" i="6"/>
  <c r="AA5" i="6" s="1"/>
  <c r="AU2" i="6"/>
  <c r="AE2" i="6" s="1"/>
  <c r="CP7" i="6"/>
  <c r="BZ8" i="6"/>
  <c r="BZ9" i="6"/>
  <c r="CP15" i="6"/>
  <c r="CP17" i="6"/>
  <c r="CP21" i="6"/>
  <c r="CP28" i="6"/>
  <c r="CP55" i="6"/>
  <c r="CP59" i="6"/>
  <c r="CP63" i="6"/>
  <c r="CP36" i="6"/>
  <c r="CP34" i="6"/>
  <c r="CP48" i="6"/>
  <c r="CP47" i="6"/>
  <c r="CP31" i="6"/>
  <c r="CP52" i="6"/>
  <c r="CP44" i="6"/>
  <c r="AQ3" i="6"/>
  <c r="AA3" i="6" s="1"/>
  <c r="BZ4" i="6"/>
  <c r="CP4" i="6"/>
  <c r="BZ10" i="6"/>
  <c r="CP10" i="6"/>
  <c r="CP11" i="6"/>
  <c r="CP12" i="6"/>
  <c r="CH14" i="6"/>
  <c r="CH18" i="6"/>
  <c r="CP20" i="6"/>
  <c r="CP23" i="6"/>
  <c r="CP25" i="6"/>
  <c r="CP37" i="6"/>
  <c r="CP43" i="6"/>
  <c r="CH11" i="6"/>
  <c r="CP26" i="6"/>
  <c r="BZ1" i="6"/>
  <c r="BZ2" i="6"/>
  <c r="BZ3" i="6"/>
  <c r="BZ5" i="6"/>
  <c r="CH9" i="6"/>
  <c r="CP14" i="6"/>
  <c r="CH16" i="6"/>
  <c r="CP19" i="6"/>
  <c r="CP22" i="6"/>
  <c r="CP24" i="6"/>
  <c r="CP29" i="6"/>
  <c r="CP30" i="6"/>
  <c r="CP33" i="6"/>
  <c r="CP53" i="6"/>
  <c r="CP8" i="6"/>
  <c r="CP9" i="6"/>
  <c r="CP13" i="6"/>
  <c r="CP16" i="6"/>
  <c r="CP45" i="6"/>
  <c r="CP1" i="6"/>
  <c r="CP2" i="6"/>
  <c r="CP3" i="6"/>
  <c r="CH7" i="6"/>
  <c r="CH8" i="6"/>
  <c r="CH10" i="6"/>
  <c r="BZ11" i="6"/>
  <c r="CH13" i="6"/>
  <c r="CH15" i="6"/>
  <c r="CH17" i="6"/>
  <c r="CP18" i="6"/>
  <c r="CP27" i="6"/>
  <c r="CP32" i="6"/>
  <c r="CP40" i="6"/>
  <c r="CP51" i="6"/>
  <c r="CP38" i="6"/>
  <c r="CP41" i="6"/>
  <c r="CP46" i="6"/>
  <c r="CP56" i="6"/>
  <c r="CP60" i="6"/>
  <c r="CP64" i="6"/>
  <c r="CP39" i="6"/>
  <c r="CP42" i="6"/>
  <c r="CP49" i="6"/>
  <c r="CP57" i="6"/>
  <c r="CP61" i="6"/>
  <c r="CP35" i="6"/>
  <c r="CP50" i="6"/>
  <c r="CP54" i="6"/>
  <c r="CP58" i="6"/>
  <c r="CP62" i="6"/>
  <c r="N52" i="5"/>
  <c r="H52" i="5"/>
  <c r="B52" i="5"/>
  <c r="M50" i="5"/>
  <c r="G50" i="5"/>
  <c r="A50" i="5"/>
  <c r="N46" i="5"/>
  <c r="H46" i="5"/>
  <c r="B46" i="5"/>
  <c r="M44" i="5"/>
  <c r="G44" i="5"/>
  <c r="A44" i="5"/>
  <c r="CO43" i="5"/>
  <c r="CO42" i="5"/>
  <c r="CO41" i="5"/>
  <c r="CO40" i="5"/>
  <c r="AL40" i="5"/>
  <c r="AJ40" i="5"/>
  <c r="AH40" i="5"/>
  <c r="Y40" i="5"/>
  <c r="N40" i="5"/>
  <c r="H40" i="5"/>
  <c r="B40" i="5"/>
  <c r="CO39" i="5"/>
  <c r="AL39" i="5"/>
  <c r="AJ39" i="5"/>
  <c r="AH39" i="5"/>
  <c r="Y39" i="5"/>
  <c r="CO38" i="5"/>
  <c r="AL38" i="5"/>
  <c r="AJ38" i="5"/>
  <c r="AH38" i="5"/>
  <c r="Y38" i="5"/>
  <c r="M38" i="5"/>
  <c r="G38" i="5"/>
  <c r="A38" i="5"/>
  <c r="CO37" i="5"/>
  <c r="AL37" i="5"/>
  <c r="AJ37" i="5"/>
  <c r="AH37" i="5"/>
  <c r="Y37" i="5"/>
  <c r="CO36" i="5"/>
  <c r="AL36" i="5"/>
  <c r="AJ36" i="5"/>
  <c r="AH36" i="5"/>
  <c r="Y36" i="5"/>
  <c r="CO35" i="5"/>
  <c r="AL35" i="5"/>
  <c r="AJ35" i="5"/>
  <c r="AH35" i="5"/>
  <c r="Y35" i="5"/>
  <c r="CO34" i="5"/>
  <c r="CG34" i="5"/>
  <c r="AL34" i="5"/>
  <c r="AJ34" i="5"/>
  <c r="AH34" i="5"/>
  <c r="Y34" i="5"/>
  <c r="N34" i="5"/>
  <c r="H34" i="5"/>
  <c r="B34" i="5"/>
  <c r="CO33" i="5"/>
  <c r="CG33" i="5"/>
  <c r="AL33" i="5"/>
  <c r="AJ33" i="5"/>
  <c r="AH33" i="5"/>
  <c r="Y33" i="5"/>
  <c r="CO32" i="5"/>
  <c r="CG32" i="5"/>
  <c r="AL32" i="5"/>
  <c r="AJ32" i="5"/>
  <c r="AH32" i="5"/>
  <c r="Y32" i="5"/>
  <c r="M32" i="5"/>
  <c r="G32" i="5"/>
  <c r="A32" i="5"/>
  <c r="CO31" i="5"/>
  <c r="CG31" i="5"/>
  <c r="AL31" i="5"/>
  <c r="AJ31" i="5"/>
  <c r="AH31" i="5"/>
  <c r="Y31" i="5"/>
  <c r="CO30" i="5"/>
  <c r="CG30" i="5"/>
  <c r="AL30" i="5"/>
  <c r="AJ30" i="5"/>
  <c r="AH30" i="5"/>
  <c r="Y30" i="5"/>
  <c r="CO29" i="5"/>
  <c r="CG29" i="5"/>
  <c r="AL29" i="5"/>
  <c r="AJ29" i="5"/>
  <c r="AH29" i="5"/>
  <c r="Y29" i="5"/>
  <c r="F29" i="5"/>
  <c r="B29" i="5"/>
  <c r="CO28" i="5"/>
  <c r="CG28" i="5"/>
  <c r="AD28" i="5"/>
  <c r="Z28" i="5"/>
  <c r="Q28" i="5"/>
  <c r="A28" i="5"/>
  <c r="CO27" i="5"/>
  <c r="CG27" i="5"/>
  <c r="CO26" i="5"/>
  <c r="CG26" i="5"/>
  <c r="CO25" i="5"/>
  <c r="CG25" i="5"/>
  <c r="CO24" i="5"/>
  <c r="CG24" i="5"/>
  <c r="CO23" i="5"/>
  <c r="CG23" i="5"/>
  <c r="CO22" i="5"/>
  <c r="CG22" i="5"/>
  <c r="CO21" i="5"/>
  <c r="CG21" i="5"/>
  <c r="CO20" i="5"/>
  <c r="CG20" i="5"/>
  <c r="CO19" i="5"/>
  <c r="CG19" i="5"/>
  <c r="CO18" i="5"/>
  <c r="CG18" i="5"/>
  <c r="CO17" i="5"/>
  <c r="CG17" i="5"/>
  <c r="CO16" i="5"/>
  <c r="CG16" i="5"/>
  <c r="CO15" i="5"/>
  <c r="CG15" i="5"/>
  <c r="CO14" i="5"/>
  <c r="CG14" i="5"/>
  <c r="CO13" i="5"/>
  <c r="CG13" i="5"/>
  <c r="CO12" i="5"/>
  <c r="CG12" i="5"/>
  <c r="BY12" i="5"/>
  <c r="CO11" i="5"/>
  <c r="CG11" i="5"/>
  <c r="BY11" i="5"/>
  <c r="CO10" i="5"/>
  <c r="CG10" i="5"/>
  <c r="BY10" i="5"/>
  <c r="CO9" i="5"/>
  <c r="CG9" i="5"/>
  <c r="BY9" i="5"/>
  <c r="CO8" i="5"/>
  <c r="CG8" i="5"/>
  <c r="BY8" i="5"/>
  <c r="CO7" i="5"/>
  <c r="CG7" i="5"/>
  <c r="BY7" i="5"/>
  <c r="CO6" i="5"/>
  <c r="CG6" i="5"/>
  <c r="BY6" i="5"/>
  <c r="CO5" i="5"/>
  <c r="CG5" i="5"/>
  <c r="BY5" i="5"/>
  <c r="CO4" i="5"/>
  <c r="CG4" i="5"/>
  <c r="BY4" i="5"/>
  <c r="CO3" i="5"/>
  <c r="CG3" i="5"/>
  <c r="BY3" i="5"/>
  <c r="CO2" i="5"/>
  <c r="CG2" i="5"/>
  <c r="BY2" i="5"/>
  <c r="CO1" i="5"/>
  <c r="CG1" i="5"/>
  <c r="BY1" i="5"/>
  <c r="AE30" i="6" l="1"/>
  <c r="BK44" i="6" s="1"/>
  <c r="AQ4" i="6"/>
  <c r="AA4" i="6" s="1"/>
  <c r="P7" i="6"/>
  <c r="P34" i="6" s="1"/>
  <c r="AR7" i="6"/>
  <c r="AB7" i="6" s="1"/>
  <c r="AB34" i="6" s="1"/>
  <c r="BP48" i="6" s="1"/>
  <c r="AT8" i="6"/>
  <c r="AV6" i="6"/>
  <c r="AQ13" i="6"/>
  <c r="AA13" i="6" s="1"/>
  <c r="P24" i="6" s="1"/>
  <c r="P51" i="6" s="1"/>
  <c r="AT7" i="6"/>
  <c r="CP9" i="5"/>
  <c r="AR10" i="5" s="1"/>
  <c r="AB10" i="5" s="1"/>
  <c r="AB37" i="5" s="1"/>
  <c r="BP51" i="5" s="1"/>
  <c r="CH7" i="5"/>
  <c r="AQ8" i="5" s="1"/>
  <c r="AA8" i="5" s="1"/>
  <c r="AA35" i="5" s="1"/>
  <c r="BJ49" i="5" s="1"/>
  <c r="J12" i="6"/>
  <c r="J39" i="6" s="1"/>
  <c r="CH2" i="5"/>
  <c r="AQ3" i="5" s="1"/>
  <c r="AA3" i="5" s="1"/>
  <c r="AA30" i="5" s="1"/>
  <c r="BJ44" i="5" s="1"/>
  <c r="AU6" i="6"/>
  <c r="AE6" i="6" s="1"/>
  <c r="AE33" i="6" s="1"/>
  <c r="BK47" i="6" s="1"/>
  <c r="AK47" i="6" s="1"/>
  <c r="CH5" i="5"/>
  <c r="AU6" i="5" s="1"/>
  <c r="AE6" i="5" s="1"/>
  <c r="AE33" i="5" s="1"/>
  <c r="BK47" i="5" s="1"/>
  <c r="BZ4" i="5"/>
  <c r="AT5" i="5" s="1"/>
  <c r="AU7" i="6"/>
  <c r="AE7" i="6" s="1"/>
  <c r="AE34" i="6" s="1"/>
  <c r="BK48" i="6" s="1"/>
  <c r="CH10" i="5"/>
  <c r="AQ11" i="5" s="1"/>
  <c r="AA11" i="5" s="1"/>
  <c r="D24" i="5" s="1"/>
  <c r="D51" i="5" s="1"/>
  <c r="CH28" i="5"/>
  <c r="CP16" i="5"/>
  <c r="BZ6" i="5"/>
  <c r="BZ2" i="5"/>
  <c r="CP2" i="5"/>
  <c r="CP4" i="5"/>
  <c r="BZ5" i="5"/>
  <c r="CP5" i="5"/>
  <c r="CP6" i="5"/>
  <c r="BZ7" i="5"/>
  <c r="CP7" i="5"/>
  <c r="CH9" i="5"/>
  <c r="CH18" i="5"/>
  <c r="CP19" i="5"/>
  <c r="CH20" i="5"/>
  <c r="CP21" i="5"/>
  <c r="CH22" i="5"/>
  <c r="CP23" i="5"/>
  <c r="CP24" i="5"/>
  <c r="CP30" i="5"/>
  <c r="CH31" i="5"/>
  <c r="CP32" i="5"/>
  <c r="CH33" i="5"/>
  <c r="CP34" i="5"/>
  <c r="CP35" i="5"/>
  <c r="CP36" i="5"/>
  <c r="BZ1" i="5"/>
  <c r="CP1" i="5"/>
  <c r="CH3" i="5"/>
  <c r="CH8" i="5"/>
  <c r="BZ10" i="5"/>
  <c r="CH11" i="5"/>
  <c r="BZ12" i="5"/>
  <c r="CP13" i="5"/>
  <c r="CP14" i="5"/>
  <c r="CP15" i="5"/>
  <c r="CH16" i="5"/>
  <c r="CP17" i="5"/>
  <c r="CP18" i="5"/>
  <c r="CP22" i="5"/>
  <c r="CH25" i="5"/>
  <c r="CP26" i="5"/>
  <c r="CH27" i="5"/>
  <c r="CH29" i="5"/>
  <c r="CP31" i="5"/>
  <c r="CP37" i="5"/>
  <c r="CP40" i="5"/>
  <c r="CP43" i="5"/>
  <c r="BZ9" i="5"/>
  <c r="CP20" i="5"/>
  <c r="CH30" i="5"/>
  <c r="CH34" i="5"/>
  <c r="CP41" i="5"/>
  <c r="AV4" i="6"/>
  <c r="AR4" i="6"/>
  <c r="AB4" i="6" s="1"/>
  <c r="AV10" i="6"/>
  <c r="AR10" i="6"/>
  <c r="AB10" i="6" s="1"/>
  <c r="AP6" i="6"/>
  <c r="AY6" i="6" s="1"/>
  <c r="AT6" i="6"/>
  <c r="CH12" i="5"/>
  <c r="CH19" i="5"/>
  <c r="CH21" i="5"/>
  <c r="CH23" i="5"/>
  <c r="CP29" i="5"/>
  <c r="CP33" i="5"/>
  <c r="CP38" i="5"/>
  <c r="AT12" i="6"/>
  <c r="AP12" i="6"/>
  <c r="CH1" i="5"/>
  <c r="BZ3" i="5"/>
  <c r="CP3" i="5"/>
  <c r="CH4" i="5"/>
  <c r="CH6" i="5"/>
  <c r="BZ8" i="5"/>
  <c r="CP8" i="5"/>
  <c r="CP10" i="5"/>
  <c r="BZ11" i="5"/>
  <c r="CP11" i="5"/>
  <c r="CP12" i="5"/>
  <c r="CH13" i="5"/>
  <c r="CH14" i="5"/>
  <c r="CH15" i="5"/>
  <c r="CH17" i="5"/>
  <c r="CH24" i="5"/>
  <c r="CP25" i="5"/>
  <c r="CH26" i="5"/>
  <c r="CP27" i="5"/>
  <c r="CP28" i="5"/>
  <c r="CH32" i="5"/>
  <c r="CP39" i="5"/>
  <c r="CP42" i="5"/>
  <c r="AP11" i="6"/>
  <c r="AT11" i="6"/>
  <c r="AA30" i="6"/>
  <c r="BJ44" i="6" s="1"/>
  <c r="J6" i="6"/>
  <c r="J33" i="6" s="1"/>
  <c r="AP9" i="6"/>
  <c r="AT9" i="6"/>
  <c r="AA32" i="6"/>
  <c r="BJ46" i="6" s="1"/>
  <c r="D12" i="6"/>
  <c r="D39" i="6" s="1"/>
  <c r="AU11" i="6"/>
  <c r="AE11" i="6" s="1"/>
  <c r="AQ11" i="6"/>
  <c r="AA11" i="6" s="1"/>
  <c r="AR3" i="6"/>
  <c r="AB3" i="6" s="1"/>
  <c r="AV3" i="6"/>
  <c r="AV9" i="6"/>
  <c r="AR9" i="6"/>
  <c r="AB9" i="6" s="1"/>
  <c r="AP4" i="6"/>
  <c r="AT4" i="6"/>
  <c r="AQ12" i="6"/>
  <c r="AA12" i="6" s="1"/>
  <c r="AU12" i="6"/>
  <c r="AE12" i="6" s="1"/>
  <c r="AR13" i="6"/>
  <c r="AB13" i="6" s="1"/>
  <c r="AV13" i="6"/>
  <c r="BA13" i="6" s="1"/>
  <c r="AF13" i="6" s="1"/>
  <c r="AV8" i="6"/>
  <c r="AR8" i="6"/>
  <c r="AB8" i="6" s="1"/>
  <c r="D13" i="6"/>
  <c r="D40" i="6" s="1"/>
  <c r="AE32" i="6"/>
  <c r="BK46" i="6" s="1"/>
  <c r="P12" i="6"/>
  <c r="P39" i="6" s="1"/>
  <c r="AA34" i="6"/>
  <c r="BJ48" i="6" s="1"/>
  <c r="AQ9" i="6"/>
  <c r="AA9" i="6" s="1"/>
  <c r="AU9" i="6"/>
  <c r="AE9" i="6" s="1"/>
  <c r="AR2" i="6"/>
  <c r="AB2" i="6" s="1"/>
  <c r="AV2" i="6"/>
  <c r="AT3" i="6"/>
  <c r="AP3" i="6"/>
  <c r="AV12" i="6"/>
  <c r="AR12" i="6"/>
  <c r="AB12" i="6" s="1"/>
  <c r="AR5" i="6"/>
  <c r="AB5" i="6" s="1"/>
  <c r="AV5" i="6"/>
  <c r="AA31" i="6"/>
  <c r="BJ45" i="6" s="1"/>
  <c r="P6" i="6"/>
  <c r="P33" i="6" s="1"/>
  <c r="AQ8" i="6"/>
  <c r="AA8" i="6" s="1"/>
  <c r="AU8" i="6"/>
  <c r="AE8" i="6" s="1"/>
  <c r="AQ10" i="6"/>
  <c r="AA10" i="6" s="1"/>
  <c r="AU10" i="6"/>
  <c r="AE10" i="6" s="1"/>
  <c r="AT2" i="6"/>
  <c r="AP2" i="6"/>
  <c r="AR11" i="6"/>
  <c r="AB11" i="6" s="1"/>
  <c r="AV11" i="6"/>
  <c r="AT5" i="6"/>
  <c r="AP5" i="6"/>
  <c r="AT10" i="6"/>
  <c r="AP10" i="6"/>
  <c r="AE29" i="6"/>
  <c r="BK43" i="6" s="1"/>
  <c r="AK43" i="6" s="1"/>
  <c r="D7" i="6"/>
  <c r="D34" i="6" s="1"/>
  <c r="AS34" i="6" s="1"/>
  <c r="BD47" i="6"/>
  <c r="BI47" i="6"/>
  <c r="AE40" i="6"/>
  <c r="BK54" i="6" s="1"/>
  <c r="P25" i="6"/>
  <c r="P52" i="6" s="1"/>
  <c r="AB33" i="6"/>
  <c r="BP47" i="6" s="1"/>
  <c r="K12" i="6"/>
  <c r="K39" i="6" s="1"/>
  <c r="BL43" i="6"/>
  <c r="BI43" i="6"/>
  <c r="BD43" i="6"/>
  <c r="CO54" i="4"/>
  <c r="CO53" i="4"/>
  <c r="CO52" i="4"/>
  <c r="N52" i="4"/>
  <c r="H52" i="4"/>
  <c r="B52" i="4"/>
  <c r="CO51" i="4"/>
  <c r="CO50" i="4"/>
  <c r="M50" i="4"/>
  <c r="G50" i="4"/>
  <c r="A50" i="4"/>
  <c r="CO49" i="4"/>
  <c r="CO48" i="4"/>
  <c r="CO47" i="4"/>
  <c r="CO46" i="4"/>
  <c r="N46" i="4"/>
  <c r="H46" i="4"/>
  <c r="B46" i="4"/>
  <c r="CO45" i="4"/>
  <c r="CO44" i="4"/>
  <c r="M44" i="4"/>
  <c r="G44" i="4"/>
  <c r="A44" i="4"/>
  <c r="CO43" i="4"/>
  <c r="CG43" i="4"/>
  <c r="CO42" i="4"/>
  <c r="CG42" i="4"/>
  <c r="CO41" i="4"/>
  <c r="CG41" i="4"/>
  <c r="CO40" i="4"/>
  <c r="CG40" i="4"/>
  <c r="AL40" i="4"/>
  <c r="AJ40" i="4"/>
  <c r="AH40" i="4"/>
  <c r="Y40" i="4"/>
  <c r="N40" i="4"/>
  <c r="H40" i="4"/>
  <c r="B40" i="4"/>
  <c r="CO39" i="4"/>
  <c r="CG39" i="4"/>
  <c r="AL39" i="4"/>
  <c r="AJ39" i="4"/>
  <c r="AH39" i="4"/>
  <c r="Y39" i="4"/>
  <c r="CO38" i="4"/>
  <c r="CG38" i="4"/>
  <c r="AL38" i="4"/>
  <c r="AJ38" i="4"/>
  <c r="AH38" i="4"/>
  <c r="Y38" i="4"/>
  <c r="M38" i="4"/>
  <c r="G38" i="4"/>
  <c r="A38" i="4"/>
  <c r="CO37" i="4"/>
  <c r="CG37" i="4"/>
  <c r="AL37" i="4"/>
  <c r="AJ37" i="4"/>
  <c r="AH37" i="4"/>
  <c r="Y37" i="4"/>
  <c r="CO36" i="4"/>
  <c r="CG36" i="4"/>
  <c r="AL36" i="4"/>
  <c r="AJ36" i="4"/>
  <c r="AH36" i="4"/>
  <c r="Y36" i="4"/>
  <c r="CO35" i="4"/>
  <c r="CG35" i="4"/>
  <c r="AL35" i="4"/>
  <c r="AJ35" i="4"/>
  <c r="AH35" i="4"/>
  <c r="Y35" i="4"/>
  <c r="CO34" i="4"/>
  <c r="CG34" i="4"/>
  <c r="AL34" i="4"/>
  <c r="AJ34" i="4"/>
  <c r="AH34" i="4"/>
  <c r="Y34" i="4"/>
  <c r="N34" i="4"/>
  <c r="H34" i="4"/>
  <c r="B34" i="4"/>
  <c r="CO33" i="4"/>
  <c r="CG33" i="4"/>
  <c r="AL33" i="4"/>
  <c r="AJ33" i="4"/>
  <c r="AH33" i="4"/>
  <c r="Y33" i="4"/>
  <c r="CO32" i="4"/>
  <c r="CG32" i="4"/>
  <c r="AL32" i="4"/>
  <c r="AJ32" i="4"/>
  <c r="AH32" i="4"/>
  <c r="Y32" i="4"/>
  <c r="M32" i="4"/>
  <c r="G32" i="4"/>
  <c r="A32" i="4"/>
  <c r="CO31" i="4"/>
  <c r="CG31" i="4"/>
  <c r="AL31" i="4"/>
  <c r="AJ31" i="4"/>
  <c r="AH31" i="4"/>
  <c r="Y31" i="4"/>
  <c r="CO30" i="4"/>
  <c r="CG30" i="4"/>
  <c r="AL30" i="4"/>
  <c r="AJ30" i="4"/>
  <c r="AH30" i="4"/>
  <c r="Y30" i="4"/>
  <c r="CO29" i="4"/>
  <c r="CG29" i="4"/>
  <c r="AL29" i="4"/>
  <c r="AJ29" i="4"/>
  <c r="AH29" i="4"/>
  <c r="Y29" i="4"/>
  <c r="F29" i="4"/>
  <c r="B29" i="4"/>
  <c r="CO28" i="4"/>
  <c r="CG28" i="4"/>
  <c r="AD28" i="4"/>
  <c r="Z28" i="4"/>
  <c r="Q28" i="4"/>
  <c r="A28" i="4"/>
  <c r="CO27" i="4"/>
  <c r="CG27" i="4"/>
  <c r="CO26" i="4"/>
  <c r="CG26" i="4"/>
  <c r="CO25" i="4"/>
  <c r="CG25" i="4"/>
  <c r="CO24" i="4"/>
  <c r="CG24" i="4"/>
  <c r="CO23" i="4"/>
  <c r="CG23" i="4"/>
  <c r="CO22" i="4"/>
  <c r="CG22" i="4"/>
  <c r="CO21" i="4"/>
  <c r="CG21" i="4"/>
  <c r="CO20" i="4"/>
  <c r="CG20" i="4"/>
  <c r="CO19" i="4"/>
  <c r="CG19" i="4"/>
  <c r="CO18" i="4"/>
  <c r="CG18" i="4"/>
  <c r="CO17" i="4"/>
  <c r="CG17" i="4"/>
  <c r="CO16" i="4"/>
  <c r="CG16" i="4"/>
  <c r="CO15" i="4"/>
  <c r="CG15" i="4"/>
  <c r="CO14" i="4"/>
  <c r="CG14" i="4"/>
  <c r="CO13" i="4"/>
  <c r="CG13" i="4"/>
  <c r="CO12" i="4"/>
  <c r="CG12" i="4"/>
  <c r="BY12" i="4"/>
  <c r="CO11" i="4"/>
  <c r="CG11" i="4"/>
  <c r="BY11" i="4"/>
  <c r="CO10" i="4"/>
  <c r="CG10" i="4"/>
  <c r="BY10" i="4"/>
  <c r="CO9" i="4"/>
  <c r="CG9" i="4"/>
  <c r="BY9" i="4"/>
  <c r="CO8" i="4"/>
  <c r="CG8" i="4"/>
  <c r="BY8" i="4"/>
  <c r="CO7" i="4"/>
  <c r="CG7" i="4"/>
  <c r="BY7" i="4"/>
  <c r="CO6" i="4"/>
  <c r="CG6" i="4"/>
  <c r="BY6" i="4"/>
  <c r="CO5" i="4"/>
  <c r="CG5" i="4"/>
  <c r="BY5" i="4"/>
  <c r="CO4" i="4"/>
  <c r="CG4" i="4"/>
  <c r="BY4" i="4"/>
  <c r="CO3" i="4"/>
  <c r="CG3" i="4"/>
  <c r="BY3" i="4"/>
  <c r="CO2" i="4"/>
  <c r="CG2" i="4"/>
  <c r="BY2" i="4"/>
  <c r="CO1" i="4"/>
  <c r="CG1" i="4"/>
  <c r="BY1" i="4"/>
  <c r="AU11" i="5" l="1"/>
  <c r="AE11" i="5" s="1"/>
  <c r="AU3" i="5"/>
  <c r="AE3" i="5" s="1"/>
  <c r="J13" i="6"/>
  <c r="J40" i="6" s="1"/>
  <c r="AV10" i="5"/>
  <c r="AA38" i="5"/>
  <c r="BJ52" i="5" s="1"/>
  <c r="BD52" i="5" s="1"/>
  <c r="BA4" i="6"/>
  <c r="AF4" i="6" s="1"/>
  <c r="BA6" i="6"/>
  <c r="AF6" i="6" s="1"/>
  <c r="AF33" i="6" s="1"/>
  <c r="BQ47" i="6" s="1"/>
  <c r="BR47" i="6" s="1"/>
  <c r="AY7" i="6"/>
  <c r="AP5" i="5"/>
  <c r="J13" i="5"/>
  <c r="J40" i="5" s="1"/>
  <c r="AA40" i="6"/>
  <c r="BJ54" i="6" s="1"/>
  <c r="BD54" i="6" s="1"/>
  <c r="Q12" i="6"/>
  <c r="Q39" i="6" s="1"/>
  <c r="Q18" i="5"/>
  <c r="Q45" i="5" s="1"/>
  <c r="AY10" i="6"/>
  <c r="AQ6" i="5"/>
  <c r="AA6" i="5" s="1"/>
  <c r="J12" i="5" s="1"/>
  <c r="J39" i="5" s="1"/>
  <c r="D18" i="5"/>
  <c r="D45" i="5" s="1"/>
  <c r="J6" i="5"/>
  <c r="J33" i="5" s="1"/>
  <c r="BA2" i="6"/>
  <c r="AF2" i="6" s="1"/>
  <c r="E7" i="6" s="1"/>
  <c r="E34" i="6" s="1"/>
  <c r="AT34" i="6" s="1"/>
  <c r="AU8" i="5"/>
  <c r="AE8" i="5" s="1"/>
  <c r="AE35" i="5" s="1"/>
  <c r="BK49" i="5" s="1"/>
  <c r="AK49" i="5" s="1"/>
  <c r="AY3" i="6"/>
  <c r="AY4" i="6"/>
  <c r="BC4" i="6" s="1"/>
  <c r="BA5" i="6"/>
  <c r="AF5" i="6" s="1"/>
  <c r="E13" i="6" s="1"/>
  <c r="E40" i="6" s="1"/>
  <c r="BA7" i="6"/>
  <c r="AF7" i="6" s="1"/>
  <c r="Q13" i="6" s="1"/>
  <c r="Q40" i="6" s="1"/>
  <c r="P13" i="6"/>
  <c r="P40" i="6" s="1"/>
  <c r="CP22" i="4"/>
  <c r="AY5" i="6"/>
  <c r="BC5" i="6" s="1"/>
  <c r="CP45" i="4"/>
  <c r="CP5" i="4"/>
  <c r="AV6" i="4" s="1"/>
  <c r="BZ2" i="4"/>
  <c r="AP3" i="4" s="1"/>
  <c r="CH3" i="4"/>
  <c r="AQ4" i="4" s="1"/>
  <c r="AA4" i="4" s="1"/>
  <c r="CH7" i="4"/>
  <c r="AU8" i="4" s="1"/>
  <c r="AE8" i="4" s="1"/>
  <c r="CH8" i="4"/>
  <c r="CH11" i="4"/>
  <c r="CH21" i="4"/>
  <c r="CH26" i="4"/>
  <c r="CP33" i="4"/>
  <c r="CP40" i="4"/>
  <c r="CP43" i="4"/>
  <c r="CP48" i="4"/>
  <c r="CP51" i="4"/>
  <c r="CP52" i="4"/>
  <c r="BZ6" i="4"/>
  <c r="BZ10" i="4"/>
  <c r="BZ1" i="4"/>
  <c r="CH2" i="4"/>
  <c r="CP3" i="4"/>
  <c r="CP7" i="4"/>
  <c r="CP8" i="4"/>
  <c r="CP9" i="4"/>
  <c r="CP11" i="4"/>
  <c r="CP12" i="4"/>
  <c r="CP13" i="4"/>
  <c r="CP15" i="4"/>
  <c r="CH16" i="4"/>
  <c r="CH20" i="4"/>
  <c r="CP21" i="4"/>
  <c r="CH25" i="4"/>
  <c r="CP26" i="4"/>
  <c r="CH28" i="4"/>
  <c r="CH29" i="4"/>
  <c r="CH30" i="4"/>
  <c r="CP31" i="4"/>
  <c r="CP37" i="4"/>
  <c r="CH39" i="4"/>
  <c r="CP42" i="4"/>
  <c r="CP44" i="4"/>
  <c r="Q25" i="6"/>
  <c r="Q52" i="6" s="1"/>
  <c r="AF40" i="6"/>
  <c r="BQ54" i="6" s="1"/>
  <c r="AU4" i="4"/>
  <c r="AE4" i="4" s="1"/>
  <c r="BZ4" i="4"/>
  <c r="CH15" i="4"/>
  <c r="CH37" i="4"/>
  <c r="CH1" i="4"/>
  <c r="BZ12" i="4"/>
  <c r="CH19" i="4"/>
  <c r="CP25" i="4"/>
  <c r="CP28" i="4"/>
  <c r="CP30" i="4"/>
  <c r="CP38" i="4"/>
  <c r="CP41" i="4"/>
  <c r="CP47" i="4"/>
  <c r="CH9" i="4"/>
  <c r="CH13" i="4"/>
  <c r="CH24" i="4"/>
  <c r="CP27" i="4"/>
  <c r="CP32" i="4"/>
  <c r="CP34" i="4"/>
  <c r="CP36" i="4"/>
  <c r="CP49" i="4"/>
  <c r="CP2" i="4"/>
  <c r="BZ5" i="4"/>
  <c r="CH6" i="4"/>
  <c r="CH10" i="4"/>
  <c r="CH14" i="4"/>
  <c r="CH17" i="4"/>
  <c r="CP18" i="4"/>
  <c r="CP20" i="4"/>
  <c r="CH23" i="4"/>
  <c r="CP53" i="4"/>
  <c r="CP24" i="4"/>
  <c r="CP10" i="4"/>
  <c r="CP50" i="4"/>
  <c r="CP46" i="4"/>
  <c r="CP39" i="4"/>
  <c r="CP35" i="4"/>
  <c r="CP29" i="4"/>
  <c r="CP16" i="4"/>
  <c r="CP6" i="4"/>
  <c r="CP1" i="4"/>
  <c r="CP54" i="4"/>
  <c r="BZ3" i="4"/>
  <c r="CP4" i="4"/>
  <c r="CH5" i="4"/>
  <c r="BZ7" i="4"/>
  <c r="BZ8" i="4"/>
  <c r="BZ9" i="4"/>
  <c r="BZ11" i="4"/>
  <c r="CP14" i="4"/>
  <c r="CP17" i="4"/>
  <c r="CP19" i="4"/>
  <c r="CP23" i="4"/>
  <c r="CH27" i="4"/>
  <c r="CH33" i="4"/>
  <c r="CH34" i="4"/>
  <c r="CH35" i="4"/>
  <c r="CH36" i="4"/>
  <c r="CH40" i="4"/>
  <c r="CH43" i="4"/>
  <c r="P18" i="6"/>
  <c r="P45" i="6" s="1"/>
  <c r="AA37" i="6"/>
  <c r="BJ51" i="6" s="1"/>
  <c r="AE35" i="6"/>
  <c r="BK49" i="6" s="1"/>
  <c r="D19" i="6"/>
  <c r="D46" i="6" s="1"/>
  <c r="AB39" i="6"/>
  <c r="BP53" i="6" s="1"/>
  <c r="K24" i="6"/>
  <c r="K51" i="6" s="1"/>
  <c r="AE36" i="6"/>
  <c r="BK50" i="6" s="1"/>
  <c r="J19" i="6"/>
  <c r="J46" i="6" s="1"/>
  <c r="AB40" i="6"/>
  <c r="BP54" i="6" s="1"/>
  <c r="Q24" i="6"/>
  <c r="Q51" i="6" s="1"/>
  <c r="AF31" i="6"/>
  <c r="BQ45" i="6" s="1"/>
  <c r="Q7" i="6"/>
  <c r="Q34" i="6" s="1"/>
  <c r="AA38" i="6"/>
  <c r="BJ52" i="6" s="1"/>
  <c r="D24" i="6"/>
  <c r="D51" i="6" s="1"/>
  <c r="AY11" i="6"/>
  <c r="AR12" i="5"/>
  <c r="AB12" i="5" s="1"/>
  <c r="AV12" i="5"/>
  <c r="AQ7" i="5"/>
  <c r="AA7" i="5" s="1"/>
  <c r="AU7" i="5"/>
  <c r="AE7" i="5" s="1"/>
  <c r="AE30" i="5"/>
  <c r="BK44" i="5" s="1"/>
  <c r="BL44" i="5" s="1"/>
  <c r="J7" i="5"/>
  <c r="J34" i="5" s="1"/>
  <c r="AQ13" i="5"/>
  <c r="AA13" i="5" s="1"/>
  <c r="AU13" i="5"/>
  <c r="AE13" i="5" s="1"/>
  <c r="AQ9" i="5"/>
  <c r="AA9" i="5" s="1"/>
  <c r="AU9" i="5"/>
  <c r="AE9" i="5" s="1"/>
  <c r="AU10" i="5"/>
  <c r="AE10" i="5" s="1"/>
  <c r="AQ10" i="5"/>
  <c r="AA10" i="5" s="1"/>
  <c r="AR6" i="5"/>
  <c r="AB6" i="5" s="1"/>
  <c r="AV6" i="5"/>
  <c r="AT3" i="5"/>
  <c r="AP3" i="5"/>
  <c r="BL47" i="6"/>
  <c r="BA10" i="6"/>
  <c r="AF10" i="6" s="1"/>
  <c r="AY2" i="6"/>
  <c r="AA35" i="6"/>
  <c r="BJ49" i="6" s="1"/>
  <c r="D18" i="6"/>
  <c r="D45" i="6" s="1"/>
  <c r="AA36" i="6"/>
  <c r="BJ50" i="6" s="1"/>
  <c r="J18" i="6"/>
  <c r="J45" i="6" s="1"/>
  <c r="BL48" i="6"/>
  <c r="BD48" i="6"/>
  <c r="AK48" i="6"/>
  <c r="BI48" i="6"/>
  <c r="J25" i="6"/>
  <c r="J52" i="6" s="1"/>
  <c r="AE39" i="6"/>
  <c r="BK53" i="6" s="1"/>
  <c r="AE38" i="6"/>
  <c r="BK52" i="6" s="1"/>
  <c r="D25" i="6"/>
  <c r="D52" i="6" s="1"/>
  <c r="AP12" i="5"/>
  <c r="AT12" i="5"/>
  <c r="AV9" i="5"/>
  <c r="AR9" i="5"/>
  <c r="AB9" i="5" s="1"/>
  <c r="AQ5" i="5"/>
  <c r="AA5" i="5" s="1"/>
  <c r="AU5" i="5"/>
  <c r="AQ2" i="5"/>
  <c r="AA2" i="5" s="1"/>
  <c r="AU2" i="5"/>
  <c r="AE2" i="5" s="1"/>
  <c r="AB37" i="6"/>
  <c r="BP51" i="6" s="1"/>
  <c r="Q18" i="6"/>
  <c r="Q45" i="6" s="1"/>
  <c r="AT13" i="5"/>
  <c r="AP13" i="5"/>
  <c r="AU4" i="5"/>
  <c r="AE4" i="5" s="1"/>
  <c r="AQ4" i="5"/>
  <c r="AA4" i="5" s="1"/>
  <c r="AV8" i="5"/>
  <c r="AR8" i="5"/>
  <c r="AB8" i="5" s="1"/>
  <c r="AP6" i="5"/>
  <c r="AT6" i="5"/>
  <c r="AT7" i="5"/>
  <c r="AP7" i="5"/>
  <c r="BI52" i="5"/>
  <c r="CH41" i="4"/>
  <c r="AB38" i="6"/>
  <c r="BP52" i="6" s="1"/>
  <c r="E24" i="6"/>
  <c r="E51" i="6" s="1"/>
  <c r="BA8" i="6"/>
  <c r="AF8" i="6" s="1"/>
  <c r="BI45" i="6"/>
  <c r="BD45" i="6"/>
  <c r="AK45" i="6"/>
  <c r="BL45" i="6"/>
  <c r="AB35" i="6"/>
  <c r="BP49" i="6" s="1"/>
  <c r="E18" i="6"/>
  <c r="E45" i="6" s="1"/>
  <c r="AA39" i="6"/>
  <c r="BJ53" i="6" s="1"/>
  <c r="J24" i="6"/>
  <c r="J51" i="6" s="1"/>
  <c r="AB36" i="6"/>
  <c r="BP50" i="6" s="1"/>
  <c r="K18" i="6"/>
  <c r="K45" i="6" s="1"/>
  <c r="BA9" i="6"/>
  <c r="AF9" i="6" s="1"/>
  <c r="BL44" i="6"/>
  <c r="BI44" i="6"/>
  <c r="BD44" i="6"/>
  <c r="AK44" i="6"/>
  <c r="D25" i="5"/>
  <c r="D52" i="5" s="1"/>
  <c r="AE38" i="5"/>
  <c r="BK52" i="5" s="1"/>
  <c r="AT9" i="5"/>
  <c r="AP9" i="5"/>
  <c r="AR4" i="5"/>
  <c r="AB4" i="5" s="1"/>
  <c r="AV4" i="5"/>
  <c r="AY12" i="6"/>
  <c r="AU12" i="5"/>
  <c r="AE12" i="5" s="1"/>
  <c r="AQ12" i="5"/>
  <c r="AA12" i="5" s="1"/>
  <c r="AV2" i="5"/>
  <c r="AR2" i="5"/>
  <c r="AB2" i="5" s="1"/>
  <c r="AT8" i="5"/>
  <c r="AP8" i="5"/>
  <c r="AV5" i="5"/>
  <c r="AR5" i="5"/>
  <c r="AB5" i="5" s="1"/>
  <c r="BD44" i="5"/>
  <c r="BI44" i="5"/>
  <c r="BE43" i="6"/>
  <c r="AL43" i="6"/>
  <c r="CH4" i="4"/>
  <c r="CH12" i="4"/>
  <c r="CH18" i="4"/>
  <c r="CH22" i="4"/>
  <c r="CH31" i="4"/>
  <c r="CH32" i="4"/>
  <c r="CH38" i="4"/>
  <c r="CH42" i="4"/>
  <c r="AY8" i="6"/>
  <c r="AE37" i="6"/>
  <c r="BK51" i="6" s="1"/>
  <c r="P19" i="6"/>
  <c r="P46" i="6" s="1"/>
  <c r="BI54" i="6"/>
  <c r="AB32" i="6"/>
  <c r="BP46" i="6" s="1"/>
  <c r="E12" i="6"/>
  <c r="E39" i="6" s="1"/>
  <c r="BA3" i="6"/>
  <c r="AF3" i="6" s="1"/>
  <c r="AB29" i="6"/>
  <c r="BP43" i="6" s="1"/>
  <c r="E6" i="6"/>
  <c r="E33" i="6" s="1"/>
  <c r="AT33" i="6" s="1"/>
  <c r="AY13" i="6"/>
  <c r="BC13" i="6" s="1"/>
  <c r="AB30" i="6"/>
  <c r="BP44" i="6" s="1"/>
  <c r="K6" i="6"/>
  <c r="K33" i="6" s="1"/>
  <c r="BI46" i="6"/>
  <c r="BD46" i="6"/>
  <c r="AK46" i="6"/>
  <c r="BL46" i="6"/>
  <c r="AY9" i="6"/>
  <c r="BA11" i="6"/>
  <c r="AF11" i="6" s="1"/>
  <c r="AV13" i="5"/>
  <c r="AR13" i="5"/>
  <c r="AB13" i="5" s="1"/>
  <c r="AV11" i="5"/>
  <c r="AR11" i="5"/>
  <c r="AB11" i="5" s="1"/>
  <c r="D19" i="5"/>
  <c r="D46" i="5" s="1"/>
  <c r="AP4" i="5"/>
  <c r="AT4" i="5"/>
  <c r="BA12" i="6"/>
  <c r="AF12" i="6" s="1"/>
  <c r="AB31" i="6"/>
  <c r="BP45" i="6" s="1"/>
  <c r="Q6" i="6"/>
  <c r="Q33" i="6" s="1"/>
  <c r="AP10" i="5"/>
  <c r="AT10" i="5"/>
  <c r="AT11" i="5"/>
  <c r="AP11" i="5"/>
  <c r="AT2" i="5"/>
  <c r="AP2" i="5"/>
  <c r="AV7" i="5"/>
  <c r="AR7" i="5"/>
  <c r="AB7" i="5" s="1"/>
  <c r="AV3" i="5"/>
  <c r="AR3" i="5"/>
  <c r="AB3" i="5" s="1"/>
  <c r="BI49" i="5"/>
  <c r="BD49" i="5"/>
  <c r="BA6" i="5" l="1"/>
  <c r="AF6" i="5" s="1"/>
  <c r="BC10" i="6"/>
  <c r="BL52" i="5"/>
  <c r="BE52" i="5" s="1"/>
  <c r="K13" i="6"/>
  <c r="K40" i="6" s="1"/>
  <c r="AA33" i="5"/>
  <c r="BJ47" i="5" s="1"/>
  <c r="BD47" i="5" s="1"/>
  <c r="BC6" i="6"/>
  <c r="AD6" i="6" s="1"/>
  <c r="AD33" i="6" s="1"/>
  <c r="AN47" i="6" s="1"/>
  <c r="BL54" i="6"/>
  <c r="AL54" i="6" s="1"/>
  <c r="BA9" i="5"/>
  <c r="AF9" i="5" s="1"/>
  <c r="AF36" i="5" s="1"/>
  <c r="BQ50" i="5" s="1"/>
  <c r="BC2" i="6"/>
  <c r="BR54" i="6"/>
  <c r="AK54" i="6"/>
  <c r="AF29" i="6"/>
  <c r="BQ43" i="6" s="1"/>
  <c r="BR43" i="6" s="1"/>
  <c r="BO43" i="6" s="1"/>
  <c r="AK44" i="5"/>
  <c r="AF34" i="6"/>
  <c r="BQ48" i="6" s="1"/>
  <c r="BR48" i="6" s="1"/>
  <c r="AZ48" i="6" s="1"/>
  <c r="AQ8" i="4"/>
  <c r="AA8" i="4" s="1"/>
  <c r="D18" i="4" s="1"/>
  <c r="D45" i="4" s="1"/>
  <c r="BA2" i="5"/>
  <c r="AF2" i="5" s="1"/>
  <c r="E7" i="5" s="1"/>
  <c r="E34" i="5" s="1"/>
  <c r="AT34" i="5" s="1"/>
  <c r="AY8" i="5"/>
  <c r="BA12" i="5"/>
  <c r="AF12" i="5" s="1"/>
  <c r="AF39" i="5" s="1"/>
  <c r="BQ53" i="5" s="1"/>
  <c r="AY6" i="5"/>
  <c r="BC6" i="5" s="1"/>
  <c r="AF32" i="6"/>
  <c r="BQ46" i="6" s="1"/>
  <c r="BR46" i="6" s="1"/>
  <c r="BA11" i="5"/>
  <c r="AF11" i="5" s="1"/>
  <c r="E25" i="5" s="1"/>
  <c r="E52" i="5" s="1"/>
  <c r="BR45" i="6"/>
  <c r="AZ45" i="6" s="1"/>
  <c r="AT3" i="4"/>
  <c r="AK52" i="5"/>
  <c r="BC11" i="6"/>
  <c r="Z11" i="6" s="1"/>
  <c r="AR6" i="4"/>
  <c r="AB6" i="4" s="1"/>
  <c r="AB33" i="4" s="1"/>
  <c r="BP47" i="4" s="1"/>
  <c r="BC9" i="6"/>
  <c r="Z9" i="6" s="1"/>
  <c r="BC7" i="6"/>
  <c r="BA8" i="5"/>
  <c r="AF8" i="5" s="1"/>
  <c r="AF35" i="5" s="1"/>
  <c r="BQ49" i="5" s="1"/>
  <c r="AY10" i="5"/>
  <c r="BC8" i="6"/>
  <c r="Z8" i="6" s="1"/>
  <c r="AY11" i="5"/>
  <c r="BC11" i="5" s="1"/>
  <c r="BC3" i="6"/>
  <c r="AD3" i="6" s="1"/>
  <c r="AY7" i="5"/>
  <c r="AY13" i="5"/>
  <c r="AJ47" i="6"/>
  <c r="BO47" i="6"/>
  <c r="AZ47" i="6"/>
  <c r="BE44" i="5"/>
  <c r="AL44" i="5"/>
  <c r="AI44" i="5" s="1"/>
  <c r="AV44" i="5"/>
  <c r="AG44" i="5"/>
  <c r="AF39" i="6"/>
  <c r="BQ53" i="6" s="1"/>
  <c r="K25" i="6"/>
  <c r="K52" i="6" s="1"/>
  <c r="AD13" i="6"/>
  <c r="Z13" i="6"/>
  <c r="Z5" i="6"/>
  <c r="AD5" i="6"/>
  <c r="AU5" i="4"/>
  <c r="AE5" i="4" s="1"/>
  <c r="AQ5" i="4"/>
  <c r="AA5" i="4" s="1"/>
  <c r="J24" i="5"/>
  <c r="J51" i="5" s="1"/>
  <c r="AA39" i="5"/>
  <c r="BJ53" i="5" s="1"/>
  <c r="AB31" i="5"/>
  <c r="BP45" i="5" s="1"/>
  <c r="Q6" i="5"/>
  <c r="Q33" i="5" s="1"/>
  <c r="BI53" i="6"/>
  <c r="BD53" i="6"/>
  <c r="AK53" i="6"/>
  <c r="BL53" i="6"/>
  <c r="Z3" i="6"/>
  <c r="AB35" i="5"/>
  <c r="BP49" i="5" s="1"/>
  <c r="E18" i="5"/>
  <c r="E45" i="5" s="1"/>
  <c r="D7" i="5"/>
  <c r="D34" i="5" s="1"/>
  <c r="AS34" i="5" s="1"/>
  <c r="AE29" i="5"/>
  <c r="BK43" i="5" s="1"/>
  <c r="AB36" i="5"/>
  <c r="BP50" i="5" s="1"/>
  <c r="K18" i="5"/>
  <c r="K45" i="5" s="1"/>
  <c r="Z2" i="6"/>
  <c r="AD2" i="6"/>
  <c r="BA3" i="5"/>
  <c r="AF3" i="5" s="1"/>
  <c r="AE37" i="5"/>
  <c r="BK51" i="5" s="1"/>
  <c r="P19" i="5"/>
  <c r="P46" i="5" s="1"/>
  <c r="BL47" i="5"/>
  <c r="BI47" i="5"/>
  <c r="AA40" i="5"/>
  <c r="BJ54" i="5" s="1"/>
  <c r="P24" i="5"/>
  <c r="P51" i="5" s="1"/>
  <c r="AA34" i="5"/>
  <c r="BJ48" i="5" s="1"/>
  <c r="P12" i="5"/>
  <c r="P39" i="5" s="1"/>
  <c r="BL51" i="6"/>
  <c r="BI51" i="6"/>
  <c r="BD51" i="6"/>
  <c r="AK51" i="6"/>
  <c r="AT10" i="4"/>
  <c r="AP10" i="4"/>
  <c r="AR5" i="4"/>
  <c r="AB5" i="4" s="1"/>
  <c r="AV5" i="4"/>
  <c r="AR7" i="4"/>
  <c r="AB7" i="4" s="1"/>
  <c r="AV7" i="4"/>
  <c r="AQ7" i="4"/>
  <c r="AA7" i="4" s="1"/>
  <c r="AU7" i="4"/>
  <c r="AE7" i="4" s="1"/>
  <c r="AP13" i="4"/>
  <c r="AT13" i="4"/>
  <c r="AP5" i="4"/>
  <c r="AT5" i="4"/>
  <c r="AR13" i="4"/>
  <c r="AB13" i="4" s="1"/>
  <c r="AV13" i="4"/>
  <c r="AR8" i="4"/>
  <c r="AB8" i="4" s="1"/>
  <c r="AV8" i="4"/>
  <c r="AP11" i="4"/>
  <c r="AT11" i="4"/>
  <c r="BL49" i="5"/>
  <c r="AB30" i="5"/>
  <c r="BP44" i="5" s="1"/>
  <c r="K6" i="5"/>
  <c r="K33" i="5" s="1"/>
  <c r="AY2" i="5"/>
  <c r="BA10" i="5"/>
  <c r="AF10" i="5" s="1"/>
  <c r="BA4" i="5"/>
  <c r="AF4" i="5" s="1"/>
  <c r="E24" i="5"/>
  <c r="E51" i="5" s="1"/>
  <c r="AB38" i="5"/>
  <c r="BP52" i="5" s="1"/>
  <c r="AF38" i="6"/>
  <c r="BQ52" i="6" s="1"/>
  <c r="BR52" i="6" s="1"/>
  <c r="E25" i="6"/>
  <c r="E52" i="6" s="1"/>
  <c r="AF30" i="6"/>
  <c r="BQ44" i="6" s="1"/>
  <c r="BR44" i="6" s="1"/>
  <c r="AG44" i="6" s="1"/>
  <c r="K7" i="6"/>
  <c r="K34" i="6" s="1"/>
  <c r="AD8" i="6"/>
  <c r="Z10" i="6"/>
  <c r="AD10" i="6"/>
  <c r="E19" i="5"/>
  <c r="E46" i="5" s="1"/>
  <c r="AE39" i="5"/>
  <c r="BK53" i="5" s="1"/>
  <c r="J25" i="5"/>
  <c r="J52" i="5" s="1"/>
  <c r="AY9" i="5"/>
  <c r="BE45" i="6"/>
  <c r="AL45" i="6"/>
  <c r="AF35" i="6"/>
  <c r="BQ49" i="6" s="1"/>
  <c r="BR49" i="6" s="1"/>
  <c r="E19" i="6"/>
  <c r="E46" i="6" s="1"/>
  <c r="BA7" i="5"/>
  <c r="AF7" i="5" s="1"/>
  <c r="BA13" i="5"/>
  <c r="AF13" i="5" s="1"/>
  <c r="AA29" i="5"/>
  <c r="BJ43" i="5" s="1"/>
  <c r="D6" i="5"/>
  <c r="D33" i="5" s="1"/>
  <c r="AS33" i="5" s="1"/>
  <c r="BE48" i="6"/>
  <c r="AL48" i="6"/>
  <c r="BI49" i="6"/>
  <c r="BD49" i="6"/>
  <c r="AK49" i="6"/>
  <c r="BL49" i="6"/>
  <c r="Q19" i="6"/>
  <c r="Q46" i="6" s="1"/>
  <c r="AF37" i="6"/>
  <c r="BQ51" i="6" s="1"/>
  <c r="BR51" i="6" s="1"/>
  <c r="AE36" i="5"/>
  <c r="BK50" i="5" s="1"/>
  <c r="J19" i="5"/>
  <c r="J46" i="5" s="1"/>
  <c r="AP9" i="4"/>
  <c r="AT9" i="4"/>
  <c r="AP4" i="4"/>
  <c r="AT4" i="4"/>
  <c r="AT6" i="4"/>
  <c r="AP6" i="4"/>
  <c r="AU2" i="4"/>
  <c r="AE2" i="4" s="1"/>
  <c r="AQ2" i="4"/>
  <c r="AA2" i="4" s="1"/>
  <c r="P7" i="4"/>
  <c r="P34" i="4" s="1"/>
  <c r="AE31" i="4"/>
  <c r="BK45" i="4" s="1"/>
  <c r="AV12" i="4"/>
  <c r="AR12" i="4"/>
  <c r="AB12" i="4" s="1"/>
  <c r="AV4" i="4"/>
  <c r="AR4" i="4"/>
  <c r="AB4" i="4" s="1"/>
  <c r="AP7" i="4"/>
  <c r="AT7" i="4"/>
  <c r="AF29" i="5"/>
  <c r="BQ43" i="5" s="1"/>
  <c r="AY4" i="5"/>
  <c r="E12" i="5"/>
  <c r="E39" i="5" s="1"/>
  <c r="AB32" i="5"/>
  <c r="BP46" i="5" s="1"/>
  <c r="E6" i="5"/>
  <c r="E33" i="5" s="1"/>
  <c r="AT33" i="5" s="1"/>
  <c r="AB29" i="5"/>
  <c r="BP43" i="5" s="1"/>
  <c r="BC12" i="6"/>
  <c r="BE44" i="6"/>
  <c r="AL44" i="6"/>
  <c r="K13" i="5"/>
  <c r="K40" i="5" s="1"/>
  <c r="AF33" i="5"/>
  <c r="BQ47" i="5" s="1"/>
  <c r="AA31" i="5"/>
  <c r="BJ45" i="5" s="1"/>
  <c r="P6" i="5"/>
  <c r="P33" i="5" s="1"/>
  <c r="AY5" i="5"/>
  <c r="AE5" i="5"/>
  <c r="BA5" i="5"/>
  <c r="AF5" i="5" s="1"/>
  <c r="BE47" i="6"/>
  <c r="AL47" i="6"/>
  <c r="AV47" i="6"/>
  <c r="AG47" i="6"/>
  <c r="K12" i="5"/>
  <c r="K39" i="5" s="1"/>
  <c r="AB33" i="5"/>
  <c r="BP47" i="5" s="1"/>
  <c r="J18" i="5"/>
  <c r="J45" i="5" s="1"/>
  <c r="AA36" i="5"/>
  <c r="BJ50" i="5" s="1"/>
  <c r="K24" i="5"/>
  <c r="K51" i="5" s="1"/>
  <c r="AB39" i="5"/>
  <c r="BP53" i="5" s="1"/>
  <c r="BR53" i="6"/>
  <c r="AP8" i="4"/>
  <c r="AT8" i="4"/>
  <c r="AR3" i="4"/>
  <c r="AV3" i="4"/>
  <c r="AQ10" i="4"/>
  <c r="AA10" i="4" s="1"/>
  <c r="AU10" i="4"/>
  <c r="AE10" i="4" s="1"/>
  <c r="AA31" i="4"/>
  <c r="BJ45" i="4" s="1"/>
  <c r="P6" i="4"/>
  <c r="P33" i="4" s="1"/>
  <c r="AR10" i="4"/>
  <c r="AB10" i="4" s="1"/>
  <c r="AV10" i="4"/>
  <c r="AU3" i="4"/>
  <c r="AE3" i="4" s="1"/>
  <c r="AQ3" i="4"/>
  <c r="AA3" i="4" s="1"/>
  <c r="AQ12" i="4"/>
  <c r="AA12" i="4" s="1"/>
  <c r="AU12" i="4"/>
  <c r="AE12" i="4" s="1"/>
  <c r="Q12" i="5"/>
  <c r="Q39" i="5" s="1"/>
  <c r="AB34" i="5"/>
  <c r="BP48" i="5" s="1"/>
  <c r="Q24" i="5"/>
  <c r="Q51" i="5" s="1"/>
  <c r="AB40" i="5"/>
  <c r="BP54" i="5" s="1"/>
  <c r="BE46" i="6"/>
  <c r="AL46" i="6"/>
  <c r="AU13" i="4"/>
  <c r="AE13" i="4" s="1"/>
  <c r="AQ13" i="4"/>
  <c r="AA13" i="4" s="1"/>
  <c r="AF36" i="6"/>
  <c r="BQ50" i="6" s="1"/>
  <c r="BR50" i="6" s="1"/>
  <c r="K19" i="6"/>
  <c r="K46" i="6" s="1"/>
  <c r="P7" i="5"/>
  <c r="P34" i="5" s="1"/>
  <c r="AE31" i="5"/>
  <c r="BK45" i="5" s="1"/>
  <c r="AA32" i="5"/>
  <c r="BJ46" i="5" s="1"/>
  <c r="D12" i="5"/>
  <c r="D39" i="5" s="1"/>
  <c r="AY12" i="5"/>
  <c r="Z4" i="6"/>
  <c r="AD4" i="6"/>
  <c r="BI50" i="6"/>
  <c r="BD50" i="6"/>
  <c r="AK50" i="6"/>
  <c r="BL50" i="6"/>
  <c r="AY3" i="5"/>
  <c r="AA37" i="5"/>
  <c r="BJ51" i="5" s="1"/>
  <c r="P18" i="5"/>
  <c r="P45" i="5" s="1"/>
  <c r="AE40" i="5"/>
  <c r="BK54" i="5" s="1"/>
  <c r="P25" i="5"/>
  <c r="P52" i="5" s="1"/>
  <c r="P13" i="5"/>
  <c r="P40" i="5" s="1"/>
  <c r="AE34" i="5"/>
  <c r="BK48" i="5" s="1"/>
  <c r="BL52" i="6"/>
  <c r="BI52" i="6"/>
  <c r="BD52" i="6"/>
  <c r="AK52" i="6"/>
  <c r="AP12" i="4"/>
  <c r="AT12" i="4"/>
  <c r="AQ6" i="4"/>
  <c r="AA6" i="4" s="1"/>
  <c r="AU6" i="4"/>
  <c r="AE6" i="4" s="1"/>
  <c r="AR2" i="4"/>
  <c r="AB2" i="4" s="1"/>
  <c r="AV2" i="4"/>
  <c r="AR11" i="4"/>
  <c r="AB11" i="4" s="1"/>
  <c r="AV11" i="4"/>
  <c r="AQ11" i="4"/>
  <c r="AA11" i="4" s="1"/>
  <c r="AU11" i="4"/>
  <c r="AE11" i="4" s="1"/>
  <c r="D19" i="4"/>
  <c r="D46" i="4" s="1"/>
  <c r="AE35" i="4"/>
  <c r="BK49" i="4" s="1"/>
  <c r="AR9" i="4"/>
  <c r="AB9" i="4" s="1"/>
  <c r="AV9" i="4"/>
  <c r="AP2" i="4"/>
  <c r="AT2" i="4"/>
  <c r="AQ9" i="4"/>
  <c r="AA9" i="4" s="1"/>
  <c r="AU9" i="4"/>
  <c r="AE9" i="4" s="1"/>
  <c r="CO55" i="2"/>
  <c r="CO54" i="2"/>
  <c r="CO53" i="2"/>
  <c r="CO52" i="2"/>
  <c r="N52" i="2"/>
  <c r="H52" i="2"/>
  <c r="B52" i="2"/>
  <c r="CO51" i="2"/>
  <c r="CO50" i="2"/>
  <c r="M50" i="2"/>
  <c r="G50" i="2"/>
  <c r="A50" i="2"/>
  <c r="CO49" i="2"/>
  <c r="CO48" i="2"/>
  <c r="CO47" i="2"/>
  <c r="CO46" i="2"/>
  <c r="N46" i="2"/>
  <c r="H46" i="2"/>
  <c r="B46" i="2"/>
  <c r="CO45" i="2"/>
  <c r="CG45" i="2"/>
  <c r="CO44" i="2"/>
  <c r="CG44" i="2"/>
  <c r="M44" i="2"/>
  <c r="G44" i="2"/>
  <c r="A44" i="2"/>
  <c r="CO43" i="2"/>
  <c r="CG43" i="2"/>
  <c r="CO42" i="2"/>
  <c r="CG42" i="2"/>
  <c r="CO41" i="2"/>
  <c r="CG41" i="2"/>
  <c r="CO40" i="2"/>
  <c r="CG40" i="2"/>
  <c r="AL40" i="2"/>
  <c r="AJ40" i="2"/>
  <c r="AH40" i="2"/>
  <c r="Y40" i="2"/>
  <c r="N40" i="2"/>
  <c r="H40" i="2"/>
  <c r="B40" i="2"/>
  <c r="CO39" i="2"/>
  <c r="CG39" i="2"/>
  <c r="AL39" i="2"/>
  <c r="AJ39" i="2"/>
  <c r="AH39" i="2"/>
  <c r="Y39" i="2"/>
  <c r="CO38" i="2"/>
  <c r="CG38" i="2"/>
  <c r="AL38" i="2"/>
  <c r="AJ38" i="2"/>
  <c r="AH38" i="2"/>
  <c r="Y38" i="2"/>
  <c r="M38" i="2"/>
  <c r="G38" i="2"/>
  <c r="A38" i="2"/>
  <c r="CO37" i="2"/>
  <c r="CG37" i="2"/>
  <c r="AL37" i="2"/>
  <c r="AJ37" i="2"/>
  <c r="AH37" i="2"/>
  <c r="Y37" i="2"/>
  <c r="CO36" i="2"/>
  <c r="CG36" i="2"/>
  <c r="AL36" i="2"/>
  <c r="AJ36" i="2"/>
  <c r="AH36" i="2"/>
  <c r="Y36" i="2"/>
  <c r="CO35" i="2"/>
  <c r="CG35" i="2"/>
  <c r="AL35" i="2"/>
  <c r="AJ35" i="2"/>
  <c r="AH35" i="2"/>
  <c r="Y35" i="2"/>
  <c r="CO34" i="2"/>
  <c r="CG34" i="2"/>
  <c r="AL34" i="2"/>
  <c r="AJ34" i="2"/>
  <c r="AH34" i="2"/>
  <c r="Y34" i="2"/>
  <c r="N34" i="2"/>
  <c r="H34" i="2"/>
  <c r="B34" i="2"/>
  <c r="CO33" i="2"/>
  <c r="CG33" i="2"/>
  <c r="AL33" i="2"/>
  <c r="AJ33" i="2"/>
  <c r="AH33" i="2"/>
  <c r="Y33" i="2"/>
  <c r="CO32" i="2"/>
  <c r="CG32" i="2"/>
  <c r="AL32" i="2"/>
  <c r="AJ32" i="2"/>
  <c r="AH32" i="2"/>
  <c r="Y32" i="2"/>
  <c r="M32" i="2"/>
  <c r="G32" i="2"/>
  <c r="A32" i="2"/>
  <c r="CO31" i="2"/>
  <c r="CG31" i="2"/>
  <c r="AL31" i="2"/>
  <c r="AJ31" i="2"/>
  <c r="AH31" i="2"/>
  <c r="Y31" i="2"/>
  <c r="CO30" i="2"/>
  <c r="CG30" i="2"/>
  <c r="AL30" i="2"/>
  <c r="AJ30" i="2"/>
  <c r="AH30" i="2"/>
  <c r="Y30" i="2"/>
  <c r="CO29" i="2"/>
  <c r="CG29" i="2"/>
  <c r="AL29" i="2"/>
  <c r="AJ29" i="2"/>
  <c r="AH29" i="2"/>
  <c r="Y29" i="2"/>
  <c r="F29" i="2"/>
  <c r="B29" i="2"/>
  <c r="CO28" i="2"/>
  <c r="CG28" i="2"/>
  <c r="AD28" i="2"/>
  <c r="Z28" i="2"/>
  <c r="Q28" i="2"/>
  <c r="A28" i="2"/>
  <c r="CO27" i="2"/>
  <c r="CG27" i="2"/>
  <c r="CO26" i="2"/>
  <c r="CG26" i="2"/>
  <c r="CO25" i="2"/>
  <c r="CG25" i="2"/>
  <c r="CO24" i="2"/>
  <c r="CG24" i="2"/>
  <c r="CO23" i="2"/>
  <c r="CG23" i="2"/>
  <c r="CO22" i="2"/>
  <c r="CG22" i="2"/>
  <c r="CO21" i="2"/>
  <c r="CG21" i="2"/>
  <c r="CO20" i="2"/>
  <c r="CG20" i="2"/>
  <c r="CO19" i="2"/>
  <c r="CG19" i="2"/>
  <c r="CO18" i="2"/>
  <c r="CG18" i="2"/>
  <c r="CO17" i="2"/>
  <c r="CG17" i="2"/>
  <c r="CO16" i="2"/>
  <c r="CG16" i="2"/>
  <c r="CO15" i="2"/>
  <c r="CG15" i="2"/>
  <c r="CO14" i="2"/>
  <c r="CG14" i="2"/>
  <c r="CO13" i="2"/>
  <c r="CG13" i="2"/>
  <c r="CO12" i="2"/>
  <c r="CG12" i="2"/>
  <c r="BY12" i="2"/>
  <c r="CO11" i="2"/>
  <c r="CG11" i="2"/>
  <c r="BY11" i="2"/>
  <c r="CO10" i="2"/>
  <c r="CG10" i="2"/>
  <c r="BY10" i="2"/>
  <c r="CO9" i="2"/>
  <c r="CG9" i="2"/>
  <c r="BY9" i="2"/>
  <c r="CO8" i="2"/>
  <c r="CG8" i="2"/>
  <c r="BY8" i="2"/>
  <c r="CO7" i="2"/>
  <c r="CG7" i="2"/>
  <c r="BY7" i="2"/>
  <c r="CO6" i="2"/>
  <c r="CG6" i="2"/>
  <c r="BY6" i="2"/>
  <c r="CO5" i="2"/>
  <c r="CG5" i="2"/>
  <c r="BY5" i="2"/>
  <c r="CO4" i="2"/>
  <c r="CG4" i="2"/>
  <c r="BY4" i="2"/>
  <c r="CO3" i="2"/>
  <c r="CG3" i="2"/>
  <c r="BY3" i="2"/>
  <c r="CO2" i="2"/>
  <c r="CG2" i="2"/>
  <c r="BY2" i="2"/>
  <c r="CO1" i="2"/>
  <c r="CG1" i="2"/>
  <c r="BY1" i="2"/>
  <c r="BC9" i="5" l="1"/>
  <c r="AJ45" i="6"/>
  <c r="BE54" i="6"/>
  <c r="AG52" i="5"/>
  <c r="AV52" i="5"/>
  <c r="K19" i="5"/>
  <c r="K46" i="5" s="1"/>
  <c r="AL52" i="5"/>
  <c r="AI52" i="5" s="1"/>
  <c r="AG54" i="6"/>
  <c r="BC3" i="5"/>
  <c r="K12" i="4"/>
  <c r="K39" i="4" s="1"/>
  <c r="AA35" i="4"/>
  <c r="BJ49" i="4" s="1"/>
  <c r="BI49" i="4" s="1"/>
  <c r="BO54" i="6"/>
  <c r="AK6" i="6"/>
  <c r="AK33" i="6" s="1"/>
  <c r="BO48" i="6"/>
  <c r="BN48" i="6" s="1"/>
  <c r="I13" i="6"/>
  <c r="I40" i="6" s="1"/>
  <c r="BR47" i="5"/>
  <c r="BC2" i="5"/>
  <c r="AD2" i="5" s="1"/>
  <c r="AK47" i="5"/>
  <c r="AG48" i="6"/>
  <c r="Z6" i="6"/>
  <c r="AI6" i="6" s="1"/>
  <c r="AI33" i="6" s="1"/>
  <c r="BR43" i="5"/>
  <c r="AZ54" i="6"/>
  <c r="BC12" i="5"/>
  <c r="AD12" i="5" s="1"/>
  <c r="AV48" i="6"/>
  <c r="AJ48" i="6"/>
  <c r="AI48" i="6" s="1"/>
  <c r="AV54" i="6"/>
  <c r="AF38" i="5"/>
  <c r="BQ52" i="5" s="1"/>
  <c r="AJ54" i="6"/>
  <c r="AI54" i="6" s="1"/>
  <c r="BA3" i="4"/>
  <c r="AF3" i="4" s="1"/>
  <c r="AF30" i="4" s="1"/>
  <c r="BQ44" i="4" s="1"/>
  <c r="K25" i="5"/>
  <c r="K52" i="5" s="1"/>
  <c r="AD9" i="6"/>
  <c r="AK9" i="6" s="1"/>
  <c r="AK36" i="6" s="1"/>
  <c r="BZ10" i="2"/>
  <c r="CH6" i="2"/>
  <c r="AQ7" i="2" s="1"/>
  <c r="AA7" i="2" s="1"/>
  <c r="P12" i="2" s="1"/>
  <c r="P39" i="2" s="1"/>
  <c r="BA2" i="4"/>
  <c r="AF2" i="4" s="1"/>
  <c r="AF29" i="4" s="1"/>
  <c r="BQ43" i="4" s="1"/>
  <c r="CH2" i="2"/>
  <c r="AU3" i="2" s="1"/>
  <c r="AE3" i="2" s="1"/>
  <c r="CP3" i="2"/>
  <c r="AV4" i="2" s="1"/>
  <c r="AJ46" i="6"/>
  <c r="AI46" i="6" s="1"/>
  <c r="AV46" i="6"/>
  <c r="AZ46" i="6"/>
  <c r="BO46" i="6"/>
  <c r="BH46" i="6" s="1"/>
  <c r="AB46" i="6" s="1"/>
  <c r="AG46" i="6"/>
  <c r="AD6" i="5"/>
  <c r="AD33" i="5" s="1"/>
  <c r="AN47" i="5" s="1"/>
  <c r="Z6" i="5"/>
  <c r="AI6" i="5" s="1"/>
  <c r="AV45" i="6"/>
  <c r="BO45" i="6"/>
  <c r="BF45" i="6" s="1"/>
  <c r="BC45" i="6" s="1"/>
  <c r="BA12" i="4"/>
  <c r="AF12" i="4" s="1"/>
  <c r="AF39" i="4" s="1"/>
  <c r="BQ53" i="4" s="1"/>
  <c r="AG45" i="6"/>
  <c r="AI45" i="6"/>
  <c r="Z45" i="6" s="1"/>
  <c r="AD11" i="6"/>
  <c r="C25" i="6" s="1"/>
  <c r="C52" i="6" s="1"/>
  <c r="AG43" i="6"/>
  <c r="AJ43" i="6"/>
  <c r="AI43" i="6" s="1"/>
  <c r="Z43" i="6" s="1"/>
  <c r="AD7" i="6"/>
  <c r="Z7" i="6"/>
  <c r="BA4" i="4"/>
  <c r="AF4" i="4" s="1"/>
  <c r="AF31" i="4" s="1"/>
  <c r="BQ45" i="4" s="1"/>
  <c r="AY5" i="4"/>
  <c r="AZ43" i="6"/>
  <c r="AV43" i="6"/>
  <c r="CP2" i="2"/>
  <c r="AV3" i="2" s="1"/>
  <c r="CP11" i="2"/>
  <c r="AV12" i="2" s="1"/>
  <c r="CH25" i="2"/>
  <c r="CH37" i="2"/>
  <c r="AI47" i="6"/>
  <c r="AY7" i="4"/>
  <c r="BR52" i="5"/>
  <c r="BO52" i="5" s="1"/>
  <c r="BC8" i="5"/>
  <c r="CH35" i="2"/>
  <c r="CH11" i="2"/>
  <c r="AQ12" i="2" s="1"/>
  <c r="AA12" i="2" s="1"/>
  <c r="CP20" i="2"/>
  <c r="CP26" i="2"/>
  <c r="CP29" i="2"/>
  <c r="CP34" i="2"/>
  <c r="CH45" i="2"/>
  <c r="BZ9" i="2"/>
  <c r="AT10" i="2" s="1"/>
  <c r="CH15" i="2"/>
  <c r="CH19" i="2"/>
  <c r="CH23" i="2"/>
  <c r="CH30" i="2"/>
  <c r="CP50" i="2"/>
  <c r="BZ3" i="2"/>
  <c r="AP4" i="2" s="1"/>
  <c r="CP5" i="2"/>
  <c r="AR6" i="2" s="1"/>
  <c r="BZ8" i="2"/>
  <c r="AT9" i="2" s="1"/>
  <c r="CH9" i="2"/>
  <c r="AU10" i="2" s="1"/>
  <c r="AE10" i="2" s="1"/>
  <c r="CP13" i="2"/>
  <c r="CP15" i="2"/>
  <c r="CP17" i="2"/>
  <c r="CP19" i="2"/>
  <c r="CP21" i="2"/>
  <c r="CP23" i="2"/>
  <c r="CP25" i="2"/>
  <c r="CP27" i="2"/>
  <c r="CP30" i="2"/>
  <c r="CP35" i="2"/>
  <c r="CH38" i="2"/>
  <c r="BR53" i="5"/>
  <c r="BO53" i="5" s="1"/>
  <c r="AY6" i="4"/>
  <c r="BZ5" i="2"/>
  <c r="AP6" i="2" s="1"/>
  <c r="CP8" i="2"/>
  <c r="AV9" i="2" s="1"/>
  <c r="CP14" i="2"/>
  <c r="CP24" i="2"/>
  <c r="CP28" i="2"/>
  <c r="CH32" i="2"/>
  <c r="CH5" i="2"/>
  <c r="AQ6" i="2" s="1"/>
  <c r="AA6" i="2" s="1"/>
  <c r="CP7" i="2"/>
  <c r="AR8" i="2" s="1"/>
  <c r="CH13" i="2"/>
  <c r="CH17" i="2"/>
  <c r="CH21" i="2"/>
  <c r="CH27" i="2"/>
  <c r="BZ2" i="2"/>
  <c r="AP3" i="2" s="1"/>
  <c r="CH3" i="2"/>
  <c r="AQ4" i="2" s="1"/>
  <c r="AA4" i="2" s="1"/>
  <c r="BZ7" i="2"/>
  <c r="AP8" i="2" s="1"/>
  <c r="CH8" i="2"/>
  <c r="AQ9" i="2" s="1"/>
  <c r="AA9" i="2" s="1"/>
  <c r="CP9" i="2"/>
  <c r="AR10" i="2" s="1"/>
  <c r="BZ11" i="2"/>
  <c r="AP12" i="2" s="1"/>
  <c r="CH14" i="2"/>
  <c r="CH20" i="2"/>
  <c r="CH26" i="2"/>
  <c r="CH28" i="2"/>
  <c r="CH31" i="2"/>
  <c r="CP33" i="2"/>
  <c r="CH36" i="2"/>
  <c r="AY8" i="4"/>
  <c r="BC10" i="5"/>
  <c r="AD10" i="5" s="1"/>
  <c r="BA5" i="4"/>
  <c r="AF5" i="4" s="1"/>
  <c r="E13" i="4" s="1"/>
  <c r="E40" i="4" s="1"/>
  <c r="AY10" i="4"/>
  <c r="BR50" i="5"/>
  <c r="BO50" i="5" s="1"/>
  <c r="AT11" i="2"/>
  <c r="AP11" i="2"/>
  <c r="AT12" i="2"/>
  <c r="CH10" i="2"/>
  <c r="BZ12" i="2"/>
  <c r="CH16" i="2"/>
  <c r="CP22" i="2"/>
  <c r="CH29" i="2"/>
  <c r="CP32" i="2"/>
  <c r="CP43" i="2"/>
  <c r="CP53" i="2"/>
  <c r="CP54" i="2"/>
  <c r="AJ50" i="5"/>
  <c r="BZ1" i="2"/>
  <c r="CP1" i="2"/>
  <c r="CH7" i="2"/>
  <c r="CH40" i="2"/>
  <c r="CH41" i="2"/>
  <c r="CH42" i="2"/>
  <c r="CH44" i="2"/>
  <c r="CP45" i="2"/>
  <c r="CP47" i="2"/>
  <c r="E7" i="4"/>
  <c r="E34" i="4" s="1"/>
  <c r="AT34" i="4" s="1"/>
  <c r="AE33" i="4"/>
  <c r="BK47" i="4" s="1"/>
  <c r="J13" i="4"/>
  <c r="J40" i="4" s="1"/>
  <c r="BN54" i="6"/>
  <c r="BF54" i="6"/>
  <c r="BC54" i="6" s="1"/>
  <c r="BH54" i="6"/>
  <c r="AB54" i="6" s="1"/>
  <c r="Z3" i="5"/>
  <c r="AD3" i="5"/>
  <c r="AA40" i="4"/>
  <c r="BJ54" i="4" s="1"/>
  <c r="P24" i="4"/>
  <c r="P51" i="4" s="1"/>
  <c r="K7" i="4"/>
  <c r="K34" i="4" s="1"/>
  <c r="J7" i="4"/>
  <c r="J34" i="4" s="1"/>
  <c r="AE30" i="4"/>
  <c r="BK44" i="4" s="1"/>
  <c r="BI45" i="4"/>
  <c r="BD45" i="4"/>
  <c r="AK45" i="4"/>
  <c r="BL45" i="4"/>
  <c r="AB3" i="4"/>
  <c r="AY3" i="4"/>
  <c r="BC3" i="4" s="1"/>
  <c r="Z12" i="6"/>
  <c r="AD12" i="6"/>
  <c r="BA7" i="4"/>
  <c r="AF7" i="4" s="1"/>
  <c r="K24" i="4"/>
  <c r="K51" i="4" s="1"/>
  <c r="AB39" i="4"/>
  <c r="BP53" i="4" s="1"/>
  <c r="D6" i="4"/>
  <c r="D33" i="4" s="1"/>
  <c r="AS33" i="4" s="1"/>
  <c r="AA29" i="4"/>
  <c r="BJ43" i="4" s="1"/>
  <c r="AF34" i="5"/>
  <c r="BQ48" i="5" s="1"/>
  <c r="BR48" i="5" s="1"/>
  <c r="Q13" i="5"/>
  <c r="Q40" i="5" s="1"/>
  <c r="AJ49" i="6"/>
  <c r="AZ49" i="6"/>
  <c r="BO49" i="6"/>
  <c r="Z35" i="6"/>
  <c r="AM49" i="6" s="1"/>
  <c r="AI8" i="6"/>
  <c r="C18" i="6"/>
  <c r="C45" i="6" s="1"/>
  <c r="BZ4" i="2"/>
  <c r="CP4" i="2"/>
  <c r="CP12" i="2"/>
  <c r="CP18" i="2"/>
  <c r="CH24" i="2"/>
  <c r="CP31" i="2"/>
  <c r="CP39" i="2"/>
  <c r="Z29" i="6"/>
  <c r="AM43" i="6" s="1"/>
  <c r="AH43" i="6" s="1"/>
  <c r="C6" i="6"/>
  <c r="C33" i="6" s="1"/>
  <c r="AR33" i="6" s="1"/>
  <c r="AI2" i="6"/>
  <c r="CH4" i="2"/>
  <c r="BZ6" i="2"/>
  <c r="CH12" i="2"/>
  <c r="CP16" i="2"/>
  <c r="CH18" i="2"/>
  <c r="CH22" i="2"/>
  <c r="CH39" i="2"/>
  <c r="CP40" i="2"/>
  <c r="CP44" i="2"/>
  <c r="CP46" i="2"/>
  <c r="CP49" i="2"/>
  <c r="CP51" i="2"/>
  <c r="CP55" i="2"/>
  <c r="CP38" i="2"/>
  <c r="CP48" i="2"/>
  <c r="AF31" i="5"/>
  <c r="BQ45" i="5" s="1"/>
  <c r="BR45" i="5" s="1"/>
  <c r="Q7" i="5"/>
  <c r="Q34" i="5" s="1"/>
  <c r="CP6" i="2"/>
  <c r="CP10" i="2"/>
  <c r="CH1" i="2"/>
  <c r="CH33" i="2"/>
  <c r="CH34" i="2"/>
  <c r="CP36" i="2"/>
  <c r="CP37" i="2"/>
  <c r="CP41" i="2"/>
  <c r="CP42" i="2"/>
  <c r="CH43" i="2"/>
  <c r="CP52" i="2"/>
  <c r="J19" i="4"/>
  <c r="J46" i="4" s="1"/>
  <c r="AE36" i="4"/>
  <c r="BK50" i="4" s="1"/>
  <c r="AE38" i="4"/>
  <c r="BK52" i="4" s="1"/>
  <c r="D25" i="4"/>
  <c r="D52" i="4" s="1"/>
  <c r="AV50" i="6"/>
  <c r="AG50" i="6"/>
  <c r="BE50" i="6"/>
  <c r="AL50" i="6"/>
  <c r="AD31" i="6"/>
  <c r="AN45" i="6" s="1"/>
  <c r="O7" i="6"/>
  <c r="O34" i="6" s="1"/>
  <c r="AK4" i="6"/>
  <c r="AK31" i="6" s="1"/>
  <c r="I12" i="5"/>
  <c r="I39" i="5" s="1"/>
  <c r="BN46" i="6"/>
  <c r="J24" i="4"/>
  <c r="J51" i="4" s="1"/>
  <c r="AA39" i="4"/>
  <c r="BJ53" i="4" s="1"/>
  <c r="AB37" i="4"/>
  <c r="BP51" i="4" s="1"/>
  <c r="Q18" i="4"/>
  <c r="Q45" i="4" s="1"/>
  <c r="P18" i="4"/>
  <c r="P45" i="4" s="1"/>
  <c r="AA37" i="4"/>
  <c r="BJ51" i="4" s="1"/>
  <c r="BI50" i="5"/>
  <c r="BD50" i="5"/>
  <c r="AK50" i="5"/>
  <c r="BL50" i="5"/>
  <c r="AJ44" i="6"/>
  <c r="AI44" i="6" s="1"/>
  <c r="BO44" i="6"/>
  <c r="AZ44" i="6"/>
  <c r="AV44" i="6"/>
  <c r="BC7" i="5"/>
  <c r="AA36" i="4"/>
  <c r="BJ50" i="4" s="1"/>
  <c r="J18" i="4"/>
  <c r="J45" i="4" s="1"/>
  <c r="AB36" i="4"/>
  <c r="BP50" i="4" s="1"/>
  <c r="K18" i="4"/>
  <c r="K45" i="4" s="1"/>
  <c r="D24" i="4"/>
  <c r="D51" i="4" s="1"/>
  <c r="AA38" i="4"/>
  <c r="BJ52" i="4" s="1"/>
  <c r="AB29" i="4"/>
  <c r="BP43" i="4" s="1"/>
  <c r="E6" i="4"/>
  <c r="E33" i="4" s="1"/>
  <c r="AT33" i="4" s="1"/>
  <c r="AY12" i="4"/>
  <c r="BL51" i="5"/>
  <c r="BI51" i="5"/>
  <c r="BD51" i="5"/>
  <c r="AK51" i="5"/>
  <c r="AI4" i="6"/>
  <c r="Z31" i="6"/>
  <c r="AM45" i="6" s="1"/>
  <c r="O6" i="6"/>
  <c r="O33" i="6" s="1"/>
  <c r="J6" i="4"/>
  <c r="J33" i="4" s="1"/>
  <c r="AA30" i="4"/>
  <c r="BJ44" i="4" s="1"/>
  <c r="BI45" i="5"/>
  <c r="BD45" i="5"/>
  <c r="AK45" i="5"/>
  <c r="BL45" i="5"/>
  <c r="Z36" i="6"/>
  <c r="AM50" i="6" s="1"/>
  <c r="I18" i="6"/>
  <c r="I45" i="6" s="1"/>
  <c r="AI9" i="6"/>
  <c r="AE29" i="4"/>
  <c r="BK43" i="4" s="1"/>
  <c r="D7" i="4"/>
  <c r="D34" i="4" s="1"/>
  <c r="AS34" i="4" s="1"/>
  <c r="AY4" i="4"/>
  <c r="AG49" i="6"/>
  <c r="AV49" i="6"/>
  <c r="BE49" i="6"/>
  <c r="AL49" i="6"/>
  <c r="BL43" i="5"/>
  <c r="BI43" i="5"/>
  <c r="BD43" i="5"/>
  <c r="AK43" i="5"/>
  <c r="BO52" i="6"/>
  <c r="AZ52" i="6"/>
  <c r="AJ52" i="6"/>
  <c r="Z9" i="5"/>
  <c r="AD9" i="5"/>
  <c r="AD35" i="6"/>
  <c r="AN49" i="6" s="1"/>
  <c r="C19" i="6"/>
  <c r="C46" i="6" s="1"/>
  <c r="AK8" i="6"/>
  <c r="AK35" i="6" s="1"/>
  <c r="Q19" i="5"/>
  <c r="Q46" i="5" s="1"/>
  <c r="AF37" i="5"/>
  <c r="BQ51" i="5" s="1"/>
  <c r="BR51" i="5" s="1"/>
  <c r="AG49" i="5"/>
  <c r="AV49" i="5"/>
  <c r="BE49" i="5"/>
  <c r="AL49" i="5"/>
  <c r="AI49" i="5" s="1"/>
  <c r="AB35" i="4"/>
  <c r="BP49" i="4" s="1"/>
  <c r="E18" i="4"/>
  <c r="E45" i="4" s="1"/>
  <c r="AK49" i="4"/>
  <c r="AB34" i="4"/>
  <c r="BP48" i="4" s="1"/>
  <c r="Q12" i="4"/>
  <c r="Q39" i="4" s="1"/>
  <c r="BA10" i="4"/>
  <c r="AF10" i="4" s="1"/>
  <c r="BE51" i="6"/>
  <c r="AL51" i="6"/>
  <c r="AG51" i="6"/>
  <c r="AV51" i="6"/>
  <c r="BL48" i="5"/>
  <c r="BI48" i="5"/>
  <c r="BD48" i="5"/>
  <c r="AK48" i="5"/>
  <c r="BC13" i="5"/>
  <c r="AD30" i="6"/>
  <c r="AN44" i="6" s="1"/>
  <c r="I7" i="6"/>
  <c r="I34" i="6" s="1"/>
  <c r="AK3" i="6"/>
  <c r="AK30" i="6" s="1"/>
  <c r="D13" i="4"/>
  <c r="D40" i="4" s="1"/>
  <c r="AE32" i="4"/>
  <c r="BK46" i="4" s="1"/>
  <c r="AD40" i="6"/>
  <c r="AN54" i="6" s="1"/>
  <c r="O25" i="6"/>
  <c r="O52" i="6" s="1"/>
  <c r="AK13" i="6"/>
  <c r="AK40" i="6" s="1"/>
  <c r="AJ47" i="5"/>
  <c r="BO47" i="5"/>
  <c r="AZ47" i="5"/>
  <c r="AF32" i="5"/>
  <c r="BQ46" i="5" s="1"/>
  <c r="BR46" i="5" s="1"/>
  <c r="E13" i="5"/>
  <c r="E40" i="5" s="1"/>
  <c r="AZ50" i="6"/>
  <c r="BO50" i="6"/>
  <c r="AJ50" i="6"/>
  <c r="BC4" i="5"/>
  <c r="AB31" i="4"/>
  <c r="BP45" i="4" s="1"/>
  <c r="Q6" i="4"/>
  <c r="Q33" i="4" s="1"/>
  <c r="BA9" i="4"/>
  <c r="AF9" i="4" s="1"/>
  <c r="AJ51" i="6"/>
  <c r="BO51" i="6"/>
  <c r="AZ51" i="6"/>
  <c r="AD37" i="6"/>
  <c r="AN51" i="6" s="1"/>
  <c r="O19" i="6"/>
  <c r="O46" i="6" s="1"/>
  <c r="AK10" i="6"/>
  <c r="AK37" i="6" s="1"/>
  <c r="BA11" i="4"/>
  <c r="AF11" i="4" s="1"/>
  <c r="BA13" i="4"/>
  <c r="AF13" i="4" s="1"/>
  <c r="AE34" i="4"/>
  <c r="BK48" i="4" s="1"/>
  <c r="P13" i="4"/>
  <c r="P40" i="4" s="1"/>
  <c r="Z38" i="6"/>
  <c r="AM52" i="6" s="1"/>
  <c r="C24" i="6"/>
  <c r="C51" i="6" s="1"/>
  <c r="AI11" i="6"/>
  <c r="K7" i="5"/>
  <c r="K34" i="5" s="1"/>
  <c r="AF30" i="5"/>
  <c r="BQ44" i="5" s="1"/>
  <c r="BR44" i="5" s="1"/>
  <c r="I6" i="6"/>
  <c r="I33" i="6" s="1"/>
  <c r="AI3" i="6"/>
  <c r="Z30" i="6"/>
  <c r="AM44" i="6" s="1"/>
  <c r="AD32" i="6"/>
  <c r="AN46" i="6" s="1"/>
  <c r="C13" i="6"/>
  <c r="C40" i="6" s="1"/>
  <c r="AK5" i="6"/>
  <c r="AK32" i="6" s="1"/>
  <c r="BN45" i="6"/>
  <c r="Z52" i="5"/>
  <c r="AY2" i="4"/>
  <c r="BC2" i="4" s="1"/>
  <c r="AB38" i="4"/>
  <c r="BP52" i="4" s="1"/>
  <c r="E24" i="4"/>
  <c r="E51" i="4" s="1"/>
  <c r="J12" i="4"/>
  <c r="J39" i="4" s="1"/>
  <c r="AA33" i="4"/>
  <c r="BJ47" i="4" s="1"/>
  <c r="BE52" i="6"/>
  <c r="AL52" i="6"/>
  <c r="AG52" i="6"/>
  <c r="AV52" i="6"/>
  <c r="BI46" i="5"/>
  <c r="BD46" i="5"/>
  <c r="P25" i="4"/>
  <c r="P52" i="4" s="1"/>
  <c r="AE40" i="4"/>
  <c r="BK54" i="4" s="1"/>
  <c r="Z11" i="5"/>
  <c r="AD11" i="5"/>
  <c r="AE39" i="4"/>
  <c r="BK53" i="4" s="1"/>
  <c r="J25" i="4"/>
  <c r="J52" i="4" s="1"/>
  <c r="AE37" i="4"/>
  <c r="BK51" i="4" s="1"/>
  <c r="P19" i="4"/>
  <c r="P46" i="4" s="1"/>
  <c r="BA8" i="4"/>
  <c r="AF8" i="4" s="1"/>
  <c r="BO53" i="6"/>
  <c r="AJ53" i="6"/>
  <c r="AZ53" i="6"/>
  <c r="AE32" i="5"/>
  <c r="BK46" i="5" s="1"/>
  <c r="AK46" i="5" s="1"/>
  <c r="D13" i="5"/>
  <c r="D40" i="5" s="1"/>
  <c r="BC5" i="5"/>
  <c r="AJ43" i="5"/>
  <c r="BO43" i="5"/>
  <c r="AZ43" i="5"/>
  <c r="BA6" i="4"/>
  <c r="AF6" i="4" s="1"/>
  <c r="AY9" i="4"/>
  <c r="AF40" i="5"/>
  <c r="BQ54" i="5" s="1"/>
  <c r="BR54" i="5" s="1"/>
  <c r="Q25" i="5"/>
  <c r="Q52" i="5" s="1"/>
  <c r="Z37" i="6"/>
  <c r="AM51" i="6" s="1"/>
  <c r="AI10" i="6"/>
  <c r="O18" i="6"/>
  <c r="O45" i="6" s="1"/>
  <c r="AY11" i="4"/>
  <c r="AB40" i="4"/>
  <c r="BP54" i="4" s="1"/>
  <c r="Q24" i="4"/>
  <c r="Q51" i="4" s="1"/>
  <c r="AY13" i="4"/>
  <c r="P12" i="4"/>
  <c r="P39" i="4" s="1"/>
  <c r="AA34" i="4"/>
  <c r="BJ48" i="4" s="1"/>
  <c r="E12" i="4"/>
  <c r="E39" i="4" s="1"/>
  <c r="AB32" i="4"/>
  <c r="BP46" i="4" s="1"/>
  <c r="AD38" i="6"/>
  <c r="AN52" i="6" s="1"/>
  <c r="BI54" i="5"/>
  <c r="BD54" i="5"/>
  <c r="AK54" i="5"/>
  <c r="BL54" i="5"/>
  <c r="BE47" i="5"/>
  <c r="AL47" i="5"/>
  <c r="AI47" i="5" s="1"/>
  <c r="AG47" i="5"/>
  <c r="AV47" i="5"/>
  <c r="AK2" i="6"/>
  <c r="AK29" i="6" s="1"/>
  <c r="AD29" i="6"/>
  <c r="AN43" i="6" s="1"/>
  <c r="C7" i="6"/>
  <c r="C34" i="6" s="1"/>
  <c r="AR34" i="6" s="1"/>
  <c r="BR49" i="5"/>
  <c r="AV53" i="6"/>
  <c r="AG53" i="6"/>
  <c r="BE53" i="6"/>
  <c r="AL53" i="6"/>
  <c r="BI53" i="5"/>
  <c r="BD53" i="5"/>
  <c r="AK53" i="5"/>
  <c r="BL53" i="5"/>
  <c r="Z32" i="6"/>
  <c r="AM46" i="6" s="1"/>
  <c r="C12" i="6"/>
  <c r="C39" i="6" s="1"/>
  <c r="AI5" i="6"/>
  <c r="BH43" i="6"/>
  <c r="AB43" i="6" s="1"/>
  <c r="BF43" i="6"/>
  <c r="BC43" i="6" s="1"/>
  <c r="BN43" i="6"/>
  <c r="Z44" i="5"/>
  <c r="BH47" i="6"/>
  <c r="AB47" i="6" s="1"/>
  <c r="BF47" i="6"/>
  <c r="BC47" i="6" s="1"/>
  <c r="BN47" i="6"/>
  <c r="AA32" i="4"/>
  <c r="BJ46" i="4" s="1"/>
  <c r="D12" i="4"/>
  <c r="D39" i="4" s="1"/>
  <c r="Z40" i="6"/>
  <c r="AM54" i="6" s="1"/>
  <c r="O24" i="6"/>
  <c r="O51" i="6" s="1"/>
  <c r="AI13" i="6"/>
  <c r="AL40" i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AF32" i="4" l="1"/>
  <c r="BQ46" i="4" s="1"/>
  <c r="AT6" i="2"/>
  <c r="AD36" i="6"/>
  <c r="AN50" i="6" s="1"/>
  <c r="BF48" i="6"/>
  <c r="BC48" i="6" s="1"/>
  <c r="BA48" i="6" s="1"/>
  <c r="AY48" i="6" s="1"/>
  <c r="Z2" i="5"/>
  <c r="BD49" i="4"/>
  <c r="AH45" i="6"/>
  <c r="BH48" i="6"/>
  <c r="AB48" i="6" s="1"/>
  <c r="BL49" i="4"/>
  <c r="AV49" i="4" s="1"/>
  <c r="AO54" i="6"/>
  <c r="AZ53" i="5"/>
  <c r="Z12" i="5"/>
  <c r="AI12" i="5" s="1"/>
  <c r="AQ3" i="2"/>
  <c r="AA3" i="2" s="1"/>
  <c r="AK6" i="5"/>
  <c r="AK33" i="5" s="1"/>
  <c r="I12" i="6"/>
  <c r="I39" i="6" s="1"/>
  <c r="Z33" i="6"/>
  <c r="AM47" i="6" s="1"/>
  <c r="AO47" i="6" s="1"/>
  <c r="AJ52" i="5"/>
  <c r="I13" i="5"/>
  <c r="I40" i="5" s="1"/>
  <c r="AU12" i="2"/>
  <c r="AE12" i="2" s="1"/>
  <c r="J25" i="2" s="1"/>
  <c r="J52" i="2" s="1"/>
  <c r="Q7" i="4"/>
  <c r="Q34" i="4" s="1"/>
  <c r="AU9" i="2"/>
  <c r="AE9" i="2" s="1"/>
  <c r="J19" i="2" s="1"/>
  <c r="J46" i="2" s="1"/>
  <c r="BC13" i="4"/>
  <c r="Z13" i="4" s="1"/>
  <c r="Z47" i="6"/>
  <c r="AR9" i="2"/>
  <c r="BC12" i="4"/>
  <c r="AD12" i="4" s="1"/>
  <c r="Z33" i="5"/>
  <c r="AM47" i="5" s="1"/>
  <c r="AH47" i="5" s="1"/>
  <c r="AT3" i="2"/>
  <c r="AR4" i="2"/>
  <c r="AY4" i="2" s="1"/>
  <c r="AK11" i="6"/>
  <c r="AK38" i="6" s="1"/>
  <c r="K25" i="4"/>
  <c r="K52" i="4" s="1"/>
  <c r="AV10" i="2"/>
  <c r="AT4" i="2"/>
  <c r="BA4" i="2" s="1"/>
  <c r="AP9" i="2"/>
  <c r="AY9" i="2" s="1"/>
  <c r="AA34" i="2"/>
  <c r="BJ48" i="2" s="1"/>
  <c r="BI48" i="2" s="1"/>
  <c r="BR46" i="4"/>
  <c r="BH45" i="6"/>
  <c r="AB45" i="6" s="1"/>
  <c r="I19" i="6"/>
  <c r="I46" i="6" s="1"/>
  <c r="AT8" i="2"/>
  <c r="BC4" i="4"/>
  <c r="AU7" i="2"/>
  <c r="AE7" i="2" s="1"/>
  <c r="AE34" i="2" s="1"/>
  <c r="BK48" i="2" s="1"/>
  <c r="AU6" i="2"/>
  <c r="AE6" i="2" s="1"/>
  <c r="AE33" i="2" s="1"/>
  <c r="BK47" i="2" s="1"/>
  <c r="BF46" i="6"/>
  <c r="BC46" i="6" s="1"/>
  <c r="AS46" i="6" s="1"/>
  <c r="AU4" i="2"/>
  <c r="AE4" i="2" s="1"/>
  <c r="AV6" i="2"/>
  <c r="AO51" i="6"/>
  <c r="AM6" i="6"/>
  <c r="AM33" i="6" s="1"/>
  <c r="AR12" i="2"/>
  <c r="AY12" i="2" s="1"/>
  <c r="BR45" i="4"/>
  <c r="AJ45" i="4" s="1"/>
  <c r="AZ50" i="5"/>
  <c r="AK7" i="6"/>
  <c r="AK34" i="6" s="1"/>
  <c r="O13" i="6"/>
  <c r="O40" i="6" s="1"/>
  <c r="AD34" i="6"/>
  <c r="AN48" i="6" s="1"/>
  <c r="BC6" i="4"/>
  <c r="BC5" i="4"/>
  <c r="AD5" i="4" s="1"/>
  <c r="AV8" i="2"/>
  <c r="BC7" i="4"/>
  <c r="AJ53" i="5"/>
  <c r="AZ52" i="5"/>
  <c r="AO49" i="6"/>
  <c r="AQ10" i="2"/>
  <c r="AA10" i="2" s="1"/>
  <c r="AA37" i="2" s="1"/>
  <c r="BJ51" i="2" s="1"/>
  <c r="AR3" i="2"/>
  <c r="AY3" i="2" s="1"/>
  <c r="BA3" i="2"/>
  <c r="AF3" i="2" s="1"/>
  <c r="BC9" i="4"/>
  <c r="AD9" i="4" s="1"/>
  <c r="AO50" i="6"/>
  <c r="O12" i="6"/>
  <c r="O39" i="6" s="1"/>
  <c r="Z34" i="6"/>
  <c r="AM48" i="6" s="1"/>
  <c r="AH48" i="6" s="1"/>
  <c r="AI7" i="6"/>
  <c r="AP10" i="2"/>
  <c r="AY10" i="2" s="1"/>
  <c r="Z8" i="5"/>
  <c r="AD8" i="5"/>
  <c r="AI53" i="6"/>
  <c r="Z53" i="6" s="1"/>
  <c r="Z10" i="5"/>
  <c r="Z37" i="5" s="1"/>
  <c r="AM51" i="5" s="1"/>
  <c r="AI52" i="6"/>
  <c r="Z52" i="6" s="1"/>
  <c r="AO52" i="6"/>
  <c r="AI51" i="6"/>
  <c r="Z51" i="6" s="1"/>
  <c r="AI49" i="6"/>
  <c r="Z49" i="6" s="1"/>
  <c r="AO45" i="6"/>
  <c r="AY6" i="2"/>
  <c r="BO44" i="5"/>
  <c r="AZ44" i="5"/>
  <c r="AJ44" i="5"/>
  <c r="AH44" i="6"/>
  <c r="Z44" i="6"/>
  <c r="BA54" i="6"/>
  <c r="AY54" i="6" s="1"/>
  <c r="AW54" i="6"/>
  <c r="AU54" i="6" s="1"/>
  <c r="AS54" i="6"/>
  <c r="P50" i="6"/>
  <c r="AB27" i="6"/>
  <c r="P23" i="6" s="1"/>
  <c r="AZ46" i="5"/>
  <c r="BO46" i="5"/>
  <c r="AJ46" i="5"/>
  <c r="AS48" i="6"/>
  <c r="I24" i="6"/>
  <c r="I51" i="6" s="1"/>
  <c r="AI12" i="6"/>
  <c r="Z39" i="6"/>
  <c r="AM53" i="6" s="1"/>
  <c r="I7" i="5"/>
  <c r="I34" i="5" s="1"/>
  <c r="AD30" i="5"/>
  <c r="AN44" i="5" s="1"/>
  <c r="AK3" i="5"/>
  <c r="AK30" i="5" s="1"/>
  <c r="AQ8" i="2"/>
  <c r="AA8" i="2" s="1"/>
  <c r="AU8" i="2"/>
  <c r="AE8" i="2" s="1"/>
  <c r="BN50" i="5"/>
  <c r="BH50" i="5"/>
  <c r="AB50" i="5" s="1"/>
  <c r="BF50" i="5"/>
  <c r="BC50" i="5" s="1"/>
  <c r="AP13" i="2"/>
  <c r="AT13" i="2"/>
  <c r="P7" i="2"/>
  <c r="P34" i="2" s="1"/>
  <c r="AE31" i="2"/>
  <c r="BK45" i="2" s="1"/>
  <c r="J6" i="2"/>
  <c r="J33" i="2" s="1"/>
  <c r="AA30" i="2"/>
  <c r="BJ44" i="2" s="1"/>
  <c r="AV53" i="5"/>
  <c r="BE53" i="5"/>
  <c r="AL53" i="5"/>
  <c r="AI53" i="5" s="1"/>
  <c r="AG53" i="5"/>
  <c r="AZ45" i="5"/>
  <c r="BO45" i="5"/>
  <c r="AJ45" i="5"/>
  <c r="BF53" i="6"/>
  <c r="BC53" i="6" s="1"/>
  <c r="BN53" i="6"/>
  <c r="BH53" i="6"/>
  <c r="AB53" i="6" s="1"/>
  <c r="BI47" i="4"/>
  <c r="BD47" i="4"/>
  <c r="AK47" i="4"/>
  <c r="BL47" i="4"/>
  <c r="BH51" i="6"/>
  <c r="AB51" i="6" s="1"/>
  <c r="BF51" i="6"/>
  <c r="BC51" i="6" s="1"/>
  <c r="BN51" i="6"/>
  <c r="AH51" i="6"/>
  <c r="AJ51" i="5"/>
  <c r="BO51" i="5"/>
  <c r="AZ51" i="5"/>
  <c r="BH52" i="6"/>
  <c r="AB52" i="6" s="1"/>
  <c r="BF52" i="6"/>
  <c r="BC52" i="6" s="1"/>
  <c r="BN52" i="6"/>
  <c r="BE43" i="5"/>
  <c r="AL43" i="5"/>
  <c r="AI43" i="5" s="1"/>
  <c r="AG43" i="5"/>
  <c r="AV43" i="5"/>
  <c r="AI31" i="6"/>
  <c r="AM4" i="6"/>
  <c r="AM31" i="6" s="1"/>
  <c r="BI52" i="4"/>
  <c r="BD52" i="4"/>
  <c r="AK52" i="4"/>
  <c r="BL52" i="4"/>
  <c r="AR7" i="2"/>
  <c r="AV7" i="2"/>
  <c r="AM2" i="6"/>
  <c r="AM29" i="6" s="1"/>
  <c r="AI29" i="6"/>
  <c r="AV5" i="2"/>
  <c r="AR5" i="2"/>
  <c r="AO46" i="6"/>
  <c r="Z47" i="5"/>
  <c r="BC11" i="4"/>
  <c r="Z9" i="4"/>
  <c r="AK10" i="5"/>
  <c r="AK37" i="5" s="1"/>
  <c r="O19" i="5"/>
  <c r="O46" i="5" s="1"/>
  <c r="AD37" i="5"/>
  <c r="AN51" i="5" s="1"/>
  <c r="E19" i="4"/>
  <c r="E46" i="4" s="1"/>
  <c r="AF35" i="4"/>
  <c r="BQ49" i="4" s="1"/>
  <c r="BR49" i="4" s="1"/>
  <c r="Z46" i="6"/>
  <c r="AH46" i="6"/>
  <c r="BL46" i="5"/>
  <c r="Q25" i="4"/>
  <c r="Q52" i="4" s="1"/>
  <c r="AF40" i="4"/>
  <c r="BQ54" i="4" s="1"/>
  <c r="BR54" i="4" s="1"/>
  <c r="BF50" i="6"/>
  <c r="BC50" i="6" s="1"/>
  <c r="BN50" i="6"/>
  <c r="BH50" i="6"/>
  <c r="AB50" i="6" s="1"/>
  <c r="Z13" i="5"/>
  <c r="AD13" i="5"/>
  <c r="BE48" i="5"/>
  <c r="AL48" i="5"/>
  <c r="AI48" i="5" s="1"/>
  <c r="AG48" i="5"/>
  <c r="AV48" i="5"/>
  <c r="AG49" i="4"/>
  <c r="AD7" i="4"/>
  <c r="Z7" i="4"/>
  <c r="AD39" i="5"/>
  <c r="AN53" i="5" s="1"/>
  <c r="I25" i="5"/>
  <c r="I52" i="5" s="1"/>
  <c r="AK12" i="5"/>
  <c r="AK39" i="5" s="1"/>
  <c r="Z12" i="4"/>
  <c r="BL50" i="4"/>
  <c r="AK50" i="4"/>
  <c r="BI50" i="4"/>
  <c r="BD50" i="4"/>
  <c r="BH44" i="6"/>
  <c r="AB44" i="6" s="1"/>
  <c r="BF44" i="6"/>
  <c r="BC44" i="6" s="1"/>
  <c r="BN44" i="6"/>
  <c r="AG50" i="5"/>
  <c r="AV50" i="5"/>
  <c r="BE50" i="5"/>
  <c r="AL50" i="5"/>
  <c r="AI50" i="5" s="1"/>
  <c r="BC8" i="4"/>
  <c r="Q38" i="6"/>
  <c r="AC21" i="6"/>
  <c r="Q11" i="6" s="1"/>
  <c r="AU13" i="2"/>
  <c r="AE13" i="2" s="1"/>
  <c r="AQ13" i="2"/>
  <c r="AA13" i="2" s="1"/>
  <c r="AP5" i="2"/>
  <c r="AT5" i="2"/>
  <c r="BN49" i="6"/>
  <c r="BF49" i="6"/>
  <c r="BC49" i="6" s="1"/>
  <c r="BH49" i="6"/>
  <c r="AB49" i="6" s="1"/>
  <c r="BR53" i="4"/>
  <c r="Z3" i="4"/>
  <c r="AD3" i="4"/>
  <c r="BI54" i="4"/>
  <c r="BD54" i="4"/>
  <c r="AK54" i="4"/>
  <c r="BL54" i="4"/>
  <c r="Z30" i="5"/>
  <c r="AM44" i="5" s="1"/>
  <c r="AI3" i="5"/>
  <c r="I6" i="5"/>
  <c r="I33" i="5" s="1"/>
  <c r="Q50" i="6"/>
  <c r="AC27" i="6"/>
  <c r="Q23" i="6" s="1"/>
  <c r="AQ11" i="2"/>
  <c r="AA11" i="2" s="1"/>
  <c r="AU11" i="2"/>
  <c r="AE11" i="2" s="1"/>
  <c r="AA36" i="2"/>
  <c r="BJ50" i="2" s="1"/>
  <c r="J18" i="2"/>
  <c r="J45" i="2" s="1"/>
  <c r="AA31" i="2"/>
  <c r="BJ45" i="2" s="1"/>
  <c r="P6" i="2"/>
  <c r="P33" i="2" s="1"/>
  <c r="AE37" i="2"/>
  <c r="BK51" i="2" s="1"/>
  <c r="P19" i="2"/>
  <c r="P46" i="2" s="1"/>
  <c r="J7" i="2"/>
  <c r="J34" i="2" s="1"/>
  <c r="AE30" i="2"/>
  <c r="BK44" i="2" s="1"/>
  <c r="BA10" i="2"/>
  <c r="AT32" i="6"/>
  <c r="E32" i="6"/>
  <c r="AC16" i="6"/>
  <c r="E5" i="6" s="1"/>
  <c r="Z48" i="6"/>
  <c r="BO54" i="5"/>
  <c r="AZ54" i="5"/>
  <c r="AJ54" i="5"/>
  <c r="Z2" i="4"/>
  <c r="AD2" i="4"/>
  <c r="BA45" i="6"/>
  <c r="AY45" i="6" s="1"/>
  <c r="AW45" i="6"/>
  <c r="AU45" i="6" s="1"/>
  <c r="AB18" i="6"/>
  <c r="P5" i="6" s="1"/>
  <c r="AS45" i="6"/>
  <c r="P32" i="6"/>
  <c r="C6" i="5"/>
  <c r="C33" i="5" s="1"/>
  <c r="AR33" i="5" s="1"/>
  <c r="AI2" i="5"/>
  <c r="Z29" i="5"/>
  <c r="AM43" i="5" s="1"/>
  <c r="J41" i="6"/>
  <c r="K41" i="6"/>
  <c r="I41" i="6"/>
  <c r="AI50" i="6"/>
  <c r="AW47" i="6"/>
  <c r="AU47" i="6" s="1"/>
  <c r="AS47" i="6"/>
  <c r="J38" i="6"/>
  <c r="BA47" i="6"/>
  <c r="AY47" i="6" s="1"/>
  <c r="AB20" i="6"/>
  <c r="J11" i="6" s="1"/>
  <c r="AJ46" i="4"/>
  <c r="BO46" i="4"/>
  <c r="AZ46" i="4"/>
  <c r="AF37" i="4"/>
  <c r="BQ51" i="4" s="1"/>
  <c r="BR51" i="4" s="1"/>
  <c r="Q19" i="4"/>
  <c r="Q46" i="4" s="1"/>
  <c r="AH54" i="6"/>
  <c r="Z54" i="6"/>
  <c r="I19" i="5"/>
  <c r="I46" i="5" s="1"/>
  <c r="AD36" i="5"/>
  <c r="AN50" i="5" s="1"/>
  <c r="AK9" i="5"/>
  <c r="AK36" i="5" s="1"/>
  <c r="Z4" i="4"/>
  <c r="AD4" i="4"/>
  <c r="AI36" i="6"/>
  <c r="AM9" i="6"/>
  <c r="AM36" i="6" s="1"/>
  <c r="AG45" i="5"/>
  <c r="AV45" i="5"/>
  <c r="BE45" i="5"/>
  <c r="AL45" i="5"/>
  <c r="AI45" i="5" s="1"/>
  <c r="BI44" i="4"/>
  <c r="BD44" i="4"/>
  <c r="AK44" i="4"/>
  <c r="BL44" i="4"/>
  <c r="Z7" i="5"/>
  <c r="AD7" i="5"/>
  <c r="BI51" i="4"/>
  <c r="BD51" i="4"/>
  <c r="AK51" i="4"/>
  <c r="BL51" i="4"/>
  <c r="BL53" i="4"/>
  <c r="BI53" i="4"/>
  <c r="BD53" i="4"/>
  <c r="AK53" i="4"/>
  <c r="AU2" i="2"/>
  <c r="AE2" i="2" s="1"/>
  <c r="AQ2" i="2"/>
  <c r="AA2" i="2" s="1"/>
  <c r="AP7" i="2"/>
  <c r="AT7" i="2"/>
  <c r="AO43" i="6"/>
  <c r="K6" i="4"/>
  <c r="K33" i="4" s="1"/>
  <c r="AB30" i="4"/>
  <c r="BP44" i="4" s="1"/>
  <c r="BR44" i="4" s="1"/>
  <c r="AR2" i="2"/>
  <c r="AV2" i="2"/>
  <c r="AA33" i="2"/>
  <c r="BJ47" i="2" s="1"/>
  <c r="J12" i="2"/>
  <c r="J39" i="2" s="1"/>
  <c r="AC20" i="6"/>
  <c r="K11" i="6" s="1"/>
  <c r="K38" i="6"/>
  <c r="BI48" i="4"/>
  <c r="BD48" i="4"/>
  <c r="AK48" i="4"/>
  <c r="BL48" i="4"/>
  <c r="O18" i="5"/>
  <c r="O45" i="5" s="1"/>
  <c r="BF53" i="5"/>
  <c r="BC53" i="5" s="1"/>
  <c r="BN53" i="5"/>
  <c r="BH53" i="5"/>
  <c r="AB53" i="5" s="1"/>
  <c r="AI30" i="6"/>
  <c r="AM3" i="6"/>
  <c r="AM30" i="6" s="1"/>
  <c r="AI38" i="6"/>
  <c r="Z6" i="4"/>
  <c r="AD6" i="4"/>
  <c r="BH47" i="5"/>
  <c r="AB47" i="5" s="1"/>
  <c r="BN47" i="5"/>
  <c r="BF47" i="5"/>
  <c r="BC47" i="5" s="1"/>
  <c r="Z49" i="5"/>
  <c r="Z18" i="6"/>
  <c r="O5" i="6" s="1"/>
  <c r="O32" i="6"/>
  <c r="AV51" i="5"/>
  <c r="BE51" i="5"/>
  <c r="AL51" i="5"/>
  <c r="AI51" i="5" s="1"/>
  <c r="AG51" i="5"/>
  <c r="AJ48" i="5"/>
  <c r="BO48" i="5"/>
  <c r="AZ48" i="5"/>
  <c r="AI33" i="5"/>
  <c r="AI40" i="6"/>
  <c r="AM13" i="6"/>
  <c r="AM40" i="6" s="1"/>
  <c r="AW43" i="6"/>
  <c r="AU43" i="6" s="1"/>
  <c r="AS43" i="6"/>
  <c r="BA43" i="6"/>
  <c r="AY43" i="6" s="1"/>
  <c r="AS32" i="6"/>
  <c r="D32" i="6"/>
  <c r="AB16" i="6"/>
  <c r="D5" i="6" s="1"/>
  <c r="K13" i="4"/>
  <c r="K40" i="4" s="1"/>
  <c r="AF33" i="4"/>
  <c r="BQ47" i="4" s="1"/>
  <c r="BR47" i="4" s="1"/>
  <c r="Z5" i="5"/>
  <c r="AD5" i="5"/>
  <c r="AD38" i="5"/>
  <c r="AN52" i="5" s="1"/>
  <c r="C25" i="5"/>
  <c r="C52" i="5" s="1"/>
  <c r="AK11" i="5"/>
  <c r="AK38" i="5" s="1"/>
  <c r="AF38" i="4"/>
  <c r="BQ52" i="4" s="1"/>
  <c r="BR52" i="4" s="1"/>
  <c r="E25" i="4"/>
  <c r="E52" i="4" s="1"/>
  <c r="BH52" i="5"/>
  <c r="AB52" i="5" s="1"/>
  <c r="BF52" i="5"/>
  <c r="BC52" i="5" s="1"/>
  <c r="BN52" i="5"/>
  <c r="BL46" i="4"/>
  <c r="BI46" i="4"/>
  <c r="BD46" i="4"/>
  <c r="AK46" i="4"/>
  <c r="AI32" i="6"/>
  <c r="AM5" i="6"/>
  <c r="AM32" i="6" s="1"/>
  <c r="Z16" i="6"/>
  <c r="C5" i="6" s="1"/>
  <c r="C32" i="6"/>
  <c r="AR32" i="6"/>
  <c r="AJ49" i="5"/>
  <c r="AZ49" i="5"/>
  <c r="BO49" i="5"/>
  <c r="AV54" i="5"/>
  <c r="BE54" i="5"/>
  <c r="AL54" i="5"/>
  <c r="AI54" i="5" s="1"/>
  <c r="AG54" i="5"/>
  <c r="AM10" i="6"/>
  <c r="AM37" i="6" s="1"/>
  <c r="AI37" i="6"/>
  <c r="BH43" i="5"/>
  <c r="AB43" i="5" s="1"/>
  <c r="BF43" i="5"/>
  <c r="BC43" i="5" s="1"/>
  <c r="BN43" i="5"/>
  <c r="C24" i="5"/>
  <c r="C51" i="5" s="1"/>
  <c r="AI11" i="5"/>
  <c r="Z38" i="5"/>
  <c r="AM52" i="5" s="1"/>
  <c r="Q32" i="6"/>
  <c r="AC18" i="6"/>
  <c r="Q5" i="6" s="1"/>
  <c r="AO44" i="6"/>
  <c r="AD29" i="5"/>
  <c r="AN43" i="5" s="1"/>
  <c r="C7" i="5"/>
  <c r="C34" i="5" s="1"/>
  <c r="AR34" i="5" s="1"/>
  <c r="AK2" i="5"/>
  <c r="AK29" i="5" s="1"/>
  <c r="K19" i="4"/>
  <c r="K46" i="4" s="1"/>
  <c r="AF36" i="4"/>
  <c r="BQ50" i="4" s="1"/>
  <c r="BR50" i="4" s="1"/>
  <c r="AD4" i="5"/>
  <c r="Z4" i="5"/>
  <c r="Z36" i="5"/>
  <c r="AM50" i="5" s="1"/>
  <c r="AI9" i="5"/>
  <c r="I18" i="5"/>
  <c r="I45" i="5" s="1"/>
  <c r="AH49" i="6"/>
  <c r="BR43" i="4"/>
  <c r="E38" i="6"/>
  <c r="AC19" i="6"/>
  <c r="E11" i="6" s="1"/>
  <c r="AR11" i="2"/>
  <c r="AV11" i="2"/>
  <c r="BA11" i="2" s="1"/>
  <c r="AU5" i="2"/>
  <c r="AE5" i="2" s="1"/>
  <c r="AQ5" i="2"/>
  <c r="AA5" i="2" s="1"/>
  <c r="AV13" i="2"/>
  <c r="AR13" i="2"/>
  <c r="AI35" i="6"/>
  <c r="AM8" i="6"/>
  <c r="AM35" i="6" s="1"/>
  <c r="BI43" i="4"/>
  <c r="BD43" i="4"/>
  <c r="AK43" i="4"/>
  <c r="BL43" i="4"/>
  <c r="Q13" i="4"/>
  <c r="Q40" i="4" s="1"/>
  <c r="AF34" i="4"/>
  <c r="BQ48" i="4" s="1"/>
  <c r="BR48" i="4" s="1"/>
  <c r="AD39" i="6"/>
  <c r="AN53" i="6" s="1"/>
  <c r="AK12" i="6"/>
  <c r="AK39" i="6" s="1"/>
  <c r="I25" i="6"/>
  <c r="I52" i="6" s="1"/>
  <c r="BE45" i="4"/>
  <c r="AL45" i="4"/>
  <c r="AI45" i="4" s="1"/>
  <c r="AG45" i="4"/>
  <c r="AV45" i="4"/>
  <c r="AP2" i="2"/>
  <c r="AT2" i="2"/>
  <c r="BC10" i="4"/>
  <c r="J13" i="2"/>
  <c r="J40" i="2" s="1"/>
  <c r="AA39" i="2"/>
  <c r="BJ53" i="2" s="1"/>
  <c r="J24" i="2"/>
  <c r="J51" i="2" s="1"/>
  <c r="B52" i="1"/>
  <c r="H52" i="1"/>
  <c r="N52" i="1"/>
  <c r="B46" i="1"/>
  <c r="H46" i="1"/>
  <c r="N46" i="1"/>
  <c r="B40" i="1"/>
  <c r="H40" i="1"/>
  <c r="N40" i="1"/>
  <c r="B34" i="1"/>
  <c r="H34" i="1"/>
  <c r="N34" i="1"/>
  <c r="AW48" i="6" l="1"/>
  <c r="AU48" i="6" s="1"/>
  <c r="D38" i="6"/>
  <c r="AB21" i="6"/>
  <c r="P11" i="6" s="1"/>
  <c r="P38" i="6"/>
  <c r="Z39" i="5"/>
  <c r="AM53" i="5" s="1"/>
  <c r="AE39" i="2"/>
  <c r="BK53" i="2" s="1"/>
  <c r="AO47" i="5"/>
  <c r="AL49" i="4"/>
  <c r="AI49" i="4" s="1"/>
  <c r="Z49" i="4" s="1"/>
  <c r="AB19" i="6"/>
  <c r="D11" i="6" s="1"/>
  <c r="BA46" i="6"/>
  <c r="AY46" i="6" s="1"/>
  <c r="AD13" i="4"/>
  <c r="I24" i="5"/>
  <c r="I51" i="5" s="1"/>
  <c r="AI10" i="5"/>
  <c r="BE49" i="4"/>
  <c r="AW46" i="6"/>
  <c r="AU46" i="6" s="1"/>
  <c r="AE36" i="2"/>
  <c r="BK50" i="2" s="1"/>
  <c r="AM6" i="5"/>
  <c r="AM33" i="5" s="1"/>
  <c r="BA9" i="2"/>
  <c r="BC9" i="2" s="1"/>
  <c r="BL48" i="2"/>
  <c r="BE48" i="2" s="1"/>
  <c r="AZ45" i="4"/>
  <c r="AM11" i="6"/>
  <c r="AM38" i="6" s="1"/>
  <c r="E53" i="6" s="1"/>
  <c r="BD48" i="2"/>
  <c r="P18" i="2"/>
  <c r="P45" i="2" s="1"/>
  <c r="BA2" i="2"/>
  <c r="AB2" i="2" s="1"/>
  <c r="BA12" i="2"/>
  <c r="AB12" i="2" s="1"/>
  <c r="AB39" i="2" s="1"/>
  <c r="BP53" i="2" s="1"/>
  <c r="BA6" i="2"/>
  <c r="BC6" i="2" s="1"/>
  <c r="AD6" i="2" s="1"/>
  <c r="AH47" i="6"/>
  <c r="BC12" i="2"/>
  <c r="AD12" i="2" s="1"/>
  <c r="Z5" i="4"/>
  <c r="C12" i="4" s="1"/>
  <c r="C39" i="4" s="1"/>
  <c r="AH52" i="6"/>
  <c r="Z25" i="6" s="1"/>
  <c r="C23" i="6" s="1"/>
  <c r="AO53" i="5"/>
  <c r="AB3" i="2"/>
  <c r="K6" i="2" s="1"/>
  <c r="K33" i="2" s="1"/>
  <c r="AY7" i="2"/>
  <c r="P13" i="2"/>
  <c r="P40" i="2" s="1"/>
  <c r="AY8" i="2"/>
  <c r="BC3" i="2"/>
  <c r="Z3" i="2" s="1"/>
  <c r="BO45" i="4"/>
  <c r="BF45" i="4" s="1"/>
  <c r="BC45" i="4" s="1"/>
  <c r="AO48" i="6"/>
  <c r="AH53" i="6"/>
  <c r="Z26" i="6" s="1"/>
  <c r="I23" i="6" s="1"/>
  <c r="AM7" i="6"/>
  <c r="AM34" i="6" s="1"/>
  <c r="AI34" i="6"/>
  <c r="AO51" i="5"/>
  <c r="AK48" i="2"/>
  <c r="C19" i="5"/>
  <c r="C46" i="5" s="1"/>
  <c r="AD35" i="5"/>
  <c r="AN49" i="5" s="1"/>
  <c r="AK8" i="5"/>
  <c r="AK35" i="5" s="1"/>
  <c r="BC4" i="2"/>
  <c r="Z4" i="2" s="1"/>
  <c r="BA8" i="2"/>
  <c r="BC8" i="2" s="1"/>
  <c r="AY13" i="2"/>
  <c r="Z35" i="5"/>
  <c r="AM49" i="5" s="1"/>
  <c r="C18" i="5"/>
  <c r="C45" i="5" s="1"/>
  <c r="AI8" i="5"/>
  <c r="AB11" i="2"/>
  <c r="AF11" i="2"/>
  <c r="AW43" i="5"/>
  <c r="AU43" i="5" s="1"/>
  <c r="AS43" i="5"/>
  <c r="D32" i="5"/>
  <c r="AS32" i="5"/>
  <c r="BA43" i="5"/>
  <c r="AY43" i="5" s="1"/>
  <c r="AB16" i="5"/>
  <c r="D5" i="5" s="1"/>
  <c r="AW47" i="5"/>
  <c r="AU47" i="5" s="1"/>
  <c r="AS47" i="5"/>
  <c r="J38" i="5"/>
  <c r="AB20" i="5"/>
  <c r="J11" i="5" s="1"/>
  <c r="BA47" i="5"/>
  <c r="AY47" i="5" s="1"/>
  <c r="BO48" i="4"/>
  <c r="AZ48" i="4"/>
  <c r="AJ48" i="4"/>
  <c r="AW44" i="6"/>
  <c r="AU44" i="6" s="1"/>
  <c r="AS44" i="6"/>
  <c r="J32" i="6"/>
  <c r="AB17" i="6"/>
  <c r="J5" i="6" s="1"/>
  <c r="BA44" i="6"/>
  <c r="AY44" i="6" s="1"/>
  <c r="AJ50" i="4"/>
  <c r="BO50" i="4"/>
  <c r="AZ50" i="4"/>
  <c r="AW52" i="5"/>
  <c r="AU52" i="5" s="1"/>
  <c r="AS52" i="5"/>
  <c r="AB25" i="5"/>
  <c r="D23" i="5" s="1"/>
  <c r="D50" i="5"/>
  <c r="BA52" i="5"/>
  <c r="AY52" i="5" s="1"/>
  <c r="AJ51" i="4"/>
  <c r="BO51" i="4"/>
  <c r="AZ51" i="4"/>
  <c r="BA50" i="6"/>
  <c r="AY50" i="6" s="1"/>
  <c r="J44" i="6"/>
  <c r="AW50" i="6"/>
  <c r="AU50" i="6" s="1"/>
  <c r="AS50" i="6"/>
  <c r="AB23" i="6"/>
  <c r="J17" i="6" s="1"/>
  <c r="D44" i="6"/>
  <c r="BA49" i="6"/>
  <c r="AY49" i="6" s="1"/>
  <c r="AS49" i="6"/>
  <c r="AW49" i="6"/>
  <c r="AU49" i="6" s="1"/>
  <c r="AB22" i="6"/>
  <c r="D17" i="6" s="1"/>
  <c r="BO54" i="4"/>
  <c r="AZ54" i="4"/>
  <c r="AJ54" i="4"/>
  <c r="AG43" i="4"/>
  <c r="AV43" i="4"/>
  <c r="BE43" i="4"/>
  <c r="AL43" i="4"/>
  <c r="AI43" i="4" s="1"/>
  <c r="AJ43" i="4"/>
  <c r="AZ43" i="4"/>
  <c r="BO43" i="4"/>
  <c r="AK4" i="5"/>
  <c r="AK31" i="5" s="1"/>
  <c r="AD31" i="5"/>
  <c r="AN45" i="5" s="1"/>
  <c r="O7" i="5"/>
  <c r="O34" i="5" s="1"/>
  <c r="AI38" i="5"/>
  <c r="AM11" i="5"/>
  <c r="AM38" i="5" s="1"/>
  <c r="P47" i="6"/>
  <c r="Q47" i="6"/>
  <c r="O47" i="6"/>
  <c r="C50" i="6"/>
  <c r="AD32" i="5"/>
  <c r="AN46" i="5" s="1"/>
  <c r="AK5" i="5"/>
  <c r="AK32" i="5" s="1"/>
  <c r="C13" i="5"/>
  <c r="C40" i="5" s="1"/>
  <c r="J41" i="5"/>
  <c r="I41" i="5"/>
  <c r="K41" i="5"/>
  <c r="K50" i="5"/>
  <c r="AC26" i="5"/>
  <c r="K23" i="5" s="1"/>
  <c r="AV48" i="4"/>
  <c r="BE48" i="4"/>
  <c r="AL48" i="4"/>
  <c r="AI48" i="4" s="1"/>
  <c r="AG48" i="4"/>
  <c r="D6" i="2"/>
  <c r="D33" i="2" s="1"/>
  <c r="AS33" i="2" s="1"/>
  <c r="AA29" i="2"/>
  <c r="BJ43" i="2" s="1"/>
  <c r="AG44" i="4"/>
  <c r="AV44" i="4"/>
  <c r="BE44" i="4"/>
  <c r="AL44" i="4"/>
  <c r="AI44" i="4" s="1"/>
  <c r="AT45" i="6"/>
  <c r="AR45" i="6"/>
  <c r="AQ45" i="6" s="1"/>
  <c r="AA45" i="6" s="1"/>
  <c r="AF10" i="2"/>
  <c r="AB10" i="2"/>
  <c r="D24" i="2"/>
  <c r="D51" i="2" s="1"/>
  <c r="AA38" i="2"/>
  <c r="BJ52" i="2" s="1"/>
  <c r="BE54" i="4"/>
  <c r="AL54" i="4"/>
  <c r="AI54" i="4" s="1"/>
  <c r="AV54" i="4"/>
  <c r="AG54" i="4"/>
  <c r="I6" i="4"/>
  <c r="I33" i="4" s="1"/>
  <c r="AI3" i="4"/>
  <c r="Z30" i="4"/>
  <c r="AM44" i="4" s="1"/>
  <c r="BA5" i="2"/>
  <c r="AD8" i="4"/>
  <c r="Z8" i="4"/>
  <c r="AV50" i="4"/>
  <c r="BE50" i="4"/>
  <c r="AL50" i="4"/>
  <c r="AI50" i="4" s="1"/>
  <c r="AG50" i="4"/>
  <c r="O13" i="4"/>
  <c r="O40" i="4" s="1"/>
  <c r="AK7" i="4"/>
  <c r="AK34" i="4" s="1"/>
  <c r="AD34" i="4"/>
  <c r="AN48" i="4" s="1"/>
  <c r="AD40" i="5"/>
  <c r="AN54" i="5" s="1"/>
  <c r="O25" i="5"/>
  <c r="O52" i="5" s="1"/>
  <c r="AK13" i="5"/>
  <c r="AK40" i="5" s="1"/>
  <c r="AG46" i="5"/>
  <c r="AV46" i="5"/>
  <c r="BE46" i="5"/>
  <c r="AL46" i="5"/>
  <c r="AI46" i="5" s="1"/>
  <c r="AD11" i="4"/>
  <c r="Z11" i="4"/>
  <c r="E50" i="6"/>
  <c r="AC25" i="6"/>
  <c r="E23" i="6" s="1"/>
  <c r="AW51" i="6"/>
  <c r="AU51" i="6" s="1"/>
  <c r="AS51" i="6"/>
  <c r="P44" i="6"/>
  <c r="BA51" i="6"/>
  <c r="AY51" i="6" s="1"/>
  <c r="AB24" i="6"/>
  <c r="P17" i="6" s="1"/>
  <c r="K50" i="6"/>
  <c r="AC26" i="6"/>
  <c r="K23" i="6" s="1"/>
  <c r="Z53" i="5"/>
  <c r="AH53" i="5"/>
  <c r="AY11" i="2"/>
  <c r="BC11" i="2" s="1"/>
  <c r="K44" i="5"/>
  <c r="AC23" i="5"/>
  <c r="K17" i="5" s="1"/>
  <c r="Z17" i="6"/>
  <c r="I5" i="6" s="1"/>
  <c r="I32" i="6"/>
  <c r="BL53" i="2"/>
  <c r="BD53" i="2"/>
  <c r="AK53" i="2"/>
  <c r="BI53" i="2"/>
  <c r="AY2" i="2"/>
  <c r="Z45" i="4"/>
  <c r="AV46" i="4"/>
  <c r="BE46" i="4"/>
  <c r="AL46" i="4"/>
  <c r="AI46" i="4" s="1"/>
  <c r="AG46" i="4"/>
  <c r="E50" i="5"/>
  <c r="AC25" i="5"/>
  <c r="E23" i="5" s="1"/>
  <c r="Z32" i="5"/>
  <c r="AM46" i="5" s="1"/>
  <c r="C12" i="5"/>
  <c r="C39" i="5" s="1"/>
  <c r="AI5" i="5"/>
  <c r="Z40" i="4"/>
  <c r="AM54" i="4" s="1"/>
  <c r="O24" i="4"/>
  <c r="O51" i="4" s="1"/>
  <c r="AI13" i="4"/>
  <c r="AR43" i="6"/>
  <c r="AT43" i="6"/>
  <c r="AD33" i="4"/>
  <c r="AN47" i="4" s="1"/>
  <c r="AK6" i="4"/>
  <c r="AK33" i="4" s="1"/>
  <c r="I13" i="4"/>
  <c r="I40" i="4" s="1"/>
  <c r="AE29" i="2"/>
  <c r="BK43" i="2" s="1"/>
  <c r="D7" i="2"/>
  <c r="D34" i="2" s="1"/>
  <c r="AS34" i="2" s="1"/>
  <c r="AG51" i="4"/>
  <c r="AV51" i="4"/>
  <c r="BE51" i="4"/>
  <c r="AL51" i="4"/>
  <c r="AI51" i="4" s="1"/>
  <c r="AD34" i="5"/>
  <c r="AN48" i="5" s="1"/>
  <c r="O13" i="5"/>
  <c r="O40" i="5" s="1"/>
  <c r="AK7" i="5"/>
  <c r="AK34" i="5" s="1"/>
  <c r="AD31" i="4"/>
  <c r="AN45" i="4" s="1"/>
  <c r="O7" i="4"/>
  <c r="O34" i="4" s="1"/>
  <c r="AK4" i="4"/>
  <c r="AK31" i="4" s="1"/>
  <c r="AH50" i="6"/>
  <c r="Z50" i="6"/>
  <c r="AO43" i="5"/>
  <c r="C7" i="4"/>
  <c r="C34" i="4" s="1"/>
  <c r="AR34" i="4" s="1"/>
  <c r="AD29" i="4"/>
  <c r="AN43" i="4" s="1"/>
  <c r="AK2" i="4"/>
  <c r="AK29" i="4" s="1"/>
  <c r="BF54" i="5"/>
  <c r="BC54" i="5" s="1"/>
  <c r="BN54" i="5"/>
  <c r="BH54" i="5"/>
  <c r="AB54" i="5" s="1"/>
  <c r="BL50" i="2"/>
  <c r="BD50" i="2"/>
  <c r="AK50" i="2"/>
  <c r="BI50" i="2"/>
  <c r="AJ53" i="4"/>
  <c r="BO53" i="4"/>
  <c r="AZ53" i="4"/>
  <c r="E44" i="6"/>
  <c r="AC22" i="6"/>
  <c r="E17" i="6" s="1"/>
  <c r="AY5" i="2"/>
  <c r="AH50" i="5"/>
  <c r="Z50" i="5"/>
  <c r="AC17" i="6"/>
  <c r="K5" i="6" s="1"/>
  <c r="K32" i="6"/>
  <c r="AD39" i="4"/>
  <c r="AN53" i="4" s="1"/>
  <c r="I25" i="4"/>
  <c r="I52" i="4" s="1"/>
  <c r="AK12" i="4"/>
  <c r="AK39" i="4" s="1"/>
  <c r="Z40" i="5"/>
  <c r="AM54" i="5" s="1"/>
  <c r="O24" i="5"/>
  <c r="O51" i="5" s="1"/>
  <c r="AI13" i="5"/>
  <c r="K44" i="6"/>
  <c r="AC23" i="6"/>
  <c r="K17" i="6" s="1"/>
  <c r="C38" i="6"/>
  <c r="Z19" i="6"/>
  <c r="C11" i="6" s="1"/>
  <c r="BH51" i="5"/>
  <c r="AB51" i="5" s="1"/>
  <c r="BF51" i="5"/>
  <c r="BC51" i="5" s="1"/>
  <c r="BN51" i="5"/>
  <c r="Z24" i="6"/>
  <c r="O17" i="6" s="1"/>
  <c r="O44" i="6"/>
  <c r="BN45" i="5"/>
  <c r="BF45" i="5"/>
  <c r="BC45" i="5" s="1"/>
  <c r="BH45" i="5"/>
  <c r="AB45" i="5" s="1"/>
  <c r="BI44" i="2"/>
  <c r="BD44" i="2"/>
  <c r="AK44" i="2"/>
  <c r="BL44" i="2"/>
  <c r="D19" i="2"/>
  <c r="D46" i="2" s="1"/>
  <c r="AE35" i="2"/>
  <c r="BK49" i="2" s="1"/>
  <c r="AT54" i="6"/>
  <c r="AR54" i="6"/>
  <c r="AQ54" i="6" s="1"/>
  <c r="AA54" i="6" s="1"/>
  <c r="AB8" i="2"/>
  <c r="AE32" i="2"/>
  <c r="BK46" i="2" s="1"/>
  <c r="D13" i="2"/>
  <c r="D40" i="2" s="1"/>
  <c r="Z22" i="6"/>
  <c r="C17" i="6" s="1"/>
  <c r="C44" i="6"/>
  <c r="BO49" i="4"/>
  <c r="AZ49" i="4"/>
  <c r="AJ49" i="4"/>
  <c r="AD40" i="4"/>
  <c r="AN54" i="4" s="1"/>
  <c r="O25" i="4"/>
  <c r="O52" i="4" s="1"/>
  <c r="AK13" i="4"/>
  <c r="AK40" i="4" s="1"/>
  <c r="AI37" i="5"/>
  <c r="AM10" i="5"/>
  <c r="AM37" i="5" s="1"/>
  <c r="AV53" i="4"/>
  <c r="BE53" i="4"/>
  <c r="AL53" i="4"/>
  <c r="AI53" i="4" s="1"/>
  <c r="AG53" i="4"/>
  <c r="D47" i="6"/>
  <c r="E47" i="6"/>
  <c r="C47" i="6"/>
  <c r="AM9" i="5"/>
  <c r="AM36" i="5" s="1"/>
  <c r="AI36" i="5"/>
  <c r="AZ52" i="4"/>
  <c r="BO52" i="4"/>
  <c r="AJ52" i="4"/>
  <c r="AH54" i="5"/>
  <c r="Z54" i="5"/>
  <c r="AJ47" i="4"/>
  <c r="AZ47" i="4"/>
  <c r="BO47" i="4"/>
  <c r="AQ43" i="6"/>
  <c r="AA43" i="6" s="1"/>
  <c r="AH51" i="5"/>
  <c r="Z51" i="5"/>
  <c r="K38" i="5"/>
  <c r="AC20" i="5"/>
  <c r="K11" i="5" s="1"/>
  <c r="BA53" i="5"/>
  <c r="AY53" i="5" s="1"/>
  <c r="AB26" i="5"/>
  <c r="J23" i="5" s="1"/>
  <c r="J50" i="5"/>
  <c r="AW53" i="5"/>
  <c r="AU53" i="5" s="1"/>
  <c r="AS53" i="5"/>
  <c r="AM3" i="5"/>
  <c r="AM30" i="5" s="1"/>
  <c r="AI30" i="5"/>
  <c r="AA40" i="2"/>
  <c r="BJ54" i="2" s="1"/>
  <c r="P24" i="2"/>
  <c r="P51" i="2" s="1"/>
  <c r="Z39" i="4"/>
  <c r="AM53" i="4" s="1"/>
  <c r="AI12" i="4"/>
  <c r="I24" i="4"/>
  <c r="I51" i="4" s="1"/>
  <c r="AD32" i="4"/>
  <c r="AN46" i="4" s="1"/>
  <c r="C13" i="4"/>
  <c r="C40" i="4" s="1"/>
  <c r="AK5" i="4"/>
  <c r="AK32" i="4" s="1"/>
  <c r="Z48" i="5"/>
  <c r="I18" i="4"/>
  <c r="I45" i="4" s="1"/>
  <c r="AI9" i="4"/>
  <c r="Z36" i="4"/>
  <c r="AM50" i="4" s="1"/>
  <c r="Z20" i="5"/>
  <c r="I11" i="5" s="1"/>
  <c r="I38" i="5"/>
  <c r="AV52" i="4"/>
  <c r="BE52" i="4"/>
  <c r="AL52" i="4"/>
  <c r="AI52" i="4" s="1"/>
  <c r="AG52" i="4"/>
  <c r="O35" i="6"/>
  <c r="Q35" i="6"/>
  <c r="P35" i="6"/>
  <c r="AH43" i="5"/>
  <c r="Z43" i="5"/>
  <c r="AW52" i="6"/>
  <c r="AU52" i="6" s="1"/>
  <c r="AS52" i="6"/>
  <c r="D50" i="6"/>
  <c r="BA52" i="6"/>
  <c r="AY52" i="6" s="1"/>
  <c r="AB25" i="6"/>
  <c r="D23" i="6" s="1"/>
  <c r="Q44" i="6"/>
  <c r="AC24" i="6"/>
  <c r="Q17" i="6" s="1"/>
  <c r="AG47" i="4"/>
  <c r="AV47" i="4"/>
  <c r="BE47" i="4"/>
  <c r="AL47" i="4"/>
  <c r="AI47" i="4" s="1"/>
  <c r="BA53" i="6"/>
  <c r="AY53" i="6" s="1"/>
  <c r="AW53" i="6"/>
  <c r="AU53" i="6" s="1"/>
  <c r="J50" i="6"/>
  <c r="AS53" i="6"/>
  <c r="AB26" i="6"/>
  <c r="J23" i="6" s="1"/>
  <c r="AW50" i="5"/>
  <c r="AU50" i="5" s="1"/>
  <c r="AS50" i="5"/>
  <c r="BA50" i="5"/>
  <c r="AY50" i="5" s="1"/>
  <c r="J44" i="5"/>
  <c r="AB23" i="5"/>
  <c r="J17" i="5" s="1"/>
  <c r="AA35" i="2"/>
  <c r="BJ49" i="2" s="1"/>
  <c r="D18" i="2"/>
  <c r="D45" i="2" s="1"/>
  <c r="AO53" i="6"/>
  <c r="AT48" i="6"/>
  <c r="AR48" i="6"/>
  <c r="AQ48" i="6" s="1"/>
  <c r="AA48" i="6" s="1"/>
  <c r="AR46" i="6"/>
  <c r="AQ46" i="6" s="1"/>
  <c r="AA46" i="6" s="1"/>
  <c r="AT46" i="6"/>
  <c r="Z33" i="4"/>
  <c r="AM47" i="4" s="1"/>
  <c r="I12" i="4"/>
  <c r="I39" i="4" s="1"/>
  <c r="AI6" i="4"/>
  <c r="BI47" i="2"/>
  <c r="BD47" i="2"/>
  <c r="AK47" i="2"/>
  <c r="BL47" i="2"/>
  <c r="BA7" i="2"/>
  <c r="O12" i="5"/>
  <c r="O39" i="5" s="1"/>
  <c r="AI7" i="5"/>
  <c r="Z34" i="5"/>
  <c r="AM48" i="5" s="1"/>
  <c r="AI4" i="4"/>
  <c r="O6" i="4"/>
  <c r="O33" i="4" s="1"/>
  <c r="Z31" i="4"/>
  <c r="AM45" i="4" s="1"/>
  <c r="AO45" i="4" s="1"/>
  <c r="AT47" i="6"/>
  <c r="AR47" i="6"/>
  <c r="AQ47" i="6" s="1"/>
  <c r="AA47" i="6" s="1"/>
  <c r="AI29" i="5"/>
  <c r="AM2" i="5"/>
  <c r="AM29" i="5" s="1"/>
  <c r="Z29" i="4"/>
  <c r="AM43" i="4" s="1"/>
  <c r="C6" i="4"/>
  <c r="C33" i="4" s="1"/>
  <c r="AR33" i="4" s="1"/>
  <c r="AI2" i="4"/>
  <c r="Z10" i="4"/>
  <c r="AD10" i="4"/>
  <c r="AA32" i="2"/>
  <c r="BJ46" i="2" s="1"/>
  <c r="D12" i="2"/>
  <c r="D39" i="2" s="1"/>
  <c r="AO50" i="5"/>
  <c r="Z31" i="5"/>
  <c r="AM45" i="5" s="1"/>
  <c r="O6" i="5"/>
  <c r="O33" i="5" s="1"/>
  <c r="AI4" i="5"/>
  <c r="AO52" i="5"/>
  <c r="AH52" i="5"/>
  <c r="AC16" i="5"/>
  <c r="E5" i="5" s="1"/>
  <c r="AT32" i="5"/>
  <c r="E32" i="5"/>
  <c r="BN49" i="5"/>
  <c r="BH49" i="5"/>
  <c r="AB49" i="5" s="1"/>
  <c r="BF49" i="5"/>
  <c r="BC49" i="5" s="1"/>
  <c r="C41" i="6"/>
  <c r="E41" i="6"/>
  <c r="D41" i="6"/>
  <c r="O53" i="6"/>
  <c r="Q53" i="6"/>
  <c r="P53" i="6"/>
  <c r="BH48" i="5"/>
  <c r="AB48" i="5" s="1"/>
  <c r="BF48" i="5"/>
  <c r="BC48" i="5" s="1"/>
  <c r="BN48" i="5"/>
  <c r="AI39" i="5"/>
  <c r="AM12" i="5"/>
  <c r="AM39" i="5" s="1"/>
  <c r="J35" i="6"/>
  <c r="K35" i="6"/>
  <c r="I35" i="6"/>
  <c r="AB4" i="2"/>
  <c r="AF4" i="2"/>
  <c r="AF30" i="2"/>
  <c r="BQ44" i="2" s="1"/>
  <c r="K7" i="2"/>
  <c r="K34" i="2" s="1"/>
  <c r="AJ44" i="4"/>
  <c r="AZ44" i="4"/>
  <c r="BO44" i="4"/>
  <c r="Z45" i="5"/>
  <c r="I47" i="6"/>
  <c r="K47" i="6"/>
  <c r="J47" i="6"/>
  <c r="O50" i="6"/>
  <c r="Z27" i="6"/>
  <c r="O23" i="6" s="1"/>
  <c r="BH46" i="4"/>
  <c r="AB46" i="4" s="1"/>
  <c r="BF46" i="4"/>
  <c r="BN46" i="4"/>
  <c r="Z21" i="6"/>
  <c r="O11" i="6" s="1"/>
  <c r="O38" i="6"/>
  <c r="BL45" i="2"/>
  <c r="BD45" i="2"/>
  <c r="AK45" i="2"/>
  <c r="BI45" i="2"/>
  <c r="AE38" i="2"/>
  <c r="BK52" i="2" s="1"/>
  <c r="D25" i="2"/>
  <c r="D52" i="2" s="1"/>
  <c r="AO44" i="5"/>
  <c r="AH44" i="5"/>
  <c r="AD30" i="4"/>
  <c r="AN44" i="4" s="1"/>
  <c r="I7" i="4"/>
  <c r="I34" i="4" s="1"/>
  <c r="AK3" i="4"/>
  <c r="AK30" i="4" s="1"/>
  <c r="P25" i="2"/>
  <c r="P52" i="2" s="1"/>
  <c r="AE40" i="2"/>
  <c r="BK54" i="2" s="1"/>
  <c r="Z34" i="4"/>
  <c r="AM48" i="4" s="1"/>
  <c r="O12" i="4"/>
  <c r="O39" i="4" s="1"/>
  <c r="AI7" i="4"/>
  <c r="AI5" i="4"/>
  <c r="AD36" i="4"/>
  <c r="AN50" i="4" s="1"/>
  <c r="AK9" i="4"/>
  <c r="AK36" i="4" s="1"/>
  <c r="I19" i="4"/>
  <c r="I46" i="4" s="1"/>
  <c r="E35" i="6"/>
  <c r="AT35" i="6" s="1"/>
  <c r="C35" i="6"/>
  <c r="AR35" i="6" s="1"/>
  <c r="D35" i="6"/>
  <c r="AS35" i="6" s="1"/>
  <c r="BC10" i="2"/>
  <c r="BI51" i="2"/>
  <c r="BD51" i="2"/>
  <c r="AK51" i="2"/>
  <c r="BL51" i="2"/>
  <c r="BA13" i="2"/>
  <c r="AI39" i="6"/>
  <c r="AM12" i="6"/>
  <c r="AM39" i="6" s="1"/>
  <c r="BN46" i="5"/>
  <c r="BF46" i="5"/>
  <c r="BC46" i="5" s="1"/>
  <c r="BH46" i="5"/>
  <c r="AB46" i="5" s="1"/>
  <c r="BH44" i="5"/>
  <c r="AB44" i="5" s="1"/>
  <c r="BF44" i="5"/>
  <c r="BC44" i="5" s="1"/>
  <c r="BN44" i="5"/>
  <c r="CG91" i="1"/>
  <c r="CG92" i="1"/>
  <c r="CG93" i="1"/>
  <c r="CG94" i="1"/>
  <c r="CG95" i="1"/>
  <c r="CG96" i="1"/>
  <c r="CG97" i="1"/>
  <c r="CG98" i="1"/>
  <c r="CG99" i="1"/>
  <c r="CG100" i="1"/>
  <c r="CO100" i="1"/>
  <c r="CO99" i="1"/>
  <c r="CO98" i="1"/>
  <c r="CO97" i="1"/>
  <c r="CO96" i="1"/>
  <c r="CO95" i="1"/>
  <c r="CO94" i="1"/>
  <c r="CO93" i="1"/>
  <c r="CO92" i="1"/>
  <c r="CO91" i="1"/>
  <c r="CO90" i="1"/>
  <c r="CG90" i="1"/>
  <c r="CO89" i="1"/>
  <c r="CG89" i="1"/>
  <c r="CO88" i="1"/>
  <c r="CG88" i="1"/>
  <c r="CO87" i="1"/>
  <c r="CG87" i="1"/>
  <c r="CO86" i="1"/>
  <c r="CG86" i="1"/>
  <c r="CO85" i="1"/>
  <c r="CG85" i="1"/>
  <c r="CO84" i="1"/>
  <c r="CG84" i="1"/>
  <c r="CO83" i="1"/>
  <c r="CG83" i="1"/>
  <c r="CO82" i="1"/>
  <c r="CG82" i="1"/>
  <c r="CO81" i="1"/>
  <c r="CG81" i="1"/>
  <c r="CO80" i="1"/>
  <c r="CG80" i="1"/>
  <c r="CO79" i="1"/>
  <c r="CG79" i="1"/>
  <c r="CO78" i="1"/>
  <c r="CG78" i="1"/>
  <c r="CO77" i="1"/>
  <c r="CG77" i="1"/>
  <c r="CO76" i="1"/>
  <c r="CG76" i="1"/>
  <c r="CO75" i="1"/>
  <c r="CG75" i="1"/>
  <c r="CO74" i="1"/>
  <c r="CG74" i="1"/>
  <c r="CO73" i="1"/>
  <c r="CG73" i="1"/>
  <c r="CO72" i="1"/>
  <c r="CG72" i="1"/>
  <c r="CO71" i="1"/>
  <c r="CG71" i="1"/>
  <c r="CO70" i="1"/>
  <c r="CG70" i="1"/>
  <c r="CO69" i="1"/>
  <c r="CG69" i="1"/>
  <c r="CO68" i="1"/>
  <c r="CG68" i="1"/>
  <c r="CO67" i="1"/>
  <c r="CG67" i="1"/>
  <c r="CO66" i="1"/>
  <c r="CG66" i="1"/>
  <c r="CO65" i="1"/>
  <c r="CG65" i="1"/>
  <c r="CO64" i="1"/>
  <c r="CG64" i="1"/>
  <c r="CO63" i="1"/>
  <c r="CG63" i="1"/>
  <c r="CO62" i="1"/>
  <c r="CG62" i="1"/>
  <c r="CO61" i="1"/>
  <c r="CG61" i="1"/>
  <c r="CO60" i="1"/>
  <c r="CG60" i="1"/>
  <c r="CO59" i="1"/>
  <c r="CG59" i="1"/>
  <c r="CO58" i="1"/>
  <c r="CG58" i="1"/>
  <c r="CO57" i="1"/>
  <c r="CG57" i="1"/>
  <c r="CO56" i="1"/>
  <c r="CG56" i="1"/>
  <c r="CO55" i="1"/>
  <c r="CG55" i="1"/>
  <c r="CO54" i="1"/>
  <c r="CG54" i="1"/>
  <c r="CO53" i="1"/>
  <c r="CG53" i="1"/>
  <c r="CO52" i="1"/>
  <c r="CG52" i="1"/>
  <c r="CO51" i="1"/>
  <c r="CG51" i="1"/>
  <c r="CO50" i="1"/>
  <c r="CG50" i="1"/>
  <c r="CO49" i="1"/>
  <c r="CG49" i="1"/>
  <c r="CO48" i="1"/>
  <c r="CG48" i="1"/>
  <c r="CO47" i="1"/>
  <c r="CG47" i="1"/>
  <c r="CO46" i="1"/>
  <c r="CG46" i="1"/>
  <c r="CO45" i="1"/>
  <c r="CG45" i="1"/>
  <c r="CO44" i="1"/>
  <c r="CG44" i="1"/>
  <c r="CO43" i="1"/>
  <c r="CG43" i="1"/>
  <c r="CO42" i="1"/>
  <c r="CG42" i="1"/>
  <c r="CO41" i="1"/>
  <c r="CG41" i="1"/>
  <c r="CO40" i="1"/>
  <c r="CG40" i="1"/>
  <c r="CO39" i="1"/>
  <c r="CG39" i="1"/>
  <c r="CO38" i="1"/>
  <c r="CG38" i="1"/>
  <c r="CO37" i="1"/>
  <c r="CG37" i="1"/>
  <c r="CO36" i="1"/>
  <c r="CG36" i="1"/>
  <c r="CO35" i="1"/>
  <c r="CG35" i="1"/>
  <c r="CO34" i="1"/>
  <c r="CG34" i="1"/>
  <c r="CO33" i="1"/>
  <c r="CG33" i="1"/>
  <c r="CO32" i="1"/>
  <c r="CG32" i="1"/>
  <c r="CO31" i="1"/>
  <c r="CG31" i="1"/>
  <c r="CO30" i="1"/>
  <c r="CG30" i="1"/>
  <c r="CO29" i="1"/>
  <c r="CG29" i="1"/>
  <c r="CO28" i="1"/>
  <c r="CG28" i="1"/>
  <c r="CO27" i="1"/>
  <c r="CG27" i="1"/>
  <c r="CO26" i="1"/>
  <c r="CG26" i="1"/>
  <c r="CO25" i="1"/>
  <c r="CG25" i="1"/>
  <c r="CO24" i="1"/>
  <c r="CG24" i="1"/>
  <c r="CO23" i="1"/>
  <c r="CG23" i="1"/>
  <c r="CO22" i="1"/>
  <c r="CG22" i="1"/>
  <c r="CO21" i="1"/>
  <c r="CG21" i="1"/>
  <c r="CO20" i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BY12" i="1"/>
  <c r="CO11" i="1"/>
  <c r="CG11" i="1"/>
  <c r="BY11" i="1"/>
  <c r="CO10" i="1"/>
  <c r="CG10" i="1"/>
  <c r="BY10" i="1"/>
  <c r="CO9" i="1"/>
  <c r="CG9" i="1"/>
  <c r="BY9" i="1"/>
  <c r="CO8" i="1"/>
  <c r="CG8" i="1"/>
  <c r="BY8" i="1"/>
  <c r="CO7" i="1"/>
  <c r="CG7" i="1"/>
  <c r="BY7" i="1"/>
  <c r="CO6" i="1"/>
  <c r="CG6" i="1"/>
  <c r="BY6" i="1"/>
  <c r="CO5" i="1"/>
  <c r="CG5" i="1"/>
  <c r="BY5" i="1"/>
  <c r="CO4" i="1"/>
  <c r="CG4" i="1"/>
  <c r="BY4" i="1"/>
  <c r="CO3" i="1"/>
  <c r="CG3" i="1"/>
  <c r="BY3" i="1"/>
  <c r="CO2" i="1"/>
  <c r="CG2" i="1"/>
  <c r="BY2" i="1"/>
  <c r="CO1" i="1"/>
  <c r="CG1" i="1"/>
  <c r="BY1" i="1"/>
  <c r="M50" i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Z32" i="4" l="1"/>
  <c r="AM46" i="4" s="1"/>
  <c r="AB6" i="2"/>
  <c r="I50" i="6"/>
  <c r="AF6" i="2"/>
  <c r="AD4" i="2"/>
  <c r="AL48" i="2"/>
  <c r="AO47" i="4"/>
  <c r="K24" i="2"/>
  <c r="K51" i="2" s="1"/>
  <c r="Z12" i="2"/>
  <c r="AI12" i="2" s="1"/>
  <c r="AF12" i="2"/>
  <c r="Z9" i="2"/>
  <c r="AD9" i="2"/>
  <c r="AD36" i="2" s="1"/>
  <c r="AN50" i="2" s="1"/>
  <c r="AF9" i="2"/>
  <c r="AB9" i="2"/>
  <c r="AB36" i="2" s="1"/>
  <c r="BP50" i="2" s="1"/>
  <c r="Z6" i="2"/>
  <c r="AO45" i="5"/>
  <c r="C53" i="6"/>
  <c r="BC2" i="2"/>
  <c r="Z2" i="2" s="1"/>
  <c r="AF2" i="2"/>
  <c r="E7" i="2" s="1"/>
  <c r="E34" i="2" s="1"/>
  <c r="AT34" i="2" s="1"/>
  <c r="D53" i="6"/>
  <c r="I38" i="6"/>
  <c r="Z20" i="6"/>
  <c r="I11" i="6" s="1"/>
  <c r="BH45" i="4"/>
  <c r="AB45" i="4" s="1"/>
  <c r="AO46" i="4"/>
  <c r="AB30" i="2"/>
  <c r="BP44" i="2" s="1"/>
  <c r="BC5" i="2"/>
  <c r="Z5" i="2" s="1"/>
  <c r="BN45" i="4"/>
  <c r="Q32" i="4" s="1"/>
  <c r="BC7" i="2"/>
  <c r="Z7" i="2" s="1"/>
  <c r="AD3" i="2"/>
  <c r="AD30" i="2" s="1"/>
  <c r="AN44" i="2" s="1"/>
  <c r="AO48" i="4"/>
  <c r="AO43" i="4"/>
  <c r="O41" i="6"/>
  <c r="P41" i="6"/>
  <c r="Q41" i="6"/>
  <c r="AF8" i="2"/>
  <c r="E19" i="2" s="1"/>
  <c r="E46" i="2" s="1"/>
  <c r="AO49" i="5"/>
  <c r="AH49" i="5"/>
  <c r="AO48" i="5"/>
  <c r="BC46" i="4"/>
  <c r="BA46" i="4" s="1"/>
  <c r="AY46" i="4" s="1"/>
  <c r="AI35" i="5"/>
  <c r="AM8" i="5"/>
  <c r="AM35" i="5" s="1"/>
  <c r="AO54" i="5"/>
  <c r="AO46" i="5"/>
  <c r="AW51" i="5"/>
  <c r="AU51" i="5" s="1"/>
  <c r="AS51" i="5"/>
  <c r="BA51" i="5"/>
  <c r="AY51" i="5" s="1"/>
  <c r="P44" i="5"/>
  <c r="AB24" i="5"/>
  <c r="P17" i="5" s="1"/>
  <c r="AB17" i="5"/>
  <c r="J5" i="5" s="1"/>
  <c r="AW44" i="5"/>
  <c r="AU44" i="5" s="1"/>
  <c r="AS44" i="5"/>
  <c r="BA44" i="5"/>
  <c r="AY44" i="5" s="1"/>
  <c r="J32" i="5"/>
  <c r="BA54" i="5"/>
  <c r="AY54" i="5" s="1"/>
  <c r="AB27" i="5"/>
  <c r="P23" i="5" s="1"/>
  <c r="P50" i="5"/>
  <c r="AS54" i="5"/>
  <c r="AW54" i="5"/>
  <c r="AU54" i="5" s="1"/>
  <c r="P32" i="4"/>
  <c r="AB18" i="4"/>
  <c r="P5" i="4" s="1"/>
  <c r="AW45" i="4"/>
  <c r="AU45" i="4" s="1"/>
  <c r="AS45" i="4"/>
  <c r="BA45" i="4"/>
  <c r="AY45" i="4" s="1"/>
  <c r="BA46" i="5"/>
  <c r="AY46" i="5" s="1"/>
  <c r="D38" i="5"/>
  <c r="AB19" i="5"/>
  <c r="D11" i="5" s="1"/>
  <c r="AW46" i="5"/>
  <c r="AU46" i="5" s="1"/>
  <c r="AS46" i="5"/>
  <c r="AS49" i="5"/>
  <c r="AW49" i="5"/>
  <c r="AU49" i="5" s="1"/>
  <c r="BA49" i="5"/>
  <c r="AY49" i="5" s="1"/>
  <c r="D44" i="5"/>
  <c r="AB22" i="5"/>
  <c r="D17" i="5" s="1"/>
  <c r="AI4" i="2"/>
  <c r="O6" i="2"/>
  <c r="O33" i="2" s="1"/>
  <c r="Z31" i="2"/>
  <c r="AM45" i="2" s="1"/>
  <c r="BL49" i="2"/>
  <c r="BI49" i="2"/>
  <c r="BD49" i="2"/>
  <c r="AK49" i="2"/>
  <c r="Z39" i="2"/>
  <c r="AM53" i="2" s="1"/>
  <c r="O50" i="5"/>
  <c r="Z27" i="5"/>
  <c r="O23" i="5" s="1"/>
  <c r="BF52" i="4"/>
  <c r="BC52" i="4" s="1"/>
  <c r="BN52" i="4"/>
  <c r="BH52" i="4"/>
  <c r="AB52" i="4" s="1"/>
  <c r="I18" i="2"/>
  <c r="I45" i="2" s="1"/>
  <c r="Z36" i="2"/>
  <c r="AM50" i="2" s="1"/>
  <c r="AC18" i="4"/>
  <c r="Q5" i="4" s="1"/>
  <c r="AB35" i="2"/>
  <c r="BP49" i="2" s="1"/>
  <c r="E18" i="2"/>
  <c r="E45" i="2" s="1"/>
  <c r="BE44" i="2"/>
  <c r="AL44" i="2"/>
  <c r="BA45" i="5"/>
  <c r="AY45" i="5" s="1"/>
  <c r="P32" i="5"/>
  <c r="AB18" i="5"/>
  <c r="P5" i="5" s="1"/>
  <c r="AW45" i="5"/>
  <c r="AU45" i="5" s="1"/>
  <c r="AS45" i="5"/>
  <c r="Z23" i="5"/>
  <c r="I17" i="5" s="1"/>
  <c r="I44" i="5"/>
  <c r="AH46" i="4"/>
  <c r="Z46" i="4"/>
  <c r="K13" i="2"/>
  <c r="K40" i="2" s="1"/>
  <c r="AF33" i="2"/>
  <c r="BQ47" i="2" s="1"/>
  <c r="BE53" i="2"/>
  <c r="AL53" i="2"/>
  <c r="I50" i="5"/>
  <c r="Z26" i="5"/>
  <c r="I23" i="5" s="1"/>
  <c r="C25" i="4"/>
  <c r="C52" i="4" s="1"/>
  <c r="AK11" i="4"/>
  <c r="AK38" i="4" s="1"/>
  <c r="AD38" i="4"/>
  <c r="AN52" i="4" s="1"/>
  <c r="AH50" i="4"/>
  <c r="Z50" i="4"/>
  <c r="AD35" i="4"/>
  <c r="AN49" i="4" s="1"/>
  <c r="AK8" i="4"/>
  <c r="AK35" i="4" s="1"/>
  <c r="C19" i="4"/>
  <c r="C46" i="4" s="1"/>
  <c r="AA18" i="6"/>
  <c r="P4" i="6" s="1"/>
  <c r="P31" i="6"/>
  <c r="Z44" i="4"/>
  <c r="AH44" i="4"/>
  <c r="BI43" i="2"/>
  <c r="BD43" i="2"/>
  <c r="AK43" i="2"/>
  <c r="BL43" i="2"/>
  <c r="Z33" i="2"/>
  <c r="AM47" i="2" s="1"/>
  <c r="I12" i="2"/>
  <c r="I39" i="2" s="1"/>
  <c r="AI6" i="2"/>
  <c r="Z48" i="4"/>
  <c r="AH48" i="4"/>
  <c r="AM5" i="4"/>
  <c r="AM32" i="4" s="1"/>
  <c r="AI32" i="4"/>
  <c r="BN44" i="4"/>
  <c r="BH44" i="4"/>
  <c r="AB44" i="4" s="1"/>
  <c r="BF44" i="4"/>
  <c r="BC44" i="4" s="1"/>
  <c r="K53" i="5"/>
  <c r="J53" i="5"/>
  <c r="I53" i="5"/>
  <c r="E38" i="5"/>
  <c r="AC19" i="5"/>
  <c r="E11" i="5" s="1"/>
  <c r="AF13" i="2"/>
  <c r="AB13" i="2"/>
  <c r="BE45" i="2"/>
  <c r="AL45" i="2"/>
  <c r="Q7" i="2"/>
  <c r="Q34" i="2" s="1"/>
  <c r="AF31" i="2"/>
  <c r="BQ45" i="2" s="1"/>
  <c r="BL46" i="2"/>
  <c r="BI46" i="2"/>
  <c r="BD46" i="2"/>
  <c r="AK46" i="2"/>
  <c r="I6" i="2"/>
  <c r="I33" i="2" s="1"/>
  <c r="Z30" i="2"/>
  <c r="AM44" i="2" s="1"/>
  <c r="AI3" i="2"/>
  <c r="C35" i="5"/>
  <c r="AR35" i="5" s="1"/>
  <c r="E35" i="5"/>
  <c r="AT35" i="5" s="1"/>
  <c r="D35" i="5"/>
  <c r="AS35" i="5" s="1"/>
  <c r="AI34" i="5"/>
  <c r="AM7" i="5"/>
  <c r="AM34" i="5" s="1"/>
  <c r="D37" i="6"/>
  <c r="AA19" i="6"/>
  <c r="D10" i="6" s="1"/>
  <c r="P37" i="6"/>
  <c r="AA21" i="6"/>
  <c r="P10" i="6" s="1"/>
  <c r="AR53" i="6"/>
  <c r="AQ53" i="6" s="1"/>
  <c r="AA53" i="6" s="1"/>
  <c r="AT53" i="6"/>
  <c r="AT52" i="6"/>
  <c r="AR52" i="6"/>
  <c r="AQ52" i="6" s="1"/>
  <c r="AA52" i="6" s="1"/>
  <c r="BL54" i="2"/>
  <c r="BD54" i="2"/>
  <c r="AK54" i="2"/>
  <c r="BI54" i="2"/>
  <c r="I25" i="2"/>
  <c r="I52" i="2" s="1"/>
  <c r="AD39" i="2"/>
  <c r="AN53" i="2" s="1"/>
  <c r="AK12" i="2"/>
  <c r="AK39" i="2" s="1"/>
  <c r="I47" i="5"/>
  <c r="K47" i="5"/>
  <c r="J47" i="5"/>
  <c r="AC24" i="5"/>
  <c r="Q17" i="5" s="1"/>
  <c r="Q44" i="5"/>
  <c r="AM13" i="5"/>
  <c r="AM40" i="5" s="1"/>
  <c r="AI40" i="5"/>
  <c r="BH53" i="4"/>
  <c r="AB53" i="4" s="1"/>
  <c r="BF53" i="4"/>
  <c r="BC53" i="4" s="1"/>
  <c r="BN53" i="4"/>
  <c r="Q50" i="5"/>
  <c r="AC27" i="5"/>
  <c r="Q23" i="5" s="1"/>
  <c r="I44" i="6"/>
  <c r="Z23" i="6"/>
  <c r="I17" i="6" s="1"/>
  <c r="AS31" i="6"/>
  <c r="D31" i="6"/>
  <c r="AA16" i="6"/>
  <c r="D4" i="6" s="1"/>
  <c r="AO54" i="4"/>
  <c r="AH45" i="4"/>
  <c r="AR51" i="6"/>
  <c r="AQ51" i="6" s="1"/>
  <c r="AA51" i="6" s="1"/>
  <c r="AT51" i="6"/>
  <c r="AH46" i="5"/>
  <c r="Z46" i="5"/>
  <c r="AF5" i="2"/>
  <c r="AB5" i="2"/>
  <c r="AH54" i="4"/>
  <c r="Z54" i="4"/>
  <c r="AB37" i="2"/>
  <c r="BP51" i="2" s="1"/>
  <c r="Q18" i="2"/>
  <c r="Q45" i="2" s="1"/>
  <c r="AH43" i="4"/>
  <c r="Z43" i="4"/>
  <c r="E6" i="2"/>
  <c r="E33" i="2" s="1"/>
  <c r="AT33" i="2" s="1"/>
  <c r="AB29" i="2"/>
  <c r="BP43" i="2" s="1"/>
  <c r="BN54" i="4"/>
  <c r="BF54" i="4"/>
  <c r="BC54" i="4" s="1"/>
  <c r="BH54" i="4"/>
  <c r="AB54" i="4" s="1"/>
  <c r="AT49" i="6"/>
  <c r="AR49" i="6"/>
  <c r="AQ49" i="6" s="1"/>
  <c r="AA49" i="6" s="1"/>
  <c r="BN51" i="4"/>
  <c r="BH51" i="4"/>
  <c r="AB51" i="4" s="1"/>
  <c r="BF51" i="4"/>
  <c r="BC51" i="4" s="1"/>
  <c r="BH50" i="4"/>
  <c r="AB50" i="4" s="1"/>
  <c r="BF50" i="4"/>
  <c r="BC50" i="4" s="1"/>
  <c r="BN50" i="4"/>
  <c r="AT43" i="5"/>
  <c r="AR43" i="5"/>
  <c r="AQ43" i="5" s="1"/>
  <c r="AA43" i="5" s="1"/>
  <c r="AI34" i="4"/>
  <c r="AM7" i="4"/>
  <c r="AM34" i="4" s="1"/>
  <c r="I32" i="5"/>
  <c r="Z17" i="5"/>
  <c r="I5" i="5" s="1"/>
  <c r="Q6" i="2"/>
  <c r="Q33" i="2" s="1"/>
  <c r="AB31" i="2"/>
  <c r="BP45" i="2" s="1"/>
  <c r="Q38" i="5"/>
  <c r="AC21" i="5"/>
  <c r="Q11" i="5" s="1"/>
  <c r="AD37" i="4"/>
  <c r="AN51" i="4" s="1"/>
  <c r="O19" i="4"/>
  <c r="O46" i="4" s="1"/>
  <c r="AK10" i="4"/>
  <c r="AK37" i="4" s="1"/>
  <c r="AI29" i="4"/>
  <c r="AM2" i="4"/>
  <c r="AM29" i="4" s="1"/>
  <c r="AM6" i="4"/>
  <c r="AM33" i="4" s="1"/>
  <c r="AI33" i="4"/>
  <c r="AH47" i="4"/>
  <c r="Z47" i="4"/>
  <c r="AR32" i="5"/>
  <c r="C32" i="5"/>
  <c r="Z16" i="5"/>
  <c r="C5" i="5" s="1"/>
  <c r="AO50" i="4"/>
  <c r="AI39" i="4"/>
  <c r="AM12" i="4"/>
  <c r="AM39" i="4" s="1"/>
  <c r="BR44" i="2"/>
  <c r="P47" i="5"/>
  <c r="Q47" i="5"/>
  <c r="O47" i="5"/>
  <c r="BN49" i="4"/>
  <c r="BH49" i="4"/>
  <c r="AB49" i="4" s="1"/>
  <c r="BF49" i="4"/>
  <c r="BC49" i="4" s="1"/>
  <c r="P49" i="6"/>
  <c r="AA27" i="6"/>
  <c r="P22" i="6" s="1"/>
  <c r="BE50" i="2"/>
  <c r="AL50" i="2"/>
  <c r="Z51" i="4"/>
  <c r="AM5" i="5"/>
  <c r="AM32" i="5" s="1"/>
  <c r="AI32" i="5"/>
  <c r="AD2" i="2"/>
  <c r="BC13" i="2"/>
  <c r="AO44" i="4"/>
  <c r="AF37" i="2"/>
  <c r="BQ51" i="2" s="1"/>
  <c r="Q19" i="2"/>
  <c r="Q46" i="2" s="1"/>
  <c r="AD8" i="2"/>
  <c r="Z8" i="2"/>
  <c r="E53" i="5"/>
  <c r="D53" i="5"/>
  <c r="C53" i="5"/>
  <c r="BN43" i="4"/>
  <c r="BH43" i="4"/>
  <c r="AB43" i="4" s="1"/>
  <c r="BF43" i="4"/>
  <c r="BC43" i="4" s="1"/>
  <c r="AF29" i="2"/>
  <c r="BQ43" i="2" s="1"/>
  <c r="BF48" i="4"/>
  <c r="BC48" i="4" s="1"/>
  <c r="BN48" i="4"/>
  <c r="BH48" i="4"/>
  <c r="AB48" i="4" s="1"/>
  <c r="AF38" i="2"/>
  <c r="BQ52" i="2" s="1"/>
  <c r="E25" i="2"/>
  <c r="E52" i="2" s="1"/>
  <c r="K32" i="5"/>
  <c r="AC17" i="5"/>
  <c r="K5" i="5" s="1"/>
  <c r="E38" i="4"/>
  <c r="AC19" i="4"/>
  <c r="E11" i="4" s="1"/>
  <c r="AW48" i="5"/>
  <c r="AU48" i="5" s="1"/>
  <c r="AS48" i="5"/>
  <c r="P38" i="5"/>
  <c r="AB21" i="5"/>
  <c r="P11" i="5" s="1"/>
  <c r="BA48" i="5"/>
  <c r="AY48" i="5" s="1"/>
  <c r="AI31" i="5"/>
  <c r="AM4" i="5"/>
  <c r="AM31" i="5" s="1"/>
  <c r="AA20" i="6"/>
  <c r="J10" i="6" s="1"/>
  <c r="J37" i="6"/>
  <c r="BE47" i="2"/>
  <c r="AL47" i="2"/>
  <c r="BE51" i="2"/>
  <c r="AL51" i="2"/>
  <c r="Z10" i="2"/>
  <c r="AD10" i="2"/>
  <c r="J53" i="6"/>
  <c r="I53" i="6"/>
  <c r="K53" i="6"/>
  <c r="AH45" i="5"/>
  <c r="AD7" i="2"/>
  <c r="AC22" i="5"/>
  <c r="E17" i="5" s="1"/>
  <c r="E44" i="5"/>
  <c r="C50" i="5"/>
  <c r="Z25" i="5"/>
  <c r="C23" i="5" s="1"/>
  <c r="O18" i="4"/>
  <c r="O45" i="4" s="1"/>
  <c r="AI10" i="4"/>
  <c r="Z37" i="4"/>
  <c r="AM51" i="4" s="1"/>
  <c r="AI31" i="4"/>
  <c r="AM4" i="4"/>
  <c r="AM31" i="4" s="1"/>
  <c r="AB7" i="2"/>
  <c r="AF7" i="2"/>
  <c r="AD31" i="2"/>
  <c r="AN45" i="2" s="1"/>
  <c r="O7" i="2"/>
  <c r="O34" i="2" s="1"/>
  <c r="AK4" i="2"/>
  <c r="AK31" i="2" s="1"/>
  <c r="AT50" i="5"/>
  <c r="AR50" i="5"/>
  <c r="AQ50" i="5" s="1"/>
  <c r="AA50" i="5" s="1"/>
  <c r="Z52" i="4"/>
  <c r="AI36" i="4"/>
  <c r="AM9" i="4"/>
  <c r="AM36" i="4" s="1"/>
  <c r="AH48" i="5"/>
  <c r="AO53" i="4"/>
  <c r="J35" i="5"/>
  <c r="K35" i="5"/>
  <c r="I35" i="5"/>
  <c r="AR53" i="5"/>
  <c r="AQ53" i="5" s="1"/>
  <c r="AA53" i="5" s="1"/>
  <c r="AT53" i="5"/>
  <c r="O44" i="5"/>
  <c r="Z24" i="5"/>
  <c r="O17" i="5" s="1"/>
  <c r="BN47" i="4"/>
  <c r="BH47" i="4"/>
  <c r="AB47" i="4" s="1"/>
  <c r="BF47" i="4"/>
  <c r="BC47" i="4" s="1"/>
  <c r="AH53" i="4"/>
  <c r="Z53" i="4"/>
  <c r="Q32" i="5"/>
  <c r="AC18" i="5"/>
  <c r="Q5" i="5" s="1"/>
  <c r="K19" i="2"/>
  <c r="K46" i="2" s="1"/>
  <c r="AI40" i="4"/>
  <c r="AM13" i="4"/>
  <c r="AM40" i="4" s="1"/>
  <c r="AB33" i="2"/>
  <c r="BP47" i="2" s="1"/>
  <c r="K12" i="2"/>
  <c r="K39" i="2" s="1"/>
  <c r="AD11" i="2"/>
  <c r="Z11" i="2"/>
  <c r="AI11" i="4"/>
  <c r="C24" i="4"/>
  <c r="C51" i="4" s="1"/>
  <c r="Z38" i="4"/>
  <c r="AM52" i="4" s="1"/>
  <c r="AH52" i="4" s="1"/>
  <c r="AI8" i="4"/>
  <c r="C18" i="4"/>
  <c r="C45" i="4" s="1"/>
  <c r="Z35" i="4"/>
  <c r="AM49" i="4" s="1"/>
  <c r="AI30" i="4"/>
  <c r="AM3" i="4"/>
  <c r="AM30" i="4" s="1"/>
  <c r="BI52" i="2"/>
  <c r="BD52" i="2"/>
  <c r="AK52" i="2"/>
  <c r="BL52" i="2"/>
  <c r="AK6" i="2"/>
  <c r="AK33" i="2" s="1"/>
  <c r="AD33" i="2"/>
  <c r="AN47" i="2" s="1"/>
  <c r="I13" i="2"/>
  <c r="I40" i="2" s="1"/>
  <c r="AR50" i="6"/>
  <c r="AQ50" i="6" s="1"/>
  <c r="AA50" i="6" s="1"/>
  <c r="AT50" i="6"/>
  <c r="AR52" i="5"/>
  <c r="AQ52" i="5" s="1"/>
  <c r="AA52" i="5" s="1"/>
  <c r="AT52" i="5"/>
  <c r="AT44" i="6"/>
  <c r="AR44" i="6"/>
  <c r="AQ44" i="6" s="1"/>
  <c r="AA44" i="6" s="1"/>
  <c r="AT47" i="5"/>
  <c r="AR47" i="5"/>
  <c r="AQ47" i="5" s="1"/>
  <c r="AA47" i="5" s="1"/>
  <c r="AB38" i="2"/>
  <c r="BP52" i="2" s="1"/>
  <c r="E24" i="2"/>
  <c r="E51" i="2" s="1"/>
  <c r="BZ11" i="1"/>
  <c r="BZ7" i="1"/>
  <c r="BZ6" i="1"/>
  <c r="BZ10" i="1"/>
  <c r="BZ3" i="1"/>
  <c r="BZ2" i="1"/>
  <c r="BZ4" i="1"/>
  <c r="BZ9" i="1"/>
  <c r="BZ12" i="1"/>
  <c r="BZ8" i="1"/>
  <c r="BZ5" i="1"/>
  <c r="BZ1" i="1"/>
  <c r="AP2" i="1" s="1"/>
  <c r="CH92" i="1"/>
  <c r="CH97" i="1"/>
  <c r="CH93" i="1"/>
  <c r="CH99" i="1"/>
  <c r="CH95" i="1"/>
  <c r="CH91" i="1"/>
  <c r="CH100" i="1"/>
  <c r="CH98" i="1"/>
  <c r="CH96" i="1"/>
  <c r="CH94" i="1"/>
  <c r="CP1" i="1"/>
  <c r="CH4" i="1"/>
  <c r="CP4" i="1"/>
  <c r="CP8" i="1"/>
  <c r="CP12" i="1"/>
  <c r="CH15" i="1"/>
  <c r="CP16" i="1"/>
  <c r="CH19" i="1"/>
  <c r="CP20" i="1"/>
  <c r="CH23" i="1"/>
  <c r="CP24" i="1"/>
  <c r="CP26" i="1"/>
  <c r="CP5" i="1"/>
  <c r="CP9" i="1"/>
  <c r="CP13" i="1"/>
  <c r="CP3" i="1"/>
  <c r="CH6" i="1"/>
  <c r="CH10" i="1"/>
  <c r="CP11" i="1"/>
  <c r="CH14" i="1"/>
  <c r="CP15" i="1"/>
  <c r="CH8" i="1"/>
  <c r="CH12" i="1"/>
  <c r="CH3" i="1"/>
  <c r="CH7" i="1"/>
  <c r="CH11" i="1"/>
  <c r="CH2" i="1"/>
  <c r="CP7" i="1"/>
  <c r="CH1" i="1"/>
  <c r="CP2" i="1"/>
  <c r="CH5" i="1"/>
  <c r="CP6" i="1"/>
  <c r="CH9" i="1"/>
  <c r="CP10" i="1"/>
  <c r="CH13" i="1"/>
  <c r="CP14" i="1"/>
  <c r="CP32" i="1"/>
  <c r="CP38" i="1"/>
  <c r="CP44" i="1"/>
  <c r="CP50" i="1"/>
  <c r="CP58" i="1"/>
  <c r="CP64" i="1"/>
  <c r="CP70" i="1"/>
  <c r="CP78" i="1"/>
  <c r="CP84" i="1"/>
  <c r="CP90" i="1"/>
  <c r="CH16" i="1"/>
  <c r="CP17" i="1"/>
  <c r="CH20" i="1"/>
  <c r="CP21" i="1"/>
  <c r="CH24" i="1"/>
  <c r="CH26" i="1"/>
  <c r="CH28" i="1"/>
  <c r="CH30" i="1"/>
  <c r="CH32" i="1"/>
  <c r="CH34" i="1"/>
  <c r="CH36" i="1"/>
  <c r="CH38" i="1"/>
  <c r="CH40" i="1"/>
  <c r="CH42" i="1"/>
  <c r="CH44" i="1"/>
  <c r="CH46" i="1"/>
  <c r="CH48" i="1"/>
  <c r="CH50" i="1"/>
  <c r="CH52" i="1"/>
  <c r="CH54" i="1"/>
  <c r="CH56" i="1"/>
  <c r="CH58" i="1"/>
  <c r="CH60" i="1"/>
  <c r="CH62" i="1"/>
  <c r="CH64" i="1"/>
  <c r="CH66" i="1"/>
  <c r="CH68" i="1"/>
  <c r="CH70" i="1"/>
  <c r="CH72" i="1"/>
  <c r="CH74" i="1"/>
  <c r="CH76" i="1"/>
  <c r="CH78" i="1"/>
  <c r="CH80" i="1"/>
  <c r="CH82" i="1"/>
  <c r="CH84" i="1"/>
  <c r="CH86" i="1"/>
  <c r="CH88" i="1"/>
  <c r="CH90" i="1"/>
  <c r="CP93" i="1"/>
  <c r="CP97" i="1"/>
  <c r="CP98" i="1"/>
  <c r="CP28" i="1"/>
  <c r="CP34" i="1"/>
  <c r="CP40" i="1"/>
  <c r="CP46" i="1"/>
  <c r="CP52" i="1"/>
  <c r="CP56" i="1"/>
  <c r="CP62" i="1"/>
  <c r="CP68" i="1"/>
  <c r="CP74" i="1"/>
  <c r="CP80" i="1"/>
  <c r="CP86" i="1"/>
  <c r="CP88" i="1"/>
  <c r="CH18" i="1"/>
  <c r="CP19" i="1"/>
  <c r="CH22" i="1"/>
  <c r="CP23" i="1"/>
  <c r="CH25" i="1"/>
  <c r="CH27" i="1"/>
  <c r="CH29" i="1"/>
  <c r="CH31" i="1"/>
  <c r="CH33" i="1"/>
  <c r="CH35" i="1"/>
  <c r="CH37" i="1"/>
  <c r="CH39" i="1"/>
  <c r="CH41" i="1"/>
  <c r="CH43" i="1"/>
  <c r="CH45" i="1"/>
  <c r="CH47" i="1"/>
  <c r="CH49" i="1"/>
  <c r="CH51" i="1"/>
  <c r="CH53" i="1"/>
  <c r="CH55" i="1"/>
  <c r="CH57" i="1"/>
  <c r="CH59" i="1"/>
  <c r="CH61" i="1"/>
  <c r="CH63" i="1"/>
  <c r="CH65" i="1"/>
  <c r="CH67" i="1"/>
  <c r="CH69" i="1"/>
  <c r="CH71" i="1"/>
  <c r="CH73" i="1"/>
  <c r="CH75" i="1"/>
  <c r="CH77" i="1"/>
  <c r="CH79" i="1"/>
  <c r="CH81" i="1"/>
  <c r="CH83" i="1"/>
  <c r="CH85" i="1"/>
  <c r="CH87" i="1"/>
  <c r="CH89" i="1"/>
  <c r="CP91" i="1"/>
  <c r="CP95" i="1"/>
  <c r="CP99" i="1"/>
  <c r="CP30" i="1"/>
  <c r="CP36" i="1"/>
  <c r="CP42" i="1"/>
  <c r="CP48" i="1"/>
  <c r="CP54" i="1"/>
  <c r="CP60" i="1"/>
  <c r="CP66" i="1"/>
  <c r="CP72" i="1"/>
  <c r="CP76" i="1"/>
  <c r="CP82" i="1"/>
  <c r="CP94" i="1"/>
  <c r="CH17" i="1"/>
  <c r="CP18" i="1"/>
  <c r="CH21" i="1"/>
  <c r="CP22" i="1"/>
  <c r="CP25" i="1"/>
  <c r="CP27" i="1"/>
  <c r="CP29" i="1"/>
  <c r="CP31" i="1"/>
  <c r="CP33" i="1"/>
  <c r="CP35" i="1"/>
  <c r="CP37" i="1"/>
  <c r="CP39" i="1"/>
  <c r="CP41" i="1"/>
  <c r="CP43" i="1"/>
  <c r="CP45" i="1"/>
  <c r="CP47" i="1"/>
  <c r="CP49" i="1"/>
  <c r="CP51" i="1"/>
  <c r="CP53" i="1"/>
  <c r="CP55" i="1"/>
  <c r="CP57" i="1"/>
  <c r="CP59" i="1"/>
  <c r="CP61" i="1"/>
  <c r="CP63" i="1"/>
  <c r="CP65" i="1"/>
  <c r="CP67" i="1"/>
  <c r="CP69" i="1"/>
  <c r="CP71" i="1"/>
  <c r="CP73" i="1"/>
  <c r="CP75" i="1"/>
  <c r="CP77" i="1"/>
  <c r="CP79" i="1"/>
  <c r="CP81" i="1"/>
  <c r="CP83" i="1"/>
  <c r="CP85" i="1"/>
  <c r="CP87" i="1"/>
  <c r="CP89" i="1"/>
  <c r="CP92" i="1"/>
  <c r="CP96" i="1"/>
  <c r="CP100" i="1"/>
  <c r="I19" i="2" l="1"/>
  <c r="I46" i="2" s="1"/>
  <c r="I24" i="2"/>
  <c r="I51" i="2" s="1"/>
  <c r="AK9" i="2"/>
  <c r="AK36" i="2" s="1"/>
  <c r="AF36" i="2"/>
  <c r="BQ50" i="2" s="1"/>
  <c r="AF39" i="2"/>
  <c r="BQ53" i="2" s="1"/>
  <c r="BR53" i="2" s="1"/>
  <c r="K25" i="2"/>
  <c r="K52" i="2" s="1"/>
  <c r="K18" i="2"/>
  <c r="K45" i="2" s="1"/>
  <c r="AI9" i="2"/>
  <c r="AD5" i="2"/>
  <c r="C13" i="2" s="1"/>
  <c r="C40" i="2" s="1"/>
  <c r="AS46" i="4"/>
  <c r="BO53" i="2"/>
  <c r="BF53" i="2" s="1"/>
  <c r="BC53" i="2" s="1"/>
  <c r="AJ53" i="2"/>
  <c r="AI53" i="2" s="1"/>
  <c r="AK3" i="2"/>
  <c r="AK30" i="2" s="1"/>
  <c r="I7" i="2"/>
  <c r="I34" i="2" s="1"/>
  <c r="AO51" i="4"/>
  <c r="AB19" i="4"/>
  <c r="D11" i="4" s="1"/>
  <c r="AW46" i="4"/>
  <c r="AU46" i="4" s="1"/>
  <c r="D38" i="4"/>
  <c r="BR47" i="2"/>
  <c r="AG47" i="2" s="1"/>
  <c r="AF35" i="2"/>
  <c r="BQ49" i="2" s="1"/>
  <c r="BR49" i="2" s="1"/>
  <c r="AV49" i="2" s="1"/>
  <c r="BR45" i="2"/>
  <c r="BO45" i="2" s="1"/>
  <c r="BR43" i="2"/>
  <c r="AZ43" i="2" s="1"/>
  <c r="Z22" i="5"/>
  <c r="C17" i="5" s="1"/>
  <c r="C44" i="5"/>
  <c r="AO52" i="4"/>
  <c r="E47" i="5"/>
  <c r="C47" i="5"/>
  <c r="D47" i="5"/>
  <c r="AW51" i="4"/>
  <c r="AU51" i="4" s="1"/>
  <c r="AS51" i="4"/>
  <c r="P44" i="4"/>
  <c r="BA51" i="4"/>
  <c r="AY51" i="4" s="1"/>
  <c r="AB24" i="4"/>
  <c r="P17" i="4" s="1"/>
  <c r="BA52" i="4"/>
  <c r="AY52" i="4" s="1"/>
  <c r="D50" i="4"/>
  <c r="AB25" i="4"/>
  <c r="D23" i="4" s="1"/>
  <c r="AW52" i="4"/>
  <c r="AU52" i="4" s="1"/>
  <c r="AS52" i="4"/>
  <c r="AS32" i="4"/>
  <c r="D32" i="4"/>
  <c r="AS43" i="4"/>
  <c r="AW43" i="4"/>
  <c r="AU43" i="4" s="1"/>
  <c r="BA43" i="4"/>
  <c r="AY43" i="4" s="1"/>
  <c r="AB16" i="4"/>
  <c r="D5" i="4" s="1"/>
  <c r="AW53" i="4"/>
  <c r="AU53" i="4" s="1"/>
  <c r="AS53" i="4"/>
  <c r="J50" i="4"/>
  <c r="BA53" i="4"/>
  <c r="AY53" i="4" s="1"/>
  <c r="AB26" i="4"/>
  <c r="J23" i="4" s="1"/>
  <c r="J32" i="4"/>
  <c r="AW44" i="4"/>
  <c r="AU44" i="4" s="1"/>
  <c r="AS44" i="4"/>
  <c r="AB17" i="4"/>
  <c r="J5" i="4" s="1"/>
  <c r="BA44" i="4"/>
  <c r="AY44" i="4" s="1"/>
  <c r="J43" i="6"/>
  <c r="AA23" i="6"/>
  <c r="J16" i="6" s="1"/>
  <c r="BE52" i="2"/>
  <c r="AL52" i="2"/>
  <c r="AS47" i="4"/>
  <c r="AW47" i="4"/>
  <c r="AU47" i="4" s="1"/>
  <c r="J38" i="4"/>
  <c r="BA47" i="4"/>
  <c r="AY47" i="4" s="1"/>
  <c r="AB20" i="4"/>
  <c r="J11" i="4" s="1"/>
  <c r="O18" i="2"/>
  <c r="O45" i="2" s="1"/>
  <c r="AI10" i="2"/>
  <c r="Z37" i="2"/>
  <c r="AM51" i="2" s="1"/>
  <c r="AT48" i="5"/>
  <c r="AR48" i="5"/>
  <c r="AQ48" i="5" s="1"/>
  <c r="AA48" i="5" s="1"/>
  <c r="AB22" i="4"/>
  <c r="D17" i="4" s="1"/>
  <c r="D44" i="4"/>
  <c r="AW49" i="4"/>
  <c r="AU49" i="4" s="1"/>
  <c r="AS49" i="4"/>
  <c r="BA49" i="4"/>
  <c r="AY49" i="4" s="1"/>
  <c r="AM12" i="2"/>
  <c r="AM39" i="2" s="1"/>
  <c r="AI39" i="2"/>
  <c r="BE49" i="2"/>
  <c r="AL49" i="2"/>
  <c r="AR46" i="4"/>
  <c r="AQ46" i="4" s="1"/>
  <c r="AA46" i="4" s="1"/>
  <c r="AT46" i="4"/>
  <c r="AT45" i="4"/>
  <c r="AR45" i="4"/>
  <c r="AQ45" i="4" s="1"/>
  <c r="AA45" i="4" s="1"/>
  <c r="K35" i="4"/>
  <c r="J35" i="4"/>
  <c r="I35" i="4"/>
  <c r="AI35" i="4"/>
  <c r="AM8" i="4"/>
  <c r="AM35" i="4" s="1"/>
  <c r="Z21" i="5"/>
  <c r="O11" i="5" s="1"/>
  <c r="O38" i="5"/>
  <c r="C50" i="4"/>
  <c r="Z25" i="4"/>
  <c r="C23" i="4" s="1"/>
  <c r="Q35" i="4"/>
  <c r="P35" i="4"/>
  <c r="O35" i="4"/>
  <c r="Z34" i="2"/>
  <c r="AM48" i="2" s="1"/>
  <c r="O12" i="2"/>
  <c r="O39" i="2" s="1"/>
  <c r="AI7" i="2"/>
  <c r="Q38" i="4"/>
  <c r="AC21" i="4"/>
  <c r="Q11" i="4" s="1"/>
  <c r="AD35" i="2"/>
  <c r="AN49" i="2" s="1"/>
  <c r="AK8" i="2"/>
  <c r="AK35" i="2" s="1"/>
  <c r="C19" i="2"/>
  <c r="C46" i="2" s="1"/>
  <c r="Z13" i="2"/>
  <c r="AD13" i="2"/>
  <c r="E41" i="5"/>
  <c r="C41" i="5"/>
  <c r="D41" i="5"/>
  <c r="AJ45" i="2"/>
  <c r="AI45" i="2" s="1"/>
  <c r="P41" i="4"/>
  <c r="O41" i="4"/>
  <c r="Q41" i="4"/>
  <c r="AW50" i="4"/>
  <c r="AU50" i="4" s="1"/>
  <c r="AS50" i="4"/>
  <c r="BA50" i="4"/>
  <c r="AY50" i="4" s="1"/>
  <c r="J44" i="4"/>
  <c r="AB23" i="4"/>
  <c r="J17" i="4" s="1"/>
  <c r="P50" i="4"/>
  <c r="AB27" i="4"/>
  <c r="P23" i="4" s="1"/>
  <c r="BA54" i="4"/>
  <c r="AY54" i="4" s="1"/>
  <c r="AW54" i="4"/>
  <c r="AU54" i="4" s="1"/>
  <c r="AS54" i="4"/>
  <c r="E12" i="2"/>
  <c r="E39" i="2" s="1"/>
  <c r="AB32" i="2"/>
  <c r="BP46" i="2" s="1"/>
  <c r="P43" i="6"/>
  <c r="AA24" i="6"/>
  <c r="P16" i="6" s="1"/>
  <c r="Z32" i="2"/>
  <c r="AM46" i="2" s="1"/>
  <c r="C12" i="2"/>
  <c r="C39" i="2" s="1"/>
  <c r="AI5" i="2"/>
  <c r="J49" i="6"/>
  <c r="AA26" i="6"/>
  <c r="J22" i="6" s="1"/>
  <c r="O41" i="5"/>
  <c r="Q41" i="5"/>
  <c r="P41" i="5"/>
  <c r="AC17" i="4"/>
  <c r="K5" i="4" s="1"/>
  <c r="K32" i="4"/>
  <c r="AM6" i="2"/>
  <c r="AM33" i="2" s="1"/>
  <c r="AI33" i="2"/>
  <c r="BR52" i="2"/>
  <c r="AV52" i="2" s="1"/>
  <c r="J31" i="6"/>
  <c r="AA17" i="6"/>
  <c r="J4" i="6" s="1"/>
  <c r="J49" i="5"/>
  <c r="AA26" i="5"/>
  <c r="J22" i="5" s="1"/>
  <c r="J47" i="4"/>
  <c r="I47" i="4"/>
  <c r="K47" i="4"/>
  <c r="O13" i="2"/>
  <c r="O40" i="2" s="1"/>
  <c r="AK7" i="2"/>
  <c r="AK34" i="2" s="1"/>
  <c r="AD34" i="2"/>
  <c r="AN48" i="2" s="1"/>
  <c r="AC16" i="4"/>
  <c r="E5" i="4" s="1"/>
  <c r="E32" i="4"/>
  <c r="AT32" i="4"/>
  <c r="C7" i="2"/>
  <c r="C34" i="2" s="1"/>
  <c r="AR34" i="2" s="1"/>
  <c r="AD29" i="2"/>
  <c r="AN43" i="2" s="1"/>
  <c r="AK2" i="2"/>
  <c r="AK29" i="2" s="1"/>
  <c r="AH51" i="4"/>
  <c r="I41" i="4"/>
  <c r="K41" i="4"/>
  <c r="J41" i="4"/>
  <c r="AS31" i="5"/>
  <c r="D31" i="5"/>
  <c r="AA16" i="5"/>
  <c r="D4" i="5" s="1"/>
  <c r="Q44" i="4"/>
  <c r="AC24" i="4"/>
  <c r="Q17" i="4" s="1"/>
  <c r="O50" i="4"/>
  <c r="Z27" i="4"/>
  <c r="O23" i="4" s="1"/>
  <c r="AF32" i="2"/>
  <c r="BQ46" i="2" s="1"/>
  <c r="E13" i="2"/>
  <c r="E40" i="2" s="1"/>
  <c r="BE54" i="2"/>
  <c r="AL54" i="2"/>
  <c r="AI30" i="2"/>
  <c r="AM3" i="2"/>
  <c r="AM30" i="2" s="1"/>
  <c r="Z19" i="4"/>
  <c r="C11" i="4" s="1"/>
  <c r="C38" i="4"/>
  <c r="BR50" i="2"/>
  <c r="AO53" i="2"/>
  <c r="AO45" i="2"/>
  <c r="AR54" i="5"/>
  <c r="AQ54" i="5" s="1"/>
  <c r="AA54" i="5" s="1"/>
  <c r="AT54" i="5"/>
  <c r="AR51" i="5"/>
  <c r="AQ51" i="5" s="1"/>
  <c r="AA51" i="5" s="1"/>
  <c r="AT51" i="5"/>
  <c r="D49" i="5"/>
  <c r="AA25" i="5"/>
  <c r="D22" i="5" s="1"/>
  <c r="AO49" i="4"/>
  <c r="AH49" i="4"/>
  <c r="AI11" i="2"/>
  <c r="C24" i="2"/>
  <c r="C51" i="2" s="1"/>
  <c r="Z38" i="2"/>
  <c r="AM52" i="2" s="1"/>
  <c r="P53" i="4"/>
  <c r="O53" i="4"/>
  <c r="Q53" i="4"/>
  <c r="K38" i="4"/>
  <c r="AC20" i="4"/>
  <c r="K11" i="4" s="1"/>
  <c r="J43" i="5"/>
  <c r="AA23" i="5"/>
  <c r="J16" i="5" s="1"/>
  <c r="AF34" i="2"/>
  <c r="BQ48" i="2" s="1"/>
  <c r="Q13" i="2"/>
  <c r="Q40" i="2" s="1"/>
  <c r="O32" i="5"/>
  <c r="Z18" i="5"/>
  <c r="O5" i="5" s="1"/>
  <c r="Q35" i="5"/>
  <c r="O35" i="5"/>
  <c r="P35" i="5"/>
  <c r="Z29" i="2"/>
  <c r="AM43" i="2" s="1"/>
  <c r="C6" i="2"/>
  <c r="C33" i="2" s="1"/>
  <c r="AR33" i="2" s="1"/>
  <c r="AI2" i="2"/>
  <c r="E44" i="4"/>
  <c r="AC22" i="4"/>
  <c r="E17" i="4" s="1"/>
  <c r="BO44" i="2"/>
  <c r="AJ44" i="2"/>
  <c r="AI44" i="2" s="1"/>
  <c r="AZ44" i="2"/>
  <c r="Z20" i="4"/>
  <c r="I11" i="4" s="1"/>
  <c r="I38" i="4"/>
  <c r="D35" i="4"/>
  <c r="AS35" i="4" s="1"/>
  <c r="C35" i="4"/>
  <c r="AR35" i="4" s="1"/>
  <c r="E35" i="4"/>
  <c r="AT35" i="4" s="1"/>
  <c r="K44" i="4"/>
  <c r="AC23" i="4"/>
  <c r="K17" i="4" s="1"/>
  <c r="Z19" i="5"/>
  <c r="C11" i="5" s="1"/>
  <c r="C38" i="5"/>
  <c r="O32" i="4"/>
  <c r="Z18" i="4"/>
  <c r="O5" i="4" s="1"/>
  <c r="O53" i="5"/>
  <c r="Q53" i="5"/>
  <c r="P53" i="5"/>
  <c r="AO44" i="2"/>
  <c r="AV45" i="2"/>
  <c r="Q24" i="2"/>
  <c r="Q51" i="2" s="1"/>
  <c r="AB40" i="2"/>
  <c r="BP54" i="2" s="1"/>
  <c r="E41" i="4"/>
  <c r="D41" i="4"/>
  <c r="C41" i="4"/>
  <c r="Z21" i="4"/>
  <c r="O11" i="4" s="1"/>
  <c r="O38" i="4"/>
  <c r="AO47" i="2"/>
  <c r="AV44" i="2"/>
  <c r="AO50" i="2"/>
  <c r="J37" i="5"/>
  <c r="AA20" i="5"/>
  <c r="J10" i="5" s="1"/>
  <c r="AI38" i="4"/>
  <c r="AM11" i="4"/>
  <c r="AM38" i="4" s="1"/>
  <c r="C25" i="2"/>
  <c r="C52" i="2" s="1"/>
  <c r="AK11" i="2"/>
  <c r="AK38" i="2" s="1"/>
  <c r="AD38" i="2"/>
  <c r="AN52" i="2" s="1"/>
  <c r="I50" i="4"/>
  <c r="Z26" i="4"/>
  <c r="I23" i="4" s="1"/>
  <c r="BN53" i="2"/>
  <c r="AB34" i="2"/>
  <c r="BP48" i="2" s="1"/>
  <c r="Q12" i="2"/>
  <c r="Q39" i="2" s="1"/>
  <c r="AI37" i="4"/>
  <c r="AM10" i="4"/>
  <c r="AM37" i="4" s="1"/>
  <c r="AD37" i="2"/>
  <c r="AN51" i="2" s="1"/>
  <c r="O19" i="2"/>
  <c r="O46" i="2" s="1"/>
  <c r="AK10" i="2"/>
  <c r="AK37" i="2" s="1"/>
  <c r="AV47" i="2"/>
  <c r="BA48" i="4"/>
  <c r="AY48" i="4" s="1"/>
  <c r="P38" i="4"/>
  <c r="AW48" i="4"/>
  <c r="AU48" i="4" s="1"/>
  <c r="AB21" i="4"/>
  <c r="P11" i="4" s="1"/>
  <c r="AS48" i="4"/>
  <c r="AI8" i="2"/>
  <c r="Z35" i="2"/>
  <c r="AM49" i="2" s="1"/>
  <c r="C18" i="2"/>
  <c r="C45" i="2" s="1"/>
  <c r="I53" i="4"/>
  <c r="K53" i="4"/>
  <c r="J53" i="4"/>
  <c r="D43" i="6"/>
  <c r="AA22" i="6"/>
  <c r="D16" i="6" s="1"/>
  <c r="AC27" i="4"/>
  <c r="Q23" i="4" s="1"/>
  <c r="Q50" i="4"/>
  <c r="Z16" i="4"/>
  <c r="C5" i="4" s="1"/>
  <c r="C32" i="4"/>
  <c r="AR32" i="4"/>
  <c r="BR51" i="2"/>
  <c r="AC26" i="4"/>
  <c r="K23" i="4" s="1"/>
  <c r="K50" i="4"/>
  <c r="D49" i="6"/>
  <c r="AA25" i="6"/>
  <c r="D22" i="6" s="1"/>
  <c r="BE46" i="2"/>
  <c r="AL46" i="2"/>
  <c r="AF40" i="2"/>
  <c r="BQ54" i="2" s="1"/>
  <c r="Q25" i="2"/>
  <c r="Q52" i="2" s="1"/>
  <c r="BE43" i="2"/>
  <c r="AL43" i="2"/>
  <c r="I32" i="4"/>
  <c r="Z17" i="4"/>
  <c r="I5" i="4" s="1"/>
  <c r="Z23" i="4"/>
  <c r="I17" i="4" s="1"/>
  <c r="I44" i="4"/>
  <c r="AT45" i="5"/>
  <c r="AR45" i="5"/>
  <c r="AQ45" i="5" s="1"/>
  <c r="AA45" i="5" s="1"/>
  <c r="AG44" i="2"/>
  <c r="AI36" i="2"/>
  <c r="AC25" i="4"/>
  <c r="E23" i="4" s="1"/>
  <c r="E50" i="4"/>
  <c r="AI31" i="2"/>
  <c r="AM4" i="2"/>
  <c r="AM31" i="2" s="1"/>
  <c r="AT49" i="5"/>
  <c r="AR49" i="5"/>
  <c r="AQ49" i="5" s="1"/>
  <c r="AA49" i="5" s="1"/>
  <c r="AT46" i="5"/>
  <c r="AR46" i="5"/>
  <c r="AQ46" i="5" s="1"/>
  <c r="AA46" i="5" s="1"/>
  <c r="AT44" i="5"/>
  <c r="AR44" i="5"/>
  <c r="AQ44" i="5" s="1"/>
  <c r="AA44" i="5" s="1"/>
  <c r="AT2" i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AD32" i="2" l="1"/>
  <c r="AN46" i="2" s="1"/>
  <c r="AM9" i="2"/>
  <c r="AM36" i="2" s="1"/>
  <c r="AK5" i="2"/>
  <c r="AK32" i="2" s="1"/>
  <c r="AV53" i="2"/>
  <c r="AG53" i="2"/>
  <c r="AZ53" i="2"/>
  <c r="AO49" i="2"/>
  <c r="BH53" i="2"/>
  <c r="AB53" i="2" s="1"/>
  <c r="AO43" i="2"/>
  <c r="AV43" i="2"/>
  <c r="BO43" i="2"/>
  <c r="BF43" i="2" s="1"/>
  <c r="BC43" i="2" s="1"/>
  <c r="AG43" i="2"/>
  <c r="AJ43" i="2"/>
  <c r="AI43" i="2" s="1"/>
  <c r="AZ47" i="2"/>
  <c r="AJ47" i="2"/>
  <c r="AI47" i="2" s="1"/>
  <c r="Z47" i="2" s="1"/>
  <c r="BO47" i="2"/>
  <c r="BN47" i="2" s="1"/>
  <c r="AG45" i="2"/>
  <c r="AZ45" i="2"/>
  <c r="AG49" i="2"/>
  <c r="BR48" i="2"/>
  <c r="AV48" i="2" s="1"/>
  <c r="AO52" i="2"/>
  <c r="AW53" i="2"/>
  <c r="AU53" i="2" s="1"/>
  <c r="AS53" i="2"/>
  <c r="J50" i="2"/>
  <c r="BA53" i="2"/>
  <c r="AB26" i="2"/>
  <c r="J23" i="2" s="1"/>
  <c r="Z44" i="2"/>
  <c r="AH44" i="2"/>
  <c r="AH45" i="2"/>
  <c r="Z45" i="2"/>
  <c r="Z40" i="2"/>
  <c r="AM54" i="2" s="1"/>
  <c r="AI13" i="2"/>
  <c r="O24" i="2"/>
  <c r="O51" i="2" s="1"/>
  <c r="AO48" i="2"/>
  <c r="AO51" i="2"/>
  <c r="AR52" i="4"/>
  <c r="AQ52" i="4" s="1"/>
  <c r="AA52" i="4" s="1"/>
  <c r="AT52" i="4"/>
  <c r="AT51" i="4"/>
  <c r="AR51" i="4"/>
  <c r="AQ51" i="4" s="1"/>
  <c r="AA51" i="4" s="1"/>
  <c r="C44" i="4"/>
  <c r="Z22" i="4"/>
  <c r="C17" i="4" s="1"/>
  <c r="AR50" i="4"/>
  <c r="AT50" i="4"/>
  <c r="AM2" i="2"/>
  <c r="AM29" i="2" s="1"/>
  <c r="AI29" i="2"/>
  <c r="Z24" i="4"/>
  <c r="O17" i="4" s="1"/>
  <c r="O44" i="4"/>
  <c r="AI32" i="2"/>
  <c r="AQ50" i="4"/>
  <c r="AA50" i="4" s="1"/>
  <c r="BH45" i="2"/>
  <c r="AB45" i="2" s="1"/>
  <c r="BN45" i="2"/>
  <c r="BF45" i="2"/>
  <c r="BC45" i="2" s="1"/>
  <c r="P31" i="4"/>
  <c r="AA18" i="4"/>
  <c r="P4" i="4" s="1"/>
  <c r="I53" i="2"/>
  <c r="K53" i="2"/>
  <c r="J53" i="2"/>
  <c r="AI37" i="2"/>
  <c r="AM10" i="2"/>
  <c r="AM37" i="2" s="1"/>
  <c r="AR53" i="4"/>
  <c r="AQ53" i="4" s="1"/>
  <c r="AA53" i="4" s="1"/>
  <c r="AT53" i="4"/>
  <c r="AA22" i="5"/>
  <c r="D16" i="5" s="1"/>
  <c r="D43" i="5"/>
  <c r="AJ51" i="2"/>
  <c r="AI51" i="2" s="1"/>
  <c r="BO51" i="2"/>
  <c r="AZ51" i="2"/>
  <c r="AV51" i="2"/>
  <c r="AG51" i="2"/>
  <c r="AR48" i="4"/>
  <c r="AQ48" i="4" s="1"/>
  <c r="AA48" i="4" s="1"/>
  <c r="AT48" i="4"/>
  <c r="AJ48" i="2"/>
  <c r="AI48" i="2" s="1"/>
  <c r="BN44" i="2"/>
  <c r="BF44" i="2"/>
  <c r="BC44" i="2" s="1"/>
  <c r="BH44" i="2"/>
  <c r="AB44" i="2" s="1"/>
  <c r="AA24" i="5"/>
  <c r="P16" i="5" s="1"/>
  <c r="P43" i="5"/>
  <c r="I41" i="2"/>
  <c r="K41" i="2"/>
  <c r="J41" i="2"/>
  <c r="D37" i="5"/>
  <c r="AA19" i="5"/>
  <c r="D10" i="5" s="1"/>
  <c r="J47" i="2"/>
  <c r="I47" i="2"/>
  <c r="K47" i="2"/>
  <c r="P31" i="5"/>
  <c r="AA18" i="5"/>
  <c r="P4" i="5" s="1"/>
  <c r="AC26" i="2"/>
  <c r="K23" i="2" s="1"/>
  <c r="K50" i="2"/>
  <c r="E53" i="4"/>
  <c r="D53" i="4"/>
  <c r="C53" i="4"/>
  <c r="BR54" i="2"/>
  <c r="AI38" i="2"/>
  <c r="AM11" i="2"/>
  <c r="AM38" i="2" s="1"/>
  <c r="P49" i="5"/>
  <c r="AA27" i="5"/>
  <c r="P22" i="5" s="1"/>
  <c r="K35" i="2"/>
  <c r="J35" i="2"/>
  <c r="I35" i="2"/>
  <c r="AZ52" i="2"/>
  <c r="BO52" i="2"/>
  <c r="AJ52" i="2"/>
  <c r="AI52" i="2" s="1"/>
  <c r="BR46" i="2"/>
  <c r="BH43" i="2"/>
  <c r="AB43" i="2" s="1"/>
  <c r="AI34" i="2"/>
  <c r="AM7" i="2"/>
  <c r="AM34" i="2" s="1"/>
  <c r="C47" i="4"/>
  <c r="E47" i="4"/>
  <c r="D47" i="4"/>
  <c r="AA19" i="4"/>
  <c r="D10" i="4" s="1"/>
  <c r="D37" i="4"/>
  <c r="AH53" i="2"/>
  <c r="Z53" i="2"/>
  <c r="Q35" i="2"/>
  <c r="O35" i="2"/>
  <c r="P35" i="2"/>
  <c r="Q47" i="4"/>
  <c r="P47" i="4"/>
  <c r="O47" i="4"/>
  <c r="J31" i="5"/>
  <c r="AA17" i="5"/>
  <c r="J4" i="5" s="1"/>
  <c r="AI35" i="2"/>
  <c r="AM8" i="2"/>
  <c r="AM35" i="2" s="1"/>
  <c r="BO49" i="2"/>
  <c r="AZ49" i="2"/>
  <c r="AJ49" i="2"/>
  <c r="AI49" i="2" s="1"/>
  <c r="AJ50" i="2"/>
  <c r="AI50" i="2" s="1"/>
  <c r="BO50" i="2"/>
  <c r="AZ50" i="2"/>
  <c r="AV50" i="2"/>
  <c r="AG50" i="2"/>
  <c r="AO46" i="2"/>
  <c r="AT54" i="4"/>
  <c r="AR54" i="4"/>
  <c r="AQ54" i="4" s="1"/>
  <c r="AA54" i="4" s="1"/>
  <c r="AD40" i="2"/>
  <c r="AN54" i="2" s="1"/>
  <c r="O25" i="2"/>
  <c r="O52" i="2" s="1"/>
  <c r="AK13" i="2"/>
  <c r="AK40" i="2" s="1"/>
  <c r="AT49" i="4"/>
  <c r="AR49" i="4"/>
  <c r="AQ49" i="4" s="1"/>
  <c r="AA49" i="4" s="1"/>
  <c r="P37" i="5"/>
  <c r="AA21" i="5"/>
  <c r="P10" i="5" s="1"/>
  <c r="AT47" i="4"/>
  <c r="AR47" i="4"/>
  <c r="AQ47" i="4" s="1"/>
  <c r="AA47" i="4" s="1"/>
  <c r="AG52" i="2"/>
  <c r="AT44" i="4"/>
  <c r="AR44" i="4"/>
  <c r="AQ44" i="4" s="1"/>
  <c r="AA44" i="4" s="1"/>
  <c r="AT43" i="4"/>
  <c r="AR43" i="4"/>
  <c r="AQ43" i="4" s="1"/>
  <c r="AA43" i="4" s="1"/>
  <c r="BJ45" i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AZ48" i="2" l="1"/>
  <c r="BN43" i="2"/>
  <c r="AG48" i="2"/>
  <c r="BO48" i="2"/>
  <c r="BF48" i="2" s="1"/>
  <c r="BC48" i="2" s="1"/>
  <c r="AM5" i="2"/>
  <c r="AM32" i="2" s="1"/>
  <c r="AY53" i="2"/>
  <c r="Z43" i="2"/>
  <c r="AH43" i="2"/>
  <c r="AR32" i="2" s="1"/>
  <c r="AH47" i="2"/>
  <c r="Z20" i="2" s="1"/>
  <c r="I11" i="2" s="1"/>
  <c r="BH47" i="2"/>
  <c r="AB47" i="2" s="1"/>
  <c r="BF47" i="2"/>
  <c r="BC47" i="2" s="1"/>
  <c r="AS47" i="2" s="1"/>
  <c r="P12" i="1"/>
  <c r="P39" i="1" s="1"/>
  <c r="AH52" i="2"/>
  <c r="Z52" i="2"/>
  <c r="AH49" i="2"/>
  <c r="Z49" i="2"/>
  <c r="AH50" i="2"/>
  <c r="Z50" i="2"/>
  <c r="BH48" i="2"/>
  <c r="AB48" i="2" s="1"/>
  <c r="AO54" i="2"/>
  <c r="I32" i="2"/>
  <c r="Z17" i="2"/>
  <c r="I5" i="2" s="1"/>
  <c r="AA20" i="4"/>
  <c r="J10" i="4" s="1"/>
  <c r="J37" i="4"/>
  <c r="BA44" i="2"/>
  <c r="AY44" i="2" s="1"/>
  <c r="J32" i="2"/>
  <c r="AW44" i="2"/>
  <c r="AU44" i="2" s="1"/>
  <c r="AS44" i="2"/>
  <c r="AB17" i="2"/>
  <c r="J5" i="2" s="1"/>
  <c r="AA21" i="4"/>
  <c r="P10" i="4" s="1"/>
  <c r="P37" i="4"/>
  <c r="D35" i="2"/>
  <c r="AS35" i="2" s="1"/>
  <c r="C35" i="2"/>
  <c r="AR35" i="2" s="1"/>
  <c r="E35" i="2"/>
  <c r="AT35" i="2" s="1"/>
  <c r="P49" i="4"/>
  <c r="AA27" i="4"/>
  <c r="P22" i="4" s="1"/>
  <c r="C47" i="2"/>
  <c r="E47" i="2"/>
  <c r="D47" i="2"/>
  <c r="I50" i="2"/>
  <c r="Z26" i="2"/>
  <c r="I23" i="2" s="1"/>
  <c r="BA43" i="2"/>
  <c r="AY43" i="2" s="1"/>
  <c r="AS32" i="2"/>
  <c r="D32" i="2"/>
  <c r="AS43" i="2"/>
  <c r="AW43" i="2"/>
  <c r="AU43" i="2" s="1"/>
  <c r="AB16" i="2"/>
  <c r="D5" i="2" s="1"/>
  <c r="AJ46" i="2"/>
  <c r="AI46" i="2" s="1"/>
  <c r="BO46" i="2"/>
  <c r="AZ46" i="2"/>
  <c r="AV46" i="2"/>
  <c r="AG46" i="2"/>
  <c r="D53" i="2"/>
  <c r="C53" i="2"/>
  <c r="E53" i="2"/>
  <c r="Z16" i="2"/>
  <c r="C5" i="2" s="1"/>
  <c r="D31" i="4"/>
  <c r="AA16" i="4"/>
  <c r="D4" i="4" s="1"/>
  <c r="AS31" i="4"/>
  <c r="J31" i="4"/>
  <c r="AA17" i="4"/>
  <c r="J4" i="4" s="1"/>
  <c r="BF52" i="2"/>
  <c r="BC52" i="2" s="1"/>
  <c r="BN52" i="2"/>
  <c r="BH52" i="2"/>
  <c r="AB52" i="2" s="1"/>
  <c r="K38" i="2"/>
  <c r="AC20" i="2"/>
  <c r="K11" i="2" s="1"/>
  <c r="BO54" i="2"/>
  <c r="AZ54" i="2"/>
  <c r="AJ54" i="2"/>
  <c r="AI54" i="2" s="1"/>
  <c r="AG54" i="2"/>
  <c r="AV54" i="2"/>
  <c r="Z48" i="2"/>
  <c r="AH48" i="2"/>
  <c r="BN51" i="2"/>
  <c r="BF51" i="2"/>
  <c r="BC51" i="2" s="1"/>
  <c r="BH51" i="2"/>
  <c r="AB51" i="2" s="1"/>
  <c r="J49" i="4"/>
  <c r="AA26" i="4"/>
  <c r="J22" i="4" s="1"/>
  <c r="AA23" i="4"/>
  <c r="J16" i="4" s="1"/>
  <c r="J43" i="4"/>
  <c r="O32" i="2"/>
  <c r="Z18" i="2"/>
  <c r="O5" i="2" s="1"/>
  <c r="AW45" i="2"/>
  <c r="AU45" i="2" s="1"/>
  <c r="AS45" i="2"/>
  <c r="P32" i="2"/>
  <c r="AB18" i="2"/>
  <c r="P5" i="2" s="1"/>
  <c r="BA45" i="2"/>
  <c r="AY45" i="2" s="1"/>
  <c r="AA25" i="4"/>
  <c r="D22" i="4" s="1"/>
  <c r="D49" i="4"/>
  <c r="P41" i="2"/>
  <c r="Q41" i="2"/>
  <c r="O41" i="2"/>
  <c r="AA22" i="4"/>
  <c r="D16" i="4" s="1"/>
  <c r="D43" i="4"/>
  <c r="BH50" i="2"/>
  <c r="AB50" i="2" s="1"/>
  <c r="BN50" i="2"/>
  <c r="BF50" i="2"/>
  <c r="BC50" i="2" s="1"/>
  <c r="BH49" i="2"/>
  <c r="AB49" i="2" s="1"/>
  <c r="BF49" i="2"/>
  <c r="BC49" i="2" s="1"/>
  <c r="BN49" i="2"/>
  <c r="AC16" i="2"/>
  <c r="E5" i="2" s="1"/>
  <c r="AT32" i="2"/>
  <c r="E32" i="2"/>
  <c r="AC17" i="2"/>
  <c r="K5" i="2" s="1"/>
  <c r="K32" i="2"/>
  <c r="Z51" i="2"/>
  <c r="AH51" i="2"/>
  <c r="Q47" i="2"/>
  <c r="O47" i="2"/>
  <c r="P47" i="2"/>
  <c r="Q32" i="2"/>
  <c r="AC18" i="2"/>
  <c r="Q5" i="2" s="1"/>
  <c r="D41" i="2"/>
  <c r="C41" i="2"/>
  <c r="E41" i="2"/>
  <c r="P43" i="4"/>
  <c r="AA24" i="4"/>
  <c r="P16" i="4" s="1"/>
  <c r="AI40" i="2"/>
  <c r="AM13" i="2"/>
  <c r="AM40" i="2" s="1"/>
  <c r="AR53" i="2"/>
  <c r="AQ53" i="2" s="1"/>
  <c r="AA53" i="2" s="1"/>
  <c r="AT53" i="2"/>
  <c r="E7" i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BR49" i="1" s="1"/>
  <c r="AF40" i="1"/>
  <c r="BQ54" i="1" s="1"/>
  <c r="BR54" i="1" s="1"/>
  <c r="AF36" i="1"/>
  <c r="BQ50" i="1" s="1"/>
  <c r="BR50" i="1" s="1"/>
  <c r="AZ50" i="1" s="1"/>
  <c r="AF39" i="1"/>
  <c r="BQ53" i="1" s="1"/>
  <c r="BR53" i="1" s="1"/>
  <c r="AF33" i="1"/>
  <c r="BQ47" i="1" s="1"/>
  <c r="BR47" i="1" s="1"/>
  <c r="AF32" i="1"/>
  <c r="BQ46" i="1" s="1"/>
  <c r="BR45" i="1"/>
  <c r="AZ45" i="1" s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D6" i="1"/>
  <c r="D33" i="1" s="1"/>
  <c r="AS33" i="1" s="1"/>
  <c r="AA29" i="1"/>
  <c r="BR43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N48" i="2" l="1"/>
  <c r="C32" i="2"/>
  <c r="I38" i="2"/>
  <c r="AB20" i="2"/>
  <c r="J11" i="2" s="1"/>
  <c r="BA47" i="2"/>
  <c r="AY47" i="2" s="1"/>
  <c r="BO45" i="1"/>
  <c r="BH45" i="1" s="1"/>
  <c r="AB45" i="1" s="1"/>
  <c r="AW47" i="2"/>
  <c r="AU47" i="2" s="1"/>
  <c r="J38" i="2"/>
  <c r="AJ45" i="1"/>
  <c r="AW49" i="2"/>
  <c r="AU49" i="2" s="1"/>
  <c r="AS49" i="2"/>
  <c r="AB22" i="2"/>
  <c r="D17" i="2" s="1"/>
  <c r="D44" i="2"/>
  <c r="BA49" i="2"/>
  <c r="AY49" i="2" s="1"/>
  <c r="BA51" i="2"/>
  <c r="AY51" i="2" s="1"/>
  <c r="AS51" i="2"/>
  <c r="P44" i="2"/>
  <c r="AW51" i="2"/>
  <c r="AU51" i="2" s="1"/>
  <c r="AB24" i="2"/>
  <c r="P17" i="2" s="1"/>
  <c r="BA48" i="2"/>
  <c r="AY48" i="2" s="1"/>
  <c r="AW48" i="2"/>
  <c r="AU48" i="2" s="1"/>
  <c r="P38" i="2"/>
  <c r="AS48" i="2"/>
  <c r="AB21" i="2"/>
  <c r="P11" i="2" s="1"/>
  <c r="AW50" i="2"/>
  <c r="AU50" i="2" s="1"/>
  <c r="AS50" i="2"/>
  <c r="J44" i="2"/>
  <c r="BA50" i="2"/>
  <c r="AY50" i="2" s="1"/>
  <c r="AB23" i="2"/>
  <c r="J17" i="2" s="1"/>
  <c r="AT45" i="2"/>
  <c r="AR45" i="2"/>
  <c r="AQ45" i="2" s="1"/>
  <c r="AA45" i="2" s="1"/>
  <c r="BH46" i="2"/>
  <c r="AB46" i="2" s="1"/>
  <c r="BF46" i="2"/>
  <c r="BC46" i="2" s="1"/>
  <c r="BN46" i="2"/>
  <c r="J49" i="2"/>
  <c r="AA26" i="2"/>
  <c r="J22" i="2" s="1"/>
  <c r="O44" i="2"/>
  <c r="Z24" i="2"/>
  <c r="O17" i="2" s="1"/>
  <c r="K44" i="2"/>
  <c r="AC23" i="2"/>
  <c r="K17" i="2" s="1"/>
  <c r="Q44" i="2"/>
  <c r="AC24" i="2"/>
  <c r="Q17" i="2" s="1"/>
  <c r="AH54" i="2"/>
  <c r="Z54" i="2"/>
  <c r="AC25" i="2"/>
  <c r="E23" i="2" s="1"/>
  <c r="E50" i="2"/>
  <c r="AH46" i="2"/>
  <c r="Z46" i="2"/>
  <c r="AT44" i="2"/>
  <c r="AR44" i="2"/>
  <c r="AQ44" i="2" s="1"/>
  <c r="AA44" i="2" s="1"/>
  <c r="AR47" i="2"/>
  <c r="AQ47" i="2" s="1"/>
  <c r="AA47" i="2" s="1"/>
  <c r="E44" i="2"/>
  <c r="AC22" i="2"/>
  <c r="E17" i="2" s="1"/>
  <c r="C44" i="2"/>
  <c r="Z22" i="2"/>
  <c r="C17" i="2" s="1"/>
  <c r="Z21" i="2"/>
  <c r="O11" i="2" s="1"/>
  <c r="O38" i="2"/>
  <c r="I44" i="2"/>
  <c r="Z23" i="2"/>
  <c r="I17" i="2" s="1"/>
  <c r="P53" i="2"/>
  <c r="O53" i="2"/>
  <c r="Q53" i="2"/>
  <c r="BH54" i="2"/>
  <c r="AB54" i="2" s="1"/>
  <c r="BN54" i="2"/>
  <c r="BF54" i="2"/>
  <c r="BC54" i="2" s="1"/>
  <c r="BA52" i="2"/>
  <c r="AY52" i="2" s="1"/>
  <c r="D50" i="2"/>
  <c r="AS52" i="2"/>
  <c r="AW52" i="2"/>
  <c r="AU52" i="2" s="1"/>
  <c r="AB25" i="2"/>
  <c r="D23" i="2" s="1"/>
  <c r="AT43" i="2"/>
  <c r="AR43" i="2"/>
  <c r="AQ43" i="2" s="1"/>
  <c r="AA43" i="2" s="1"/>
  <c r="Q38" i="2"/>
  <c r="AC21" i="2"/>
  <c r="Q11" i="2" s="1"/>
  <c r="C50" i="2"/>
  <c r="Z25" i="2"/>
  <c r="C23" i="2" s="1"/>
  <c r="BR46" i="1"/>
  <c r="AZ46" i="1" s="1"/>
  <c r="AZ53" i="1"/>
  <c r="BO53" i="1"/>
  <c r="BH53" i="1" s="1"/>
  <c r="AJ53" i="1"/>
  <c r="AJ49" i="1"/>
  <c r="AZ49" i="1"/>
  <c r="AJ47" i="1"/>
  <c r="AZ47" i="1"/>
  <c r="AJ51" i="1"/>
  <c r="AZ51" i="1"/>
  <c r="BF45" i="1"/>
  <c r="AV45" i="1"/>
  <c r="BE45" i="1"/>
  <c r="BI52" i="1"/>
  <c r="BD52" i="1"/>
  <c r="BI51" i="1"/>
  <c r="BD51" i="1"/>
  <c r="AJ43" i="1"/>
  <c r="AZ43" i="1"/>
  <c r="AJ44" i="1"/>
  <c r="AZ44" i="1"/>
  <c r="AJ48" i="1"/>
  <c r="AZ48" i="1"/>
  <c r="BI54" i="1"/>
  <c r="BD54" i="1"/>
  <c r="BI46" i="1"/>
  <c r="BD46" i="1"/>
  <c r="AJ54" i="1"/>
  <c r="AZ54" i="1"/>
  <c r="AJ52" i="1"/>
  <c r="AZ52" i="1"/>
  <c r="BI53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53" i="1"/>
  <c r="AY2" i="1"/>
  <c r="BC2" i="1" s="1"/>
  <c r="Z2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N45" i="1" l="1"/>
  <c r="Q32" i="1" s="1"/>
  <c r="AT47" i="2"/>
  <c r="AJ46" i="1"/>
  <c r="BO46" i="1"/>
  <c r="BH46" i="1" s="1"/>
  <c r="AB46" i="1" s="1"/>
  <c r="BF53" i="1"/>
  <c r="AW46" i="2"/>
  <c r="AU46" i="2" s="1"/>
  <c r="AS46" i="2"/>
  <c r="D38" i="2"/>
  <c r="BA46" i="2"/>
  <c r="AY46" i="2" s="1"/>
  <c r="AB19" i="2"/>
  <c r="D11" i="2" s="1"/>
  <c r="AR52" i="2"/>
  <c r="AQ52" i="2" s="1"/>
  <c r="AA52" i="2" s="1"/>
  <c r="AT52" i="2"/>
  <c r="E38" i="2"/>
  <c r="AC19" i="2"/>
  <c r="E11" i="2" s="1"/>
  <c r="AA20" i="2"/>
  <c r="J10" i="2" s="1"/>
  <c r="J37" i="2"/>
  <c r="O50" i="2"/>
  <c r="Z27" i="2"/>
  <c r="O23" i="2" s="1"/>
  <c r="P31" i="2"/>
  <c r="AA18" i="2"/>
  <c r="P4" i="2" s="1"/>
  <c r="AT50" i="2"/>
  <c r="AR50" i="2"/>
  <c r="AQ50" i="2" s="1"/>
  <c r="AA50" i="2" s="1"/>
  <c r="AR48" i="2"/>
  <c r="AQ48" i="2" s="1"/>
  <c r="AA48" i="2" s="1"/>
  <c r="AT48" i="2"/>
  <c r="Q50" i="2"/>
  <c r="AC27" i="2"/>
  <c r="Q23" i="2" s="1"/>
  <c r="AT51" i="2"/>
  <c r="AR51" i="2"/>
  <c r="AQ51" i="2" s="1"/>
  <c r="AA51" i="2" s="1"/>
  <c r="AA16" i="2"/>
  <c r="D4" i="2" s="1"/>
  <c r="AS31" i="2"/>
  <c r="D31" i="2"/>
  <c r="P50" i="2"/>
  <c r="AW54" i="2"/>
  <c r="AU54" i="2" s="1"/>
  <c r="AS54" i="2"/>
  <c r="BA54" i="2"/>
  <c r="AY54" i="2" s="1"/>
  <c r="AB27" i="2"/>
  <c r="P23" i="2" s="1"/>
  <c r="J31" i="2"/>
  <c r="AA17" i="2"/>
  <c r="J4" i="2" s="1"/>
  <c r="Z19" i="2"/>
  <c r="C11" i="2" s="1"/>
  <c r="C38" i="2"/>
  <c r="AT49" i="2"/>
  <c r="AR49" i="2"/>
  <c r="AQ49" i="2" s="1"/>
  <c r="AA49" i="2" s="1"/>
  <c r="BN53" i="1"/>
  <c r="K50" i="1" s="1"/>
  <c r="Z29" i="1"/>
  <c r="AM43" i="1" s="1"/>
  <c r="BC45" i="1"/>
  <c r="BA45" i="1" s="1"/>
  <c r="AY45" i="1" s="1"/>
  <c r="BN50" i="1"/>
  <c r="BF50" i="1"/>
  <c r="AV52" i="1"/>
  <c r="BE52" i="1"/>
  <c r="BN49" i="1"/>
  <c r="BF49" i="1"/>
  <c r="BN54" i="1"/>
  <c r="Q50" i="1" s="1"/>
  <c r="BF54" i="1"/>
  <c r="AV50" i="1"/>
  <c r="BE50" i="1"/>
  <c r="BL43" i="1"/>
  <c r="BD43" i="1"/>
  <c r="AG51" i="1"/>
  <c r="BE51" i="1"/>
  <c r="AV51" i="1"/>
  <c r="AL44" i="1"/>
  <c r="AI44" i="1" s="1"/>
  <c r="Z44" i="1" s="1"/>
  <c r="AV44" i="1"/>
  <c r="BE44" i="1"/>
  <c r="BN51" i="1"/>
  <c r="Q44" i="1" s="1"/>
  <c r="BF51" i="1"/>
  <c r="BN48" i="1"/>
  <c r="Q38" i="1" s="1"/>
  <c r="BF48" i="1"/>
  <c r="AV54" i="1"/>
  <c r="BE54" i="1"/>
  <c r="BE53" i="1"/>
  <c r="BC53" i="1" s="1"/>
  <c r="AV53" i="1"/>
  <c r="AV46" i="1"/>
  <c r="BE46" i="1"/>
  <c r="BN44" i="1"/>
  <c r="BF44" i="1"/>
  <c r="BN47" i="1"/>
  <c r="BF47" i="1"/>
  <c r="BN52" i="1"/>
  <c r="BF52" i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B54" i="1"/>
  <c r="AB47" i="1"/>
  <c r="AB52" i="1"/>
  <c r="AB44" i="1"/>
  <c r="AB51" i="1"/>
  <c r="AB48" i="1"/>
  <c r="AB49" i="1"/>
  <c r="AI2" i="1"/>
  <c r="AI29" i="1" s="1"/>
  <c r="AD2" i="1"/>
  <c r="AD29" i="1" s="1"/>
  <c r="AN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BF46" i="1" l="1"/>
  <c r="BC49" i="1"/>
  <c r="BA49" i="1" s="1"/>
  <c r="AY49" i="1" s="1"/>
  <c r="BN46" i="1"/>
  <c r="E38" i="1" s="1"/>
  <c r="BC51" i="1"/>
  <c r="AS51" i="1" s="1"/>
  <c r="AA23" i="2"/>
  <c r="J16" i="2" s="1"/>
  <c r="J43" i="2"/>
  <c r="AT46" i="2"/>
  <c r="AR46" i="2"/>
  <c r="AQ46" i="2" s="1"/>
  <c r="AA46" i="2" s="1"/>
  <c r="AA21" i="2"/>
  <c r="P10" i="2" s="1"/>
  <c r="P37" i="2"/>
  <c r="D49" i="2"/>
  <c r="AA25" i="2"/>
  <c r="D22" i="2" s="1"/>
  <c r="AR54" i="2"/>
  <c r="AQ54" i="2" s="1"/>
  <c r="AA54" i="2" s="1"/>
  <c r="AT54" i="2"/>
  <c r="D43" i="2"/>
  <c r="AA22" i="2"/>
  <c r="D16" i="2" s="1"/>
  <c r="P43" i="2"/>
  <c r="AA24" i="2"/>
  <c r="P16" i="2" s="1"/>
  <c r="BC44" i="1"/>
  <c r="BA44" i="1" s="1"/>
  <c r="AY44" i="1" s="1"/>
  <c r="AO43" i="1"/>
  <c r="K44" i="1"/>
  <c r="E50" i="1"/>
  <c r="BC47" i="1"/>
  <c r="AW47" i="1" s="1"/>
  <c r="AU47" i="1" s="1"/>
  <c r="K32" i="1"/>
  <c r="BC50" i="1"/>
  <c r="BA50" i="1" s="1"/>
  <c r="AY50" i="1" s="1"/>
  <c r="BC48" i="1"/>
  <c r="AS48" i="1" s="1"/>
  <c r="BC46" i="1"/>
  <c r="BA46" i="1" s="1"/>
  <c r="AY46" i="1" s="1"/>
  <c r="AS45" i="1"/>
  <c r="AW53" i="1"/>
  <c r="AU53" i="1" s="1"/>
  <c r="AS53" i="1"/>
  <c r="BA53" i="1"/>
  <c r="AY53" i="1" s="1"/>
  <c r="AR53" i="1" s="1"/>
  <c r="BC52" i="1"/>
  <c r="BA52" i="1" s="1"/>
  <c r="AY52" i="1" s="1"/>
  <c r="AW45" i="1"/>
  <c r="AU45" i="1" s="1"/>
  <c r="AT45" i="1" s="1"/>
  <c r="K38" i="1"/>
  <c r="BC54" i="1"/>
  <c r="AS54" i="1" s="1"/>
  <c r="AL43" i="1"/>
  <c r="AI43" i="1" s="1"/>
  <c r="AV43" i="1"/>
  <c r="BE43" i="1"/>
  <c r="AR45" i="1"/>
  <c r="AG43" i="1"/>
  <c r="E44" i="1"/>
  <c r="BF43" i="1"/>
  <c r="AW49" i="1"/>
  <c r="AU49" i="1" s="1"/>
  <c r="AS49" i="1"/>
  <c r="C33" i="1"/>
  <c r="AR33" i="1" s="1"/>
  <c r="P32" i="1"/>
  <c r="AH47" i="1"/>
  <c r="AH44" i="1"/>
  <c r="AH48" i="1"/>
  <c r="AH46" i="1"/>
  <c r="J50" i="1"/>
  <c r="E32" i="1"/>
  <c r="AT32" i="1"/>
  <c r="AH49" i="1"/>
  <c r="AH54" i="1"/>
  <c r="AH51" i="1"/>
  <c r="AH50" i="1"/>
  <c r="AH45" i="1"/>
  <c r="AH53" i="1"/>
  <c r="AH52" i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W51" i="1" l="1"/>
  <c r="AU51" i="1" s="1"/>
  <c r="BA51" i="1"/>
  <c r="AY51" i="1" s="1"/>
  <c r="D44" i="1"/>
  <c r="BA47" i="1"/>
  <c r="AY47" i="1" s="1"/>
  <c r="AR47" i="1" s="1"/>
  <c r="AQ47" i="1" s="1"/>
  <c r="AS44" i="1"/>
  <c r="AS47" i="1"/>
  <c r="AW44" i="1"/>
  <c r="AU44" i="1" s="1"/>
  <c r="AT44" i="1" s="1"/>
  <c r="J32" i="1"/>
  <c r="AW46" i="1"/>
  <c r="AU46" i="1" s="1"/>
  <c r="AT46" i="1" s="1"/>
  <c r="AS46" i="1"/>
  <c r="D38" i="1"/>
  <c r="AA19" i="2"/>
  <c r="D10" i="2" s="1"/>
  <c r="D37" i="2"/>
  <c r="P49" i="2"/>
  <c r="AA27" i="2"/>
  <c r="P22" i="2" s="1"/>
  <c r="AW48" i="1"/>
  <c r="AU48" i="1" s="1"/>
  <c r="AT53" i="1"/>
  <c r="BC43" i="1"/>
  <c r="AW43" i="1" s="1"/>
  <c r="AU43" i="1" s="1"/>
  <c r="AQ45" i="1"/>
  <c r="AA45" i="1" s="1"/>
  <c r="AS50" i="1"/>
  <c r="AW50" i="1"/>
  <c r="AU50" i="1" s="1"/>
  <c r="AT50" i="1" s="1"/>
  <c r="AQ53" i="1"/>
  <c r="AA53" i="1" s="1"/>
  <c r="BA48" i="1"/>
  <c r="AY48" i="1" s="1"/>
  <c r="AR48" i="1" s="1"/>
  <c r="AQ48" i="1" s="1"/>
  <c r="AW54" i="1"/>
  <c r="AU54" i="1" s="1"/>
  <c r="AS52" i="1"/>
  <c r="BA54" i="1"/>
  <c r="AY54" i="1" s="1"/>
  <c r="AW52" i="1"/>
  <c r="AU52" i="1" s="1"/>
  <c r="AT52" i="1" s="1"/>
  <c r="AH43" i="1"/>
  <c r="AR32" i="1" s="1"/>
  <c r="Z43" i="1"/>
  <c r="BA43" i="1"/>
  <c r="AY43" i="1" s="1"/>
  <c r="AR46" i="1"/>
  <c r="AT49" i="1"/>
  <c r="AR49" i="1"/>
  <c r="AQ49" i="1" s="1"/>
  <c r="AA49" i="1" s="1"/>
  <c r="AT51" i="1"/>
  <c r="AR51" i="1"/>
  <c r="AQ51" i="1" s="1"/>
  <c r="AT47" i="1"/>
  <c r="AR44" i="1"/>
  <c r="AR52" i="1"/>
  <c r="AR50" i="1"/>
  <c r="I38" i="1"/>
  <c r="O44" i="1"/>
  <c r="O38" i="1"/>
  <c r="O32" i="1"/>
  <c r="I32" i="1"/>
  <c r="O50" i="1"/>
  <c r="C38" i="1"/>
  <c r="P38" i="1"/>
  <c r="P50" i="1"/>
  <c r="P44" i="1"/>
  <c r="I50" i="1"/>
  <c r="C50" i="1"/>
  <c r="I44" i="1"/>
  <c r="C44" i="1"/>
  <c r="D50" i="1"/>
  <c r="J44" i="1"/>
  <c r="J38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Q44" i="1" l="1"/>
  <c r="AA44" i="1" s="1"/>
  <c r="AQ46" i="1"/>
  <c r="AA46" i="1" s="1"/>
  <c r="AQ50" i="1"/>
  <c r="AA50" i="1" s="1"/>
  <c r="AS43" i="1"/>
  <c r="AT48" i="1"/>
  <c r="C32" i="1"/>
  <c r="AQ52" i="1"/>
  <c r="AA52" i="1" s="1"/>
  <c r="AT54" i="1"/>
  <c r="AR54" i="1"/>
  <c r="AQ54" i="1" s="1"/>
  <c r="AA54" i="1" s="1"/>
  <c r="AT43" i="1"/>
  <c r="AR43" i="1"/>
  <c r="P31" i="1"/>
  <c r="D32" i="1"/>
  <c r="J49" i="1"/>
  <c r="D43" i="1"/>
  <c r="D37" i="1"/>
  <c r="J31" i="1"/>
  <c r="AA51" i="1"/>
  <c r="AS32" i="1"/>
  <c r="AA47" i="1"/>
  <c r="AA48" i="1"/>
  <c r="AQ43" i="1" l="1"/>
  <c r="AA43" i="1" s="1"/>
  <c r="D49" i="1"/>
  <c r="P37" i="1"/>
  <c r="P49" i="1"/>
  <c r="P43" i="1"/>
  <c r="J43" i="1"/>
  <c r="J37" i="1"/>
  <c r="D31" i="1" l="1"/>
  <c r="AS31" i="1"/>
</calcChain>
</file>

<file path=xl/sharedStrings.xml><?xml version="1.0" encoding="utf-8"?>
<sst xmlns="http://schemas.openxmlformats.org/spreadsheetml/2006/main" count="2153" uniqueCount="408">
  <si>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</si>
  <si>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</si>
  <si>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</si>
  <si>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</si>
  <si>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</si>
  <si>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</si>
  <si>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</si>
  <si>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</si>
  <si>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</si>
  <si>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</si>
  <si>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</si>
  <si>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</si>
  <si>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</si>
  <si>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</si>
  <si>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</si>
  <si>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</si>
  <si>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</si>
  <si>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</si>
  <si>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</si>
  <si>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</si>
  <si>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</si>
  <si>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</si>
  <si>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</si>
  <si>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</si>
  <si>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</si>
  <si>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</si>
  <si>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</si>
  <si>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</si>
  <si>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</si>
  <si>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</si>
  <si>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</si>
  <si>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</si>
  <si>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</si>
  <si>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</si>
  <si>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</si>
  <si>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</si>
  <si>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</si>
  <si>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</si>
  <si>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</si>
  <si>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</si>
  <si>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</si>
  <si>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</si>
  <si>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</si>
  <si>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</si>
  <si>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</si>
  <si>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</si>
  <si>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</si>
  <si>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</si>
  <si>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</si>
  <si>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</si>
  <si>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</si>
  <si>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</si>
  <si>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</si>
  <si>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</si>
  <si>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</si>
  <si>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</si>
  <si>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</si>
  <si>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</si>
  <si>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</si>
  <si>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</si>
  <si>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</si>
  <si>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</si>
  <si>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</si>
  <si>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</si>
  <si>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</si>
  <si>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</si>
  <si>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</si>
  <si>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</si>
  <si>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</si>
  <si>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</si>
  <si>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</si>
  <si>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</si>
  <si>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</si>
  <si>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</si>
  <si>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</si>
  <si>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</si>
  <si>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</si>
  <si>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</si>
  <si>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</si>
  <si>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</si>
  <si>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</si>
  <si>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</si>
  <si>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</si>
  <si>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</si>
  <si>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</si>
  <si>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</si>
  <si>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</si>
  <si>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</si>
  <si>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</si>
  <si>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</si>
  <si>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</si>
  <si>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</si>
  <si>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</si>
  <si>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</si>
  <si>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</si>
  <si>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</si>
  <si>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</si>
  <si>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</si>
  <si>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</si>
  <si>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</si>
  <si>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t>②</t>
    <phoneticPr fontId="1"/>
  </si>
  <si>
    <t>－</t>
    <phoneticPr fontId="1"/>
  </si>
  <si>
    <t>－</t>
    <phoneticPr fontId="1"/>
  </si>
  <si>
    <t>④</t>
    <phoneticPr fontId="1"/>
  </si>
  <si>
    <t>⑤</t>
    <phoneticPr fontId="1"/>
  </si>
  <si>
    <t>⑥</t>
    <phoneticPr fontId="1"/>
  </si>
  <si>
    <t>－</t>
    <phoneticPr fontId="1"/>
  </si>
  <si>
    <t>－</t>
    <phoneticPr fontId="1"/>
  </si>
  <si>
    <t>⑦</t>
    <phoneticPr fontId="1"/>
  </si>
  <si>
    <t>⑨</t>
    <phoneticPr fontId="1"/>
  </si>
  <si>
    <t>－</t>
    <phoneticPr fontId="1"/>
  </si>
  <si>
    <t>⑩</t>
    <phoneticPr fontId="1"/>
  </si>
  <si>
    <t>⑪</t>
    <phoneticPr fontId="1"/>
  </si>
  <si>
    <t>⑫</t>
    <phoneticPr fontId="1"/>
  </si>
  <si>
    <t>－</t>
    <phoneticPr fontId="1"/>
  </si>
  <si>
    <t>－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</si>
  <si>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ミックス補助印なし</t>
    </r>
    <rPh sb="2" eb="3">
      <t>ザン</t>
    </rPh>
    <rPh sb="4" eb="6">
      <t>ヒッサン</t>
    </rPh>
    <rPh sb="19" eb="21">
      <t>ホジョ</t>
    </rPh>
    <rPh sb="21" eb="22">
      <t>シルシ</t>
    </rPh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</si>
  <si>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くり下がりなし</t>
    </r>
    <rPh sb="2" eb="3">
      <t>ザン</t>
    </rPh>
    <rPh sb="4" eb="6">
      <t>ヒッサン</t>
    </rPh>
    <rPh sb="17" eb="18">
      <t>サ</t>
    </rPh>
    <phoneticPr fontId="1"/>
  </si>
  <si>
    <t>①</t>
    <phoneticPr fontId="1"/>
  </si>
  <si>
    <t>①</t>
    <phoneticPr fontId="1"/>
  </si>
  <si>
    <t>－</t>
    <phoneticPr fontId="1"/>
  </si>
  <si>
    <t>＝</t>
    <phoneticPr fontId="1"/>
  </si>
  <si>
    <t>①</t>
    <phoneticPr fontId="1"/>
  </si>
  <si>
    <t>＝</t>
    <phoneticPr fontId="1"/>
  </si>
  <si>
    <t>②</t>
    <phoneticPr fontId="1"/>
  </si>
  <si>
    <t>②</t>
    <phoneticPr fontId="1"/>
  </si>
  <si>
    <t>＝</t>
    <phoneticPr fontId="1"/>
  </si>
  <si>
    <t>②</t>
    <phoneticPr fontId="1"/>
  </si>
  <si>
    <t>－</t>
    <phoneticPr fontId="1"/>
  </si>
  <si>
    <t>③</t>
    <phoneticPr fontId="1"/>
  </si>
  <si>
    <t>③</t>
    <phoneticPr fontId="1"/>
  </si>
  <si>
    <t>③</t>
    <phoneticPr fontId="1"/>
  </si>
  <si>
    <t>④</t>
    <phoneticPr fontId="1"/>
  </si>
  <si>
    <t>④</t>
    <phoneticPr fontId="1"/>
  </si>
  <si>
    <t>④</t>
    <phoneticPr fontId="1"/>
  </si>
  <si>
    <t>⑤</t>
    <phoneticPr fontId="1"/>
  </si>
  <si>
    <t>＝</t>
    <phoneticPr fontId="1"/>
  </si>
  <si>
    <t>－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</si>
  <si>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</si>
  <si>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</si>
  <si>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</si>
  <si>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</si>
  <si>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⑨</t>
    <phoneticPr fontId="1"/>
  </si>
  <si>
    <t>⑩</t>
    <phoneticPr fontId="1"/>
  </si>
  <si>
    <t>⑩</t>
    <phoneticPr fontId="1"/>
  </si>
  <si>
    <t>⑪</t>
    <phoneticPr fontId="1"/>
  </si>
  <si>
    <t>⑫</t>
    <phoneticPr fontId="1"/>
  </si>
  <si>
    <t>－</t>
    <phoneticPr fontId="1"/>
  </si>
  <si>
    <t>⑫</t>
    <phoneticPr fontId="1"/>
  </si>
  <si>
    <t>⑫</t>
    <phoneticPr fontId="1"/>
  </si>
  <si>
    <t>①</t>
    <phoneticPr fontId="1"/>
  </si>
  <si>
    <t>125-0被減数が０になるので一位を補正</t>
    <rPh sb="5" eb="6">
      <t>ヒ</t>
    </rPh>
    <rPh sb="6" eb="8">
      <t>ゲンスウ</t>
    </rPh>
    <rPh sb="15" eb="17">
      <t>イチイ</t>
    </rPh>
    <rPh sb="18" eb="20">
      <t>ホセイ</t>
    </rPh>
    <phoneticPr fontId="1"/>
  </si>
  <si>
    <t>③</t>
    <phoneticPr fontId="1"/>
  </si>
  <si>
    <t>－</t>
    <phoneticPr fontId="1"/>
  </si>
  <si>
    <t>－</t>
    <phoneticPr fontId="1"/>
  </si>
  <si>
    <t>⑦</t>
    <phoneticPr fontId="1"/>
  </si>
  <si>
    <t>⑧</t>
    <phoneticPr fontId="1"/>
  </si>
  <si>
    <t>⑨</t>
    <phoneticPr fontId="1"/>
  </si>
  <si>
    <t>okok</t>
    <phoneticPr fontId="1"/>
  </si>
  <si>
    <t>nono</t>
    <phoneticPr fontId="1"/>
  </si>
  <si>
    <t>E</t>
    <phoneticPr fontId="1"/>
  </si>
  <si>
    <t>B</t>
    <phoneticPr fontId="1"/>
  </si>
  <si>
    <t>D</t>
    <phoneticPr fontId="1"/>
  </si>
  <si>
    <t>Ｄ</t>
    <phoneticPr fontId="1"/>
  </si>
  <si>
    <t>C</t>
    <phoneticPr fontId="1"/>
  </si>
  <si>
    <t>B</t>
    <phoneticPr fontId="1"/>
  </si>
  <si>
    <t>iti</t>
    <phoneticPr fontId="1"/>
  </si>
  <si>
    <t>⓪</t>
    <phoneticPr fontId="1"/>
  </si>
  <si>
    <t>○</t>
    <phoneticPr fontId="1"/>
  </si>
  <si>
    <t>ni</t>
    <phoneticPr fontId="1"/>
  </si>
  <si>
    <t>san</t>
    <phoneticPr fontId="1"/>
  </si>
  <si>
    <t>si</t>
    <phoneticPr fontId="1"/>
  </si>
  <si>
    <t>③</t>
    <phoneticPr fontId="1"/>
  </si>
  <si>
    <t>○</t>
    <phoneticPr fontId="1"/>
  </si>
  <si>
    <t>siti</t>
    <phoneticPr fontId="1"/>
  </si>
  <si>
    <t>○</t>
    <phoneticPr fontId="1"/>
  </si>
  <si>
    <t>ku</t>
    <phoneticPr fontId="1"/>
  </si>
  <si>
    <t>juuiti</t>
    <phoneticPr fontId="1"/>
  </si>
  <si>
    <t>B
0</t>
    <phoneticPr fontId="1"/>
  </si>
  <si>
    <t>B
0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</si>
  <si>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一位くり上がり</t>
    </r>
    <rPh sb="2" eb="3">
      <t>ザン</t>
    </rPh>
    <rPh sb="4" eb="6">
      <t>ヒッサン</t>
    </rPh>
    <rPh sb="15" eb="17">
      <t>イチイ</t>
    </rPh>
    <rPh sb="19" eb="20">
      <t>ア</t>
    </rPh>
    <phoneticPr fontId="1"/>
  </si>
  <si>
    <t>＝</t>
    <phoneticPr fontId="1"/>
  </si>
  <si>
    <t>－</t>
    <phoneticPr fontId="1"/>
  </si>
  <si>
    <t>⑨</t>
    <phoneticPr fontId="1"/>
  </si>
  <si>
    <t>⑤</t>
    <phoneticPr fontId="1"/>
  </si>
  <si>
    <t>⑩</t>
    <phoneticPr fontId="1"/>
  </si>
  <si>
    <t>⑤</t>
    <phoneticPr fontId="1"/>
  </si>
  <si>
    <t>indirect</t>
    <phoneticPr fontId="1"/>
  </si>
  <si>
    <t>C</t>
    <phoneticPr fontId="1"/>
  </si>
  <si>
    <t>D</t>
    <phoneticPr fontId="1"/>
  </si>
  <si>
    <t>Ｄ</t>
    <phoneticPr fontId="1"/>
  </si>
  <si>
    <t>A</t>
    <phoneticPr fontId="1"/>
  </si>
  <si>
    <t>iti</t>
    <phoneticPr fontId="1"/>
  </si>
  <si>
    <t>②</t>
    <phoneticPr fontId="1"/>
  </si>
  <si>
    <t>④</t>
    <phoneticPr fontId="1"/>
  </si>
  <si>
    <t>○</t>
    <phoneticPr fontId="1"/>
  </si>
  <si>
    <t>○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</si>
  <si>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十位くり下がり</t>
    </r>
    <rPh sb="2" eb="3">
      <t>ザン</t>
    </rPh>
    <rPh sb="4" eb="6">
      <t>ヒッサン</t>
    </rPh>
    <rPh sb="15" eb="17">
      <t>ジュウイ</t>
    </rPh>
    <rPh sb="19" eb="20">
      <t>サ</t>
    </rPh>
    <phoneticPr fontId="1"/>
  </si>
  <si>
    <t>③</t>
    <phoneticPr fontId="1"/>
  </si>
  <si>
    <t>③</t>
    <phoneticPr fontId="1"/>
  </si>
  <si>
    <t>④</t>
    <phoneticPr fontId="1"/>
  </si>
  <si>
    <t>＝</t>
    <phoneticPr fontId="1"/>
  </si>
  <si>
    <t>⑤</t>
    <phoneticPr fontId="1"/>
  </si>
  <si>
    <t>－</t>
    <phoneticPr fontId="1"/>
  </si>
  <si>
    <t>⑧</t>
    <phoneticPr fontId="1"/>
  </si>
  <si>
    <t>④</t>
    <phoneticPr fontId="1"/>
  </si>
  <si>
    <t>⑪</t>
    <phoneticPr fontId="1"/>
  </si>
  <si>
    <t>⑫</t>
    <phoneticPr fontId="1"/>
  </si>
  <si>
    <t>③</t>
    <phoneticPr fontId="1"/>
  </si>
  <si>
    <t>④</t>
    <phoneticPr fontId="1"/>
  </si>
  <si>
    <t>⑨</t>
    <phoneticPr fontId="1"/>
  </si>
  <si>
    <t>⑩</t>
    <phoneticPr fontId="1"/>
  </si>
  <si>
    <t>D</t>
    <phoneticPr fontId="1"/>
  </si>
  <si>
    <t>E</t>
    <phoneticPr fontId="1"/>
  </si>
  <si>
    <t>C</t>
    <phoneticPr fontId="1"/>
  </si>
  <si>
    <t>D</t>
    <phoneticPr fontId="1"/>
  </si>
  <si>
    <t>⓪</t>
    <phoneticPr fontId="1"/>
  </si>
  <si>
    <t>go</t>
    <phoneticPr fontId="1"/>
  </si>
  <si>
    <t>⑨</t>
    <phoneticPr fontId="1"/>
  </si>
  <si>
    <t>C
B
-1</t>
    <phoneticPr fontId="1"/>
  </si>
  <si>
    <t>B
0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</si>
  <si>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一位・十位くり下がり</t>
    </r>
    <rPh sb="2" eb="3">
      <t>ザン</t>
    </rPh>
    <rPh sb="4" eb="6">
      <t>ヒッサン</t>
    </rPh>
    <rPh sb="15" eb="17">
      <t>イチイ</t>
    </rPh>
    <rPh sb="18" eb="20">
      <t>ジュウイ</t>
    </rPh>
    <rPh sb="22" eb="23">
      <t>サ</t>
    </rPh>
    <phoneticPr fontId="1"/>
  </si>
  <si>
    <t>①</t>
    <phoneticPr fontId="1"/>
  </si>
  <si>
    <t>－</t>
    <phoneticPr fontId="1"/>
  </si>
  <si>
    <t>③</t>
    <phoneticPr fontId="1"/>
  </si>
  <si>
    <t>＝</t>
    <phoneticPr fontId="1"/>
  </si>
  <si>
    <t>⑦</t>
    <phoneticPr fontId="1"/>
  </si>
  <si>
    <t>⑦</t>
    <phoneticPr fontId="1"/>
  </si>
  <si>
    <t>＝</t>
    <phoneticPr fontId="1"/>
  </si>
  <si>
    <t>⑥</t>
    <phoneticPr fontId="1"/>
  </si>
  <si>
    <t>⑩</t>
    <phoneticPr fontId="1"/>
  </si>
  <si>
    <t>－</t>
    <phoneticPr fontId="1"/>
  </si>
  <si>
    <t>⑫</t>
    <phoneticPr fontId="1"/>
  </si>
  <si>
    <t>F</t>
    <phoneticPr fontId="1"/>
  </si>
  <si>
    <t>C</t>
    <phoneticPr fontId="1"/>
  </si>
  <si>
    <t>④</t>
    <phoneticPr fontId="1"/>
  </si>
  <si>
    <t>⑪</t>
    <phoneticPr fontId="1"/>
  </si>
  <si>
    <t>⑧</t>
    <phoneticPr fontId="1"/>
  </si>
  <si>
    <t>－</t>
    <phoneticPr fontId="1"/>
  </si>
  <si>
    <t>F</t>
    <phoneticPr fontId="1"/>
  </si>
  <si>
    <t>nono</t>
    <phoneticPr fontId="1"/>
  </si>
  <si>
    <t>juuni</t>
    <phoneticPr fontId="1"/>
  </si>
  <si>
    <t>A
10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</si>
  <si>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連続くり下がり</t>
    </r>
    <rPh sb="2" eb="3">
      <t>ザン</t>
    </rPh>
    <rPh sb="4" eb="6">
      <t>ヒッサン</t>
    </rPh>
    <rPh sb="15" eb="17">
      <t>レンゾク</t>
    </rPh>
    <rPh sb="19" eb="20">
      <t>サ</t>
    </rPh>
    <phoneticPr fontId="1"/>
  </si>
  <si>
    <t>③</t>
    <phoneticPr fontId="1"/>
  </si>
  <si>
    <t>⑤</t>
    <phoneticPr fontId="1"/>
  </si>
  <si>
    <t>⑨</t>
    <phoneticPr fontId="1"/>
  </si>
  <si>
    <t>⑪</t>
    <phoneticPr fontId="1"/>
  </si>
  <si>
    <t>⑫</t>
    <phoneticPr fontId="1"/>
  </si>
  <si>
    <t>－</t>
    <phoneticPr fontId="1"/>
  </si>
  <si>
    <t>⑥</t>
    <phoneticPr fontId="1"/>
  </si>
  <si>
    <t>⑪</t>
    <phoneticPr fontId="1"/>
  </si>
  <si>
    <t>⑩</t>
    <phoneticPr fontId="1"/>
  </si>
  <si>
    <t>⑫</t>
    <phoneticPr fontId="1"/>
  </si>
  <si>
    <t>A</t>
    <phoneticPr fontId="1"/>
  </si>
  <si>
    <t>B</t>
    <phoneticPr fontId="1"/>
  </si>
  <si>
    <t>Ｄ</t>
    <phoneticPr fontId="1"/>
  </si>
  <si>
    <t>D</t>
    <phoneticPr fontId="1"/>
  </si>
  <si>
    <t>iti</t>
    <phoneticPr fontId="1"/>
  </si>
  <si>
    <t>④</t>
    <phoneticPr fontId="1"/>
  </si>
  <si>
    <t>○</t>
    <phoneticPr fontId="1"/>
  </si>
  <si>
    <t>roku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</si>
  <si>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ひかれる数の十位０</t>
    </r>
    <rPh sb="2" eb="3">
      <t>ザン</t>
    </rPh>
    <rPh sb="4" eb="6">
      <t>ヒッサン</t>
    </rPh>
    <rPh sb="19" eb="20">
      <t>カズ</t>
    </rPh>
    <rPh sb="21" eb="23">
      <t>ジュウイ</t>
    </rPh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</si>
  <si>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phoneticPr fontId="1"/>
  </si>
  <si>
    <t>①</t>
    <phoneticPr fontId="1"/>
  </si>
  <si>
    <t>－</t>
    <phoneticPr fontId="1"/>
  </si>
  <si>
    <t>＝</t>
    <phoneticPr fontId="1"/>
  </si>
  <si>
    <t>②</t>
    <phoneticPr fontId="1"/>
  </si>
  <si>
    <t>－</t>
    <phoneticPr fontId="1"/>
  </si>
  <si>
    <t>③</t>
    <phoneticPr fontId="1"/>
  </si>
  <si>
    <t>＝</t>
    <phoneticPr fontId="1"/>
  </si>
  <si>
    <t>④</t>
    <phoneticPr fontId="1"/>
  </si>
  <si>
    <t>＝</t>
    <phoneticPr fontId="1"/>
  </si>
  <si>
    <t>④</t>
    <phoneticPr fontId="1"/>
  </si>
  <si>
    <t>＝</t>
    <phoneticPr fontId="1"/>
  </si>
  <si>
    <t>⑤</t>
    <phoneticPr fontId="1"/>
  </si>
  <si>
    <t>－</t>
    <phoneticPr fontId="1"/>
  </si>
  <si>
    <t>⑥</t>
    <phoneticPr fontId="1"/>
  </si>
  <si>
    <t>－</t>
    <phoneticPr fontId="1"/>
  </si>
  <si>
    <t>⑩</t>
    <phoneticPr fontId="1"/>
  </si>
  <si>
    <t>－</t>
    <phoneticPr fontId="1"/>
  </si>
  <si>
    <t>⑨</t>
    <phoneticPr fontId="1"/>
  </si>
  <si>
    <t>－</t>
    <phoneticPr fontId="1"/>
  </si>
  <si>
    <t>－</t>
    <phoneticPr fontId="1"/>
  </si>
  <si>
    <t>⑪</t>
    <phoneticPr fontId="1"/>
  </si>
  <si>
    <t>C</t>
    <phoneticPr fontId="1"/>
  </si>
  <si>
    <t>E</t>
    <phoneticPr fontId="1"/>
  </si>
  <si>
    <t>B</t>
    <phoneticPr fontId="1"/>
  </si>
  <si>
    <t>－</t>
    <phoneticPr fontId="1"/>
  </si>
  <si>
    <t>okok</t>
    <phoneticPr fontId="1"/>
  </si>
  <si>
    <t>nono</t>
    <phoneticPr fontId="1"/>
  </si>
  <si>
    <t>indirect</t>
    <phoneticPr fontId="1"/>
  </si>
  <si>
    <t>E</t>
    <phoneticPr fontId="1"/>
  </si>
  <si>
    <t>C</t>
    <phoneticPr fontId="1"/>
  </si>
  <si>
    <t>B</t>
    <phoneticPr fontId="1"/>
  </si>
  <si>
    <t>B</t>
    <phoneticPr fontId="1"/>
  </si>
  <si>
    <t>D</t>
    <phoneticPr fontId="1"/>
  </si>
  <si>
    <t>Ｄ</t>
    <phoneticPr fontId="1"/>
  </si>
  <si>
    <t>D</t>
    <phoneticPr fontId="1"/>
  </si>
  <si>
    <t>C</t>
    <phoneticPr fontId="1"/>
  </si>
  <si>
    <t>A</t>
    <phoneticPr fontId="1"/>
  </si>
  <si>
    <t>B</t>
    <phoneticPr fontId="1"/>
  </si>
  <si>
    <t>iti</t>
    <phoneticPr fontId="1"/>
  </si>
  <si>
    <t>⓪</t>
    <phoneticPr fontId="1"/>
  </si>
  <si>
    <t>○</t>
    <phoneticPr fontId="1"/>
  </si>
  <si>
    <t>ni</t>
    <phoneticPr fontId="1"/>
  </si>
  <si>
    <t>①</t>
    <phoneticPr fontId="1"/>
  </si>
  <si>
    <t>san</t>
    <phoneticPr fontId="1"/>
  </si>
  <si>
    <t>○</t>
    <phoneticPr fontId="1"/>
  </si>
  <si>
    <t>go</t>
    <phoneticPr fontId="1"/>
  </si>
  <si>
    <t>○</t>
    <phoneticPr fontId="1"/>
  </si>
  <si>
    <t>⑦</t>
    <phoneticPr fontId="1"/>
  </si>
  <si>
    <t>⑩</t>
    <phoneticPr fontId="1"/>
  </si>
  <si>
    <t>①</t>
    <phoneticPr fontId="1"/>
  </si>
  <si>
    <t>①</t>
    <phoneticPr fontId="1"/>
  </si>
  <si>
    <t>－</t>
    <phoneticPr fontId="1"/>
  </si>
  <si>
    <t>＝</t>
    <phoneticPr fontId="1"/>
  </si>
  <si>
    <t>＝</t>
    <phoneticPr fontId="1"/>
  </si>
  <si>
    <t>②</t>
    <phoneticPr fontId="1"/>
  </si>
  <si>
    <t>②</t>
    <phoneticPr fontId="1"/>
  </si>
  <si>
    <t>－</t>
    <phoneticPr fontId="1"/>
  </si>
  <si>
    <t>③</t>
    <phoneticPr fontId="1"/>
  </si>
  <si>
    <t>＝</t>
    <phoneticPr fontId="1"/>
  </si>
  <si>
    <t>＝</t>
    <phoneticPr fontId="1"/>
  </si>
  <si>
    <t>⑤</t>
    <phoneticPr fontId="1"/>
  </si>
  <si>
    <t>－</t>
    <phoneticPr fontId="1"/>
  </si>
  <si>
    <t>④</t>
    <phoneticPr fontId="1"/>
  </si>
  <si>
    <t>－</t>
    <phoneticPr fontId="1"/>
  </si>
  <si>
    <t>－</t>
    <phoneticPr fontId="1"/>
  </si>
  <si>
    <t>indirect</t>
    <phoneticPr fontId="1"/>
  </si>
  <si>
    <t>C</t>
    <phoneticPr fontId="1"/>
  </si>
  <si>
    <t>B</t>
    <phoneticPr fontId="1"/>
  </si>
  <si>
    <t>D</t>
    <phoneticPr fontId="1"/>
  </si>
  <si>
    <t>C</t>
    <phoneticPr fontId="1"/>
  </si>
  <si>
    <t>B</t>
    <phoneticPr fontId="1"/>
  </si>
  <si>
    <t>⓪</t>
    <phoneticPr fontId="1"/>
  </si>
  <si>
    <t>○</t>
    <phoneticPr fontId="1"/>
  </si>
  <si>
    <t>ni</t>
    <phoneticPr fontId="1"/>
  </si>
  <si>
    <t>○</t>
    <phoneticPr fontId="1"/>
  </si>
  <si>
    <t>②</t>
    <phoneticPr fontId="1"/>
  </si>
  <si>
    <t>si</t>
    <phoneticPr fontId="1"/>
  </si>
  <si>
    <t>C
10</t>
    <phoneticPr fontId="1"/>
  </si>
  <si>
    <t>B
0</t>
    <phoneticPr fontId="1"/>
  </si>
  <si>
    <t>C
B
-1</t>
    <phoneticPr fontId="1"/>
  </si>
  <si>
    <t>①</t>
    <phoneticPr fontId="1"/>
  </si>
  <si>
    <t>＝</t>
    <phoneticPr fontId="1"/>
  </si>
  <si>
    <t>＝</t>
    <phoneticPr fontId="1"/>
  </si>
  <si>
    <t>－</t>
    <phoneticPr fontId="1"/>
  </si>
  <si>
    <t>②</t>
    <phoneticPr fontId="1"/>
  </si>
  <si>
    <t>④</t>
    <phoneticPr fontId="1"/>
  </si>
  <si>
    <t>④</t>
    <phoneticPr fontId="1"/>
  </si>
  <si>
    <t>⑤</t>
    <phoneticPr fontId="1"/>
  </si>
  <si>
    <t>⑥</t>
    <phoneticPr fontId="1"/>
  </si>
  <si>
    <t>⑥</t>
    <phoneticPr fontId="1"/>
  </si>
  <si>
    <t>⑥</t>
    <phoneticPr fontId="1"/>
  </si>
  <si>
    <t>－</t>
    <phoneticPr fontId="1"/>
  </si>
  <si>
    <t>⑦</t>
    <phoneticPr fontId="1"/>
  </si>
  <si>
    <t>⑦</t>
    <phoneticPr fontId="1"/>
  </si>
  <si>
    <t>－</t>
    <phoneticPr fontId="1"/>
  </si>
  <si>
    <t>＝</t>
    <phoneticPr fontId="1"/>
  </si>
  <si>
    <t>⑧</t>
    <phoneticPr fontId="1"/>
  </si>
  <si>
    <t>⑧</t>
    <phoneticPr fontId="1"/>
  </si>
  <si>
    <t>⑧</t>
    <phoneticPr fontId="1"/>
  </si>
  <si>
    <t>⑨</t>
    <phoneticPr fontId="1"/>
  </si>
  <si>
    <t>⑨</t>
    <phoneticPr fontId="1"/>
  </si>
  <si>
    <t>⑨</t>
    <phoneticPr fontId="1"/>
  </si>
  <si>
    <t>⑨</t>
    <phoneticPr fontId="1"/>
  </si>
  <si>
    <t>＝</t>
    <phoneticPr fontId="1"/>
  </si>
  <si>
    <t>⑤</t>
    <phoneticPr fontId="1"/>
  </si>
  <si>
    <t>⑥</t>
    <phoneticPr fontId="1"/>
  </si>
  <si>
    <t>⑩</t>
    <phoneticPr fontId="1"/>
  </si>
  <si>
    <t>－</t>
    <phoneticPr fontId="1"/>
  </si>
  <si>
    <t>⑩</t>
    <phoneticPr fontId="1"/>
  </si>
  <si>
    <t>⑩</t>
    <phoneticPr fontId="1"/>
  </si>
  <si>
    <t>⑪</t>
    <phoneticPr fontId="1"/>
  </si>
  <si>
    <t>⑪</t>
    <phoneticPr fontId="1"/>
  </si>
  <si>
    <t>⑫</t>
    <phoneticPr fontId="1"/>
  </si>
  <si>
    <t>D</t>
    <phoneticPr fontId="1"/>
  </si>
  <si>
    <t>②</t>
    <phoneticPr fontId="1"/>
  </si>
  <si>
    <t>⑩</t>
    <phoneticPr fontId="1"/>
  </si>
  <si>
    <t>⑫</t>
    <phoneticPr fontId="1"/>
  </si>
  <si>
    <t>－</t>
    <phoneticPr fontId="1"/>
  </si>
  <si>
    <t>A</t>
    <phoneticPr fontId="1"/>
  </si>
  <si>
    <t>nono</t>
    <phoneticPr fontId="1"/>
  </si>
  <si>
    <t>E</t>
    <phoneticPr fontId="1"/>
  </si>
  <si>
    <t>B</t>
    <phoneticPr fontId="1"/>
  </si>
  <si>
    <t>Ｄ</t>
    <phoneticPr fontId="1"/>
  </si>
  <si>
    <t>D</t>
    <phoneticPr fontId="1"/>
  </si>
  <si>
    <t>A</t>
    <phoneticPr fontId="1"/>
  </si>
  <si>
    <t>A</t>
    <phoneticPr fontId="1"/>
  </si>
  <si>
    <t>iti</t>
    <phoneticPr fontId="1"/>
  </si>
  <si>
    <t>⓪</t>
    <phoneticPr fontId="1"/>
  </si>
  <si>
    <t>ni</t>
    <phoneticPr fontId="1"/>
  </si>
  <si>
    <t>①</t>
    <phoneticPr fontId="1"/>
  </si>
  <si>
    <t>○</t>
    <phoneticPr fontId="1"/>
  </si>
  <si>
    <t>③</t>
    <phoneticPr fontId="1"/>
  </si>
  <si>
    <t>go</t>
    <phoneticPr fontId="1"/>
  </si>
  <si>
    <t>④</t>
    <phoneticPr fontId="1"/>
  </si>
  <si>
    <t>○</t>
    <phoneticPr fontId="1"/>
  </si>
  <si>
    <t>roku</t>
    <phoneticPr fontId="1"/>
  </si>
  <si>
    <t>⑤</t>
    <phoneticPr fontId="1"/>
  </si>
  <si>
    <t>siti</t>
    <phoneticPr fontId="1"/>
  </si>
  <si>
    <t>○</t>
    <phoneticPr fontId="1"/>
  </si>
  <si>
    <t>hati</t>
    <phoneticPr fontId="1"/>
  </si>
  <si>
    <t>ku</t>
    <phoneticPr fontId="1"/>
  </si>
  <si>
    <t>juu</t>
    <phoneticPr fontId="1"/>
  </si>
  <si>
    <t>D
9</t>
    <phoneticPr fontId="1"/>
  </si>
  <si>
    <t>B
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</si>
</sst>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14"/>
      <color rgb="FFFF0000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9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0" fillId="0" borderId="0" xfId="0" applyFont="1">
      <alignment vertical="center"/>
    </xf>
    <xf numFmtId="0" fontId="10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0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6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4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4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3" fillId="0" borderId="0" xfId="0" applyFont="1" applyAlignment="1"/>
    <xf numFmtId="0" fontId="10" fillId="0" borderId="0" xfId="0" applyFont="1" applyAlignment="1">
      <alignment horizontal="center" vertical="center"/>
    </xf>
    <xf numFmtId="0" fontId="17" fillId="0" borderId="17" xfId="0" applyFont="1" applyBorder="1">
      <alignment vertical="center"/>
    </xf>
    <xf numFmtId="0" fontId="19" fillId="0" borderId="0" xfId="0" applyFont="1">
      <alignment vertical="center"/>
    </xf>
    <xf numFmtId="0" fontId="17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0" fontId="20" fillId="0" borderId="0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17" fillId="0" borderId="18" xfId="0" applyFont="1" applyBorder="1">
      <alignment vertical="center"/>
    </xf>
    <xf numFmtId="0" fontId="16" fillId="0" borderId="17" xfId="0" applyFont="1" applyBorder="1">
      <alignment vertical="center"/>
    </xf>
    <xf numFmtId="0" fontId="16" fillId="0" borderId="16" xfId="0" applyFont="1" applyBorder="1" applyAlignment="1">
      <alignment horizontal="center" vertical="center"/>
    </xf>
    <xf numFmtId="0" fontId="21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2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3" fillId="0" borderId="0" xfId="0" applyFont="1" applyBorder="1">
      <alignment vertical="center"/>
    </xf>
    <xf numFmtId="0" fontId="22" fillId="0" borderId="17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17" fillId="0" borderId="20" xfId="0" applyFont="1" applyBorder="1">
      <alignment vertical="center"/>
    </xf>
    <xf numFmtId="0" fontId="17" fillId="0" borderId="21" xfId="0" applyFont="1" applyBorder="1">
      <alignment vertical="center"/>
    </xf>
    <xf numFmtId="0" fontId="22" fillId="2" borderId="22" xfId="0" applyFont="1" applyFill="1" applyBorder="1" applyAlignment="1">
      <alignment horizontal="center" vertical="center"/>
    </xf>
    <xf numFmtId="0" fontId="17" fillId="3" borderId="22" xfId="0" applyFont="1" applyFill="1" applyBorder="1">
      <alignment vertical="center"/>
    </xf>
    <xf numFmtId="0" fontId="17" fillId="4" borderId="22" xfId="0" applyFont="1" applyFill="1" applyBorder="1">
      <alignment vertical="center"/>
    </xf>
    <xf numFmtId="0" fontId="17" fillId="0" borderId="0" xfId="0" applyFont="1" applyFill="1" applyBorder="1">
      <alignment vertical="center"/>
    </xf>
    <xf numFmtId="0" fontId="17" fillId="0" borderId="24" xfId="0" applyFont="1" applyBorder="1">
      <alignment vertical="center"/>
    </xf>
    <xf numFmtId="0" fontId="22" fillId="2" borderId="25" xfId="0" applyFont="1" applyFill="1" applyBorder="1" applyAlignment="1">
      <alignment horizontal="center" vertical="center"/>
    </xf>
    <xf numFmtId="0" fontId="17" fillId="3" borderId="25" xfId="0" applyFont="1" applyFill="1" applyBorder="1">
      <alignment vertical="center"/>
    </xf>
    <xf numFmtId="0" fontId="17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3" fillId="0" borderId="0" xfId="0" applyFont="1" applyFill="1" applyBorder="1">
      <alignment vertical="center"/>
    </xf>
    <xf numFmtId="0" fontId="24" fillId="0" borderId="0" xfId="0" applyFont="1" applyBorder="1" applyAlignment="1">
      <alignment horizontal="center" vertical="center"/>
    </xf>
    <xf numFmtId="0" fontId="17" fillId="0" borderId="27" xfId="0" applyFont="1" applyBorder="1">
      <alignment vertical="center"/>
    </xf>
    <xf numFmtId="0" fontId="17" fillId="0" borderId="28" xfId="0" applyFont="1" applyBorder="1">
      <alignment vertical="center"/>
    </xf>
    <xf numFmtId="0" fontId="22" fillId="2" borderId="29" xfId="0" applyFont="1" applyFill="1" applyBorder="1" applyAlignment="1">
      <alignment horizontal="center" vertical="center"/>
    </xf>
    <xf numFmtId="0" fontId="17" fillId="3" borderId="29" xfId="0" applyFont="1" applyFill="1" applyBorder="1">
      <alignment vertical="center"/>
    </xf>
    <xf numFmtId="0" fontId="17" fillId="4" borderId="29" xfId="0" applyFont="1" applyFill="1" applyBorder="1">
      <alignment vertical="center"/>
    </xf>
    <xf numFmtId="0" fontId="25" fillId="0" borderId="0" xfId="0" applyFont="1" applyBorder="1" applyAlignment="1">
      <alignment horizontal="center" vertical="center"/>
    </xf>
    <xf numFmtId="0" fontId="13" fillId="0" borderId="17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>
      <alignment vertical="center"/>
    </xf>
    <xf numFmtId="0" fontId="16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6" fillId="0" borderId="0" xfId="0" applyFont="1" applyAlignment="1">
      <alignment vertical="top" textRotation="255"/>
    </xf>
    <xf numFmtId="0" fontId="16" fillId="0" borderId="4" xfId="0" applyFont="1" applyBorder="1">
      <alignment vertical="center"/>
    </xf>
    <xf numFmtId="0" fontId="16" fillId="0" borderId="5" xfId="0" applyFont="1" applyBorder="1">
      <alignment vertical="center"/>
    </xf>
    <xf numFmtId="0" fontId="16" fillId="0" borderId="6" xfId="0" applyFont="1" applyBorder="1">
      <alignment vertical="center"/>
    </xf>
    <xf numFmtId="0" fontId="16" fillId="0" borderId="7" xfId="0" applyFont="1" applyBorder="1">
      <alignment vertical="center"/>
    </xf>
    <xf numFmtId="0" fontId="16" fillId="0" borderId="8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14" xfId="0" applyFont="1" applyBorder="1">
      <alignment vertical="center"/>
    </xf>
    <xf numFmtId="0" fontId="16" fillId="0" borderId="15" xfId="0" applyFont="1" applyBorder="1">
      <alignment vertical="center"/>
    </xf>
    <xf numFmtId="0" fontId="13" fillId="0" borderId="9" xfId="0" applyFont="1" applyBorder="1">
      <alignment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0" fontId="13" fillId="0" borderId="0" xfId="0" applyFont="1" applyBorder="1" applyAlignment="1">
      <alignment vertical="center" shrinkToFit="1"/>
    </xf>
    <xf numFmtId="0" fontId="13" fillId="0" borderId="0" xfId="0" applyFont="1" applyBorder="1" applyAlignment="1">
      <alignment horizontal="center" vertical="center" shrinkToFit="1"/>
    </xf>
    <xf numFmtId="0" fontId="17" fillId="0" borderId="5" xfId="0" applyFont="1" applyBorder="1">
      <alignment vertical="center"/>
    </xf>
    <xf numFmtId="0" fontId="17" fillId="0" borderId="6" xfId="0" applyFont="1" applyBorder="1">
      <alignment vertical="center"/>
    </xf>
    <xf numFmtId="0" fontId="17" fillId="0" borderId="8" xfId="0" applyFont="1" applyBorder="1">
      <alignment vertical="center"/>
    </xf>
    <xf numFmtId="0" fontId="17" fillId="0" borderId="14" xfId="0" applyFont="1" applyBorder="1">
      <alignment vertical="center"/>
    </xf>
    <xf numFmtId="0" fontId="17" fillId="0" borderId="15" xfId="0" applyFont="1" applyBorder="1">
      <alignment vertical="center"/>
    </xf>
    <xf numFmtId="0" fontId="17" fillId="0" borderId="4" xfId="0" applyFont="1" applyFill="1" applyBorder="1">
      <alignment vertical="center"/>
    </xf>
    <xf numFmtId="0" fontId="17" fillId="0" borderId="6" xfId="0" applyFont="1" applyFill="1" applyBorder="1">
      <alignment vertical="center"/>
    </xf>
    <xf numFmtId="0" fontId="17" fillId="0" borderId="7" xfId="0" applyFont="1" applyFill="1" applyBorder="1">
      <alignment vertical="center"/>
    </xf>
    <xf numFmtId="0" fontId="17" fillId="0" borderId="8" xfId="0" applyFont="1" applyFill="1" applyBorder="1">
      <alignment vertical="center"/>
    </xf>
    <xf numFmtId="0" fontId="17" fillId="0" borderId="13" xfId="0" applyFont="1" applyFill="1" applyBorder="1">
      <alignment vertical="center"/>
    </xf>
    <xf numFmtId="0" fontId="17" fillId="0" borderId="15" xfId="0" applyFont="1" applyFill="1" applyBorder="1">
      <alignment vertical="center"/>
    </xf>
    <xf numFmtId="0" fontId="22" fillId="0" borderId="0" xfId="0" applyFont="1" applyFill="1" applyAlignment="1">
      <alignment horizontal="center" vertical="center"/>
    </xf>
    <xf numFmtId="0" fontId="16" fillId="0" borderId="0" xfId="0" applyFont="1" applyFill="1">
      <alignment vertical="center"/>
    </xf>
    <xf numFmtId="0" fontId="18" fillId="0" borderId="0" xfId="0" applyFont="1" applyFill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16" fillId="0" borderId="26" xfId="0" applyFont="1" applyFill="1" applyBorder="1" applyAlignment="1">
      <alignment horizontal="center" vertical="center"/>
    </xf>
    <xf numFmtId="0" fontId="16" fillId="0" borderId="30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 wrapText="1"/>
    </xf>
    <xf numFmtId="0" fontId="17" fillId="0" borderId="17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6" fillId="0" borderId="0" xfId="0" applyFont="1" applyAlignment="1">
      <alignment horizontal="center" vertical="top" textRotation="255" wrapText="1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6" fillId="0" borderId="35" xfId="0" applyFont="1" applyFill="1" applyBorder="1" applyAlignment="1">
      <alignment horizontal="center" vertical="center"/>
    </xf>
    <xf numFmtId="0" fontId="16" fillId="0" borderId="36" xfId="0" applyFont="1" applyFill="1" applyBorder="1" applyAlignment="1">
      <alignment horizontal="center" vertical="center"/>
    </xf>
    <xf numFmtId="0" fontId="16" fillId="0" borderId="37" xfId="0" applyFont="1" applyFill="1" applyBorder="1" applyAlignment="1">
      <alignment horizontal="center" vertical="center"/>
    </xf>
    <xf numFmtId="0" fontId="13" fillId="0" borderId="32" xfId="0" applyFont="1" applyFill="1" applyBorder="1">
      <alignment vertical="center"/>
    </xf>
    <xf numFmtId="0" fontId="13" fillId="0" borderId="33" xfId="0" applyFont="1" applyFill="1" applyBorder="1">
      <alignment vertical="center"/>
    </xf>
    <xf numFmtId="0" fontId="13" fillId="0" borderId="34" xfId="0" applyFont="1" applyFill="1" applyBorder="1">
      <alignment vertical="center"/>
    </xf>
    <xf numFmtId="0" fontId="13" fillId="0" borderId="32" xfId="0" applyFont="1" applyBorder="1">
      <alignment vertical="center"/>
    </xf>
    <xf numFmtId="0" fontId="13" fillId="0" borderId="33" xfId="0" applyFont="1" applyBorder="1">
      <alignment vertical="center"/>
    </xf>
    <xf numFmtId="0" fontId="13" fillId="0" borderId="34" xfId="0" applyFont="1" applyBorder="1">
      <alignment vertical="center"/>
    </xf>
    <xf numFmtId="0" fontId="13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/>
    </xf>
    <xf numFmtId="0" fontId="17" fillId="0" borderId="17" xfId="0" applyFont="1" applyBorder="1" applyAlignment="1">
      <alignment vertical="center" shrinkToFit="1"/>
    </xf>
    <xf numFmtId="0" fontId="26" fillId="0" borderId="5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32" fillId="0" borderId="32" xfId="0" applyFont="1" applyFill="1" applyBorder="1">
      <alignment vertical="center"/>
    </xf>
    <xf numFmtId="0" fontId="8" fillId="0" borderId="0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34" fillId="0" borderId="0" xfId="0" applyFont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38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5" fillId="0" borderId="9" xfId="0" applyFont="1" applyBorder="1">
      <alignment vertical="center"/>
    </xf>
    <xf numFmtId="0" fontId="36" fillId="0" borderId="10" xfId="0" applyFont="1" applyBorder="1" applyAlignment="1">
      <alignment horizontal="center" vertical="center"/>
    </xf>
    <xf numFmtId="0" fontId="13" fillId="0" borderId="0" xfId="0" applyFont="1" applyBorder="1" applyAlignment="1">
      <alignment vertical="top" textRotation="255"/>
    </xf>
    <xf numFmtId="0" fontId="17" fillId="5" borderId="0" xfId="0" applyFont="1" applyFill="1">
      <alignment vertical="center"/>
    </xf>
    <xf numFmtId="0" fontId="16" fillId="5" borderId="0" xfId="0" applyFont="1" applyFill="1">
      <alignment vertical="center"/>
    </xf>
    <xf numFmtId="0" fontId="16" fillId="6" borderId="0" xfId="0" applyFont="1" applyFill="1">
      <alignment vertical="center"/>
    </xf>
    <xf numFmtId="0" fontId="17" fillId="6" borderId="0" xfId="0" applyFont="1" applyFill="1">
      <alignment vertical="center"/>
    </xf>
    <xf numFmtId="0" fontId="3" fillId="5" borderId="0" xfId="0" applyFont="1" applyFill="1" applyAlignment="1"/>
    <xf numFmtId="0" fontId="10" fillId="5" borderId="0" xfId="0" applyFont="1" applyFill="1" applyAlignment="1">
      <alignment horizontal="center" vertical="center"/>
    </xf>
    <xf numFmtId="0" fontId="10" fillId="5" borderId="0" xfId="0" applyFont="1" applyFill="1">
      <alignment vertical="center"/>
    </xf>
    <xf numFmtId="0" fontId="13" fillId="5" borderId="17" xfId="0" applyFont="1" applyFill="1" applyBorder="1">
      <alignment vertical="center"/>
    </xf>
    <xf numFmtId="0" fontId="13" fillId="7" borderId="17" xfId="0" applyFont="1" applyFill="1" applyBorder="1">
      <alignment vertical="center"/>
    </xf>
    <xf numFmtId="0" fontId="3" fillId="7" borderId="0" xfId="0" applyFont="1" applyFill="1" applyAlignment="1"/>
    <xf numFmtId="0" fontId="10" fillId="7" borderId="0" xfId="0" applyFont="1" applyFill="1" applyAlignment="1">
      <alignment horizontal="center" vertical="center"/>
    </xf>
    <xf numFmtId="0" fontId="10" fillId="7" borderId="0" xfId="0" applyFont="1" applyFill="1">
      <alignment vertical="center"/>
    </xf>
    <xf numFmtId="0" fontId="17" fillId="7" borderId="0" xfId="0" applyFont="1" applyFill="1">
      <alignment vertical="center"/>
    </xf>
    <xf numFmtId="0" fontId="3" fillId="0" borderId="0" xfId="0" applyFont="1" applyFill="1" applyAlignment="1"/>
    <xf numFmtId="0" fontId="10" fillId="0" borderId="0" xfId="0" applyFont="1" applyFill="1" applyAlignment="1">
      <alignment horizontal="center" vertical="center"/>
    </xf>
    <xf numFmtId="0" fontId="10" fillId="0" borderId="0" xfId="0" applyFont="1" applyFill="1">
      <alignment vertical="center"/>
    </xf>
    <xf numFmtId="0" fontId="17" fillId="0" borderId="0" xfId="0" applyFont="1" applyFill="1">
      <alignment vertical="center"/>
    </xf>
    <xf numFmtId="0" fontId="3" fillId="0" borderId="0" xfId="0" applyFont="1" applyFill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28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041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6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8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3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2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2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7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3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3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3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3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3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3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3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3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3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3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3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3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3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3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3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3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3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3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3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3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3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3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3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3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3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3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3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3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3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3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3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3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3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3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3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3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0</xdr:colOff>
          <xdr:row>32</xdr:row>
          <xdr:rowOff>0</xdr:rowOff>
        </xdr:from>
        <xdr:to>
          <xdr:col>98</xdr:col>
          <xdr:colOff>546388</xdr:colOff>
          <xdr:row>33</xdr:row>
          <xdr:rowOff>9525</xdr:rowOff>
        </xdr:to>
        <xdr:pic>
          <xdr:nvPicPr>
            <xdr:cNvPr id="42" name="図 41"/>
            <xdr:cNvPicPr>
              <a:picLocks noChangeAspect="1" noChangeArrowheads="1"/>
              <a:extLst>
                <a:ext uri="{84589F7E-364E-4C9E-8A38-B11213B215E9}">
                  <a14:cameraTool cellRange="itiE" spid="_x0000_s3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991600" y="14097000"/>
              <a:ext cx="546388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0</xdr:colOff>
          <xdr:row>32</xdr:row>
          <xdr:rowOff>0</xdr:rowOff>
        </xdr:from>
        <xdr:to>
          <xdr:col>98</xdr:col>
          <xdr:colOff>546389</xdr:colOff>
          <xdr:row>33</xdr:row>
          <xdr:rowOff>9525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itiB" spid="_x0000_s3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991600" y="14097000"/>
              <a:ext cx="546389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0</xdr:colOff>
          <xdr:row>31</xdr:row>
          <xdr:rowOff>0</xdr:rowOff>
        </xdr:from>
        <xdr:to>
          <xdr:col>98</xdr:col>
          <xdr:colOff>546389</xdr:colOff>
          <xdr:row>32</xdr:row>
          <xdr:rowOff>85725</xdr:rowOff>
        </xdr:to>
        <xdr:pic>
          <xdr:nvPicPr>
            <xdr:cNvPr id="44" name="図 43"/>
            <xdr:cNvPicPr>
              <a:picLocks noChangeAspect="1" noChangeArrowheads="1"/>
              <a:extLst>
                <a:ext uri="{84589F7E-364E-4C9E-8A38-B11213B215E9}">
                  <a14:cameraTool cellRange="itiC" spid="_x0000_s3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991600" y="13639800"/>
              <a:ext cx="546389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277091</xdr:colOff>
      <xdr:row>13</xdr:row>
      <xdr:rowOff>121228</xdr:rowOff>
    </xdr:from>
    <xdr:to>
      <xdr:col>34</xdr:col>
      <xdr:colOff>0</xdr:colOff>
      <xdr:row>14</xdr:row>
      <xdr:rowOff>173182</xdr:rowOff>
    </xdr:to>
    <xdr:cxnSp macro="">
      <xdr:nvCxnSpPr>
        <xdr:cNvPr id="45" name="直線矢印コネクタ 44"/>
        <xdr:cNvCxnSpPr/>
      </xdr:nvCxnSpPr>
      <xdr:spPr>
        <a:xfrm flipH="1" flipV="1">
          <a:off x="8991600" y="5988628"/>
          <a:ext cx="0" cy="585354"/>
        </a:xfrm>
        <a:prstGeom prst="straightConnector1">
          <a:avLst/>
        </a:prstGeom>
        <a:ln>
          <a:solidFill>
            <a:srgbClr val="FF0000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294409</xdr:colOff>
      <xdr:row>12</xdr:row>
      <xdr:rowOff>450273</xdr:rowOff>
    </xdr:from>
    <xdr:to>
      <xdr:col>34</xdr:col>
      <xdr:colOff>0</xdr:colOff>
      <xdr:row>15</xdr:row>
      <xdr:rowOff>51955</xdr:rowOff>
    </xdr:to>
    <xdr:cxnSp macro="">
      <xdr:nvCxnSpPr>
        <xdr:cNvPr id="46" name="直線矢印コネクタ 45"/>
        <xdr:cNvCxnSpPr/>
      </xdr:nvCxnSpPr>
      <xdr:spPr>
        <a:xfrm flipH="1" flipV="1">
          <a:off x="8991600" y="5784273"/>
          <a:ext cx="0" cy="858982"/>
        </a:xfrm>
        <a:prstGeom prst="straightConnector1">
          <a:avLst/>
        </a:prstGeom>
        <a:ln>
          <a:solidFill>
            <a:srgbClr val="FF0000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0</xdr:colOff>
          <xdr:row>33</xdr:row>
          <xdr:rowOff>1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143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429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1</xdr:colOff>
          <xdr:row>33</xdr:row>
          <xdr:rowOff>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143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429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0</xdr:colOff>
          <xdr:row>33</xdr:row>
          <xdr:rowOff>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143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429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0</xdr:colOff>
          <xdr:row>39</xdr:row>
          <xdr:rowOff>0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143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429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1</xdr:colOff>
          <xdr:row>39</xdr:row>
          <xdr:rowOff>0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143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429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0</xdr:colOff>
          <xdr:row>39</xdr:row>
          <xdr:rowOff>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143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429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0</xdr:colOff>
          <xdr:row>45</xdr:row>
          <xdr:rowOff>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143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429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1</xdr:colOff>
          <xdr:row>45</xdr:row>
          <xdr:rowOff>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143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429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0</xdr:colOff>
          <xdr:row>45</xdr:row>
          <xdr:rowOff>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143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429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0</xdr:colOff>
          <xdr:row>51</xdr:row>
          <xdr:rowOff>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143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429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1</xdr:colOff>
          <xdr:row>51</xdr:row>
          <xdr:rowOff>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143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429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0</xdr:colOff>
          <xdr:row>51</xdr:row>
          <xdr:rowOff>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143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429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0</xdr:colOff>
          <xdr:row>32</xdr:row>
          <xdr:rowOff>86591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1434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42925" cy="54379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1</xdr:colOff>
          <xdr:row>32</xdr:row>
          <xdr:rowOff>86591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143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42926" cy="54379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0</xdr:colOff>
          <xdr:row>32</xdr:row>
          <xdr:rowOff>86591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143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42925" cy="54379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0</xdr:colOff>
          <xdr:row>38</xdr:row>
          <xdr:rowOff>86591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143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42925" cy="54379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1</xdr:colOff>
          <xdr:row>38</xdr:row>
          <xdr:rowOff>86591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143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42926" cy="54379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0</xdr:colOff>
          <xdr:row>38</xdr:row>
          <xdr:rowOff>86591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1435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42925" cy="54379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0</xdr:colOff>
          <xdr:row>44</xdr:row>
          <xdr:rowOff>86592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143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42925" cy="54379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1</xdr:colOff>
          <xdr:row>44</xdr:row>
          <xdr:rowOff>86592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1435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42926" cy="54379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0</xdr:colOff>
          <xdr:row>44</xdr:row>
          <xdr:rowOff>86592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1435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42925" cy="54379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0</xdr:colOff>
          <xdr:row>50</xdr:row>
          <xdr:rowOff>86591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143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42925" cy="54379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1</xdr:colOff>
          <xdr:row>50</xdr:row>
          <xdr:rowOff>86591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143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42926" cy="54379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0</xdr:colOff>
          <xdr:row>50</xdr:row>
          <xdr:rowOff>86591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143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42925" cy="54379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1</xdr:colOff>
          <xdr:row>33</xdr:row>
          <xdr:rowOff>1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143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4097000"/>
              <a:ext cx="5429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0</xdr:colOff>
          <xdr:row>33</xdr:row>
          <xdr:rowOff>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143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4097000"/>
              <a:ext cx="5429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0</xdr:colOff>
          <xdr:row>33</xdr:row>
          <xdr:rowOff>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143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4097000"/>
              <a:ext cx="5429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1</xdr:colOff>
          <xdr:row>39</xdr:row>
          <xdr:rowOff>0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143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6802100"/>
              <a:ext cx="5429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0</xdr:colOff>
          <xdr:row>39</xdr:row>
          <xdr:rowOff>0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143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6802100"/>
              <a:ext cx="5429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0</xdr:colOff>
          <xdr:row>39</xdr:row>
          <xdr:rowOff>0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143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6802100"/>
              <a:ext cx="5429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1</xdr:colOff>
          <xdr:row>45</xdr:row>
          <xdr:rowOff>0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143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9507200"/>
              <a:ext cx="5429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0</xdr:colOff>
          <xdr:row>45</xdr:row>
          <xdr:rowOff>0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143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9507200"/>
              <a:ext cx="5429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0</xdr:colOff>
          <xdr:row>45</xdr:row>
          <xdr:rowOff>0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143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9507200"/>
              <a:ext cx="5429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1</xdr:colOff>
          <xdr:row>51</xdr:row>
          <xdr:rowOff>1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143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22212300"/>
              <a:ext cx="5429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0</xdr:colOff>
          <xdr:row>51</xdr:row>
          <xdr:rowOff>1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143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22212300"/>
              <a:ext cx="5429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0</xdr:colOff>
          <xdr:row>51</xdr:row>
          <xdr:rowOff>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143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22212300"/>
              <a:ext cx="5429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32</xdr:row>
          <xdr:rowOff>0</xdr:rowOff>
        </xdr:from>
        <xdr:to>
          <xdr:col>20</xdr:col>
          <xdr:colOff>0</xdr:colOff>
          <xdr:row>33</xdr:row>
          <xdr:rowOff>1</xdr:rowOff>
        </xdr:to>
        <xdr:pic>
          <xdr:nvPicPr>
            <xdr:cNvPr id="42" name="図 41"/>
            <xdr:cNvPicPr>
              <a:picLocks noChangeAspect="1" noChangeArrowheads="1"/>
              <a:extLst>
                <a:ext uri="{84589F7E-364E-4C9E-8A38-B11213B215E9}">
                  <a14:cameraTool cellRange="itiE" spid="_x0000_s143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48675" y="14097000"/>
              <a:ext cx="5429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31</xdr:row>
          <xdr:rowOff>0</xdr:rowOff>
        </xdr:from>
        <xdr:to>
          <xdr:col>20</xdr:col>
          <xdr:colOff>0</xdr:colOff>
          <xdr:row>32</xdr:row>
          <xdr:rowOff>86591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itiC" spid="_x0000_s143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48675" y="13639800"/>
              <a:ext cx="542925" cy="54379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5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51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51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51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51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51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51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52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5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5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5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5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5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5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5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5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52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52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52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52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52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52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52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52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521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521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521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522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522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522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522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522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522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522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522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522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62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62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62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62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62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62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62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62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62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62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62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62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622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623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62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623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623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62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62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62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623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623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62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624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6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6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6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62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6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6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6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6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6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6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6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6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7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7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7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7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7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7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7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7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7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7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7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72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72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72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72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72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72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72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72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72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72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72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72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72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72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72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72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72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72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72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72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72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72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72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72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72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0</xdr:colOff>
          <xdr:row>32</xdr:row>
          <xdr:rowOff>0</xdr:rowOff>
        </xdr:from>
        <xdr:to>
          <xdr:col>98</xdr:col>
          <xdr:colOff>546388</xdr:colOff>
          <xdr:row>33</xdr:row>
          <xdr:rowOff>9525</xdr:rowOff>
        </xdr:to>
        <xdr:pic>
          <xdr:nvPicPr>
            <xdr:cNvPr id="42" name="図 41"/>
            <xdr:cNvPicPr>
              <a:picLocks noChangeAspect="1" noChangeArrowheads="1"/>
              <a:extLst>
                <a:ext uri="{84589F7E-364E-4C9E-8A38-B11213B215E9}">
                  <a14:cameraTool cellRange="itiE" spid="_x0000_s72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991600" y="14097000"/>
              <a:ext cx="546388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0</xdr:colOff>
          <xdr:row>32</xdr:row>
          <xdr:rowOff>0</xdr:rowOff>
        </xdr:from>
        <xdr:to>
          <xdr:col>98</xdr:col>
          <xdr:colOff>546389</xdr:colOff>
          <xdr:row>33</xdr:row>
          <xdr:rowOff>9525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itiB" spid="_x0000_s72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991600" y="14097000"/>
              <a:ext cx="546389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0</xdr:colOff>
          <xdr:row>31</xdr:row>
          <xdr:rowOff>0</xdr:rowOff>
        </xdr:from>
        <xdr:to>
          <xdr:col>98</xdr:col>
          <xdr:colOff>546389</xdr:colOff>
          <xdr:row>32</xdr:row>
          <xdr:rowOff>85725</xdr:rowOff>
        </xdr:to>
        <xdr:pic>
          <xdr:nvPicPr>
            <xdr:cNvPr id="44" name="図 43"/>
            <xdr:cNvPicPr>
              <a:picLocks noChangeAspect="1" noChangeArrowheads="1"/>
              <a:extLst>
                <a:ext uri="{84589F7E-364E-4C9E-8A38-B11213B215E9}">
                  <a14:cameraTool cellRange="itiC" spid="_x0000_s72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991600" y="13639800"/>
              <a:ext cx="546389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133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133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133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133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133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133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133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133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133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133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133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133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133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133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133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133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133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133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133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133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133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133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133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133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133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133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133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133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133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133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133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133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133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133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133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133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113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113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113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113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113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113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113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1130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113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1131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113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113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113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113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113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113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113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113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113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113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113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113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113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113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113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1132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1132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1132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113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1133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113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113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113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113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113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113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24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2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2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2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2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2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2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2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2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2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2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2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2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2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2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2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2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2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2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2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2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2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2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2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2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2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2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2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2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vmlDrawing" Target="../drawings/vmlDrawing1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1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vmlDrawing" Target="../drawings/vmlDrawing16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topLeftCell="A1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85" t="s">
        <v>117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6">
        <v>1</v>
      </c>
      <c r="R1" s="186"/>
      <c r="S1" s="153"/>
      <c r="T1" s="153"/>
      <c r="U1" s="153"/>
      <c r="V1" s="153"/>
      <c r="W1" s="153"/>
      <c r="X1" s="35"/>
      <c r="Z1" s="155" t="s">
        <v>25</v>
      </c>
      <c r="AD1" s="15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0.28405637341693679</v>
      </c>
      <c r="BZ1" s="40">
        <f ca="1">RANK(BY1,$BY$1:$BY$100,)</f>
        <v>9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0.37494884352454794</v>
      </c>
      <c r="CH1" s="40">
        <f ca="1">RANK(CG1,$CG$1:$CG$100,)</f>
        <v>28</v>
      </c>
      <c r="CI1" s="17"/>
      <c r="CJ1" s="37">
        <v>1</v>
      </c>
      <c r="CK1" s="37">
        <v>1</v>
      </c>
      <c r="CL1" s="37">
        <v>1</v>
      </c>
      <c r="CN1" s="38" t="s">
        <v>24</v>
      </c>
      <c r="CO1" s="39">
        <f ca="1">RAND()</f>
        <v>0.57551988466571236</v>
      </c>
      <c r="CP1" s="40">
        <f t="shared" ref="CP1:CP55" ca="1" si="0">RANK(CO1,$CO$1:$CO$100,)</f>
        <v>19</v>
      </c>
      <c r="CQ1" s="17"/>
      <c r="CR1" s="37">
        <v>1</v>
      </c>
      <c r="CS1" s="37">
        <v>0</v>
      </c>
      <c r="CT1" s="37">
        <v>0</v>
      </c>
      <c r="CV1" s="37"/>
      <c r="CW1" s="37"/>
    </row>
    <row r="2" spans="1:101" s="1" customFormat="1" ht="38.25" customHeight="1" thickBot="1" x14ac:dyDescent="0.3">
      <c r="A2" s="2"/>
      <c r="B2" s="187" t="s">
        <v>0</v>
      </c>
      <c r="C2" s="188"/>
      <c r="D2" s="188"/>
      <c r="E2" s="189"/>
      <c r="F2" s="187" t="s">
        <v>1</v>
      </c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9"/>
      <c r="R2" s="2"/>
      <c r="X2" s="37"/>
      <c r="Y2" s="56" t="s">
        <v>118</v>
      </c>
      <c r="Z2" s="41">
        <f ca="1">IF(AND(BC2&lt;0,AP2&lt;9),AP2+1,AP2)</f>
        <v>1</v>
      </c>
      <c r="AA2" s="41">
        <f ca="1">AQ2</f>
        <v>7</v>
      </c>
      <c r="AB2" s="82">
        <f ca="1">IF(BA2=0,RANDBETWEEN(5,9),AR2)</f>
        <v>5</v>
      </c>
      <c r="AC2" s="37"/>
      <c r="AD2" s="41">
        <f ca="1">IF(AND(BC2&lt;0,AP2=9),AT2-1,AT2)</f>
        <v>0</v>
      </c>
      <c r="AE2" s="41">
        <f ca="1">AU2</f>
        <v>7</v>
      </c>
      <c r="AF2" s="82">
        <f ca="1">IF(BA2=0,RANDBETWEEN(1,5),AV2)</f>
        <v>3</v>
      </c>
      <c r="AG2" s="37"/>
      <c r="AH2" s="56" t="s">
        <v>119</v>
      </c>
      <c r="AI2" s="41">
        <f ca="1">Z2*100+AA2*10+AB2</f>
        <v>175</v>
      </c>
      <c r="AJ2" s="61" t="s">
        <v>120</v>
      </c>
      <c r="AK2" s="41">
        <f ca="1">AD2*100+AE2*10+AF2</f>
        <v>73</v>
      </c>
      <c r="AL2" s="61" t="s">
        <v>121</v>
      </c>
      <c r="AM2" s="41">
        <f t="shared" ref="AM2:AM13" ca="1" si="1">AI2-AK2</f>
        <v>102</v>
      </c>
      <c r="AN2" s="37"/>
      <c r="AO2" s="56" t="s">
        <v>118</v>
      </c>
      <c r="AP2" s="82">
        <f t="shared" ref="AP2:AP13" ca="1" si="2">VLOOKUP($BZ1,$CB$1:$CD$101,2,FALSE)</f>
        <v>1</v>
      </c>
      <c r="AQ2" s="82">
        <f t="shared" ref="AQ2:AQ13" ca="1" si="3">VLOOKUP($CH1,$CJ$1:$CL$101,2,FALSE)</f>
        <v>7</v>
      </c>
      <c r="AR2" s="82">
        <f t="shared" ref="AR2:AR13" ca="1" si="4">VLOOKUP($CP1,$CR$1:$CT$101,2,FALSE)</f>
        <v>5</v>
      </c>
      <c r="AS2" s="37"/>
      <c r="AT2" s="82">
        <f t="shared" ref="AT2:AT13" ca="1" si="5">VLOOKUP($BZ1,$CB$1:$CD$101,3,FALSE)</f>
        <v>0</v>
      </c>
      <c r="AU2" s="82">
        <f t="shared" ref="AU2:AU13" ca="1" si="6">VLOOKUP($CH1,$CJ$1:$CL$101,3,FALSE)</f>
        <v>7</v>
      </c>
      <c r="AV2" s="82">
        <f t="shared" ref="AV2:AV13" ca="1" si="7">VLOOKUP($CP1,$CR$1:$CT$101,3,FALSE)</f>
        <v>3</v>
      </c>
      <c r="AW2" s="37"/>
      <c r="AX2" s="56" t="s">
        <v>122</v>
      </c>
      <c r="AY2" s="41">
        <f ca="1">AP2*100+AQ2*10+AR2</f>
        <v>175</v>
      </c>
      <c r="AZ2" s="61" t="s">
        <v>101</v>
      </c>
      <c r="BA2" s="41">
        <f ca="1">AT2*100+AU2*10+AV2</f>
        <v>73</v>
      </c>
      <c r="BB2" s="61" t="s">
        <v>123</v>
      </c>
      <c r="BC2" s="41">
        <f t="shared" ref="BC2:BC13" ca="1" si="8">AY2-BA2</f>
        <v>102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2" ca="1" si="9">RAND()</f>
        <v>0.74922123934535756</v>
      </c>
      <c r="BZ2" s="40">
        <f t="shared" ref="BZ2:BZ12" ca="1" si="10">RANK(BY2,$BY$1:$BY$100,)</f>
        <v>5</v>
      </c>
      <c r="CA2" s="17"/>
      <c r="CB2" s="37">
        <v>2</v>
      </c>
      <c r="CC2" s="37">
        <v>1</v>
      </c>
      <c r="CD2" s="37">
        <v>0</v>
      </c>
      <c r="CG2" s="39">
        <f t="shared" ref="CG2:CG45" ca="1" si="11">RAND()</f>
        <v>0.15212036284795249</v>
      </c>
      <c r="CH2" s="40">
        <f t="shared" ref="CH2:CH45" ca="1" si="12">RANK(CG2,$CG$1:$CG$100,)</f>
        <v>34</v>
      </c>
      <c r="CI2" s="17"/>
      <c r="CJ2" s="37">
        <v>2</v>
      </c>
      <c r="CK2" s="37">
        <v>2</v>
      </c>
      <c r="CL2" s="37">
        <v>1</v>
      </c>
      <c r="CO2" s="39">
        <f t="shared" ref="CO2:CO55" ca="1" si="13">RAND()</f>
        <v>0.62244973194732445</v>
      </c>
      <c r="CP2" s="40">
        <f t="shared" ca="1" si="0"/>
        <v>15</v>
      </c>
      <c r="CQ2" s="17"/>
      <c r="CR2" s="37">
        <v>2</v>
      </c>
      <c r="CS2" s="37">
        <v>1</v>
      </c>
      <c r="CT2" s="37">
        <v>0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125</v>
      </c>
      <c r="Z3" s="41">
        <f t="shared" ref="Z3:Z13" ca="1" si="14">IF(AND(BC3&lt;0,AP3&lt;9),AP3+1,AP3)</f>
        <v>1</v>
      </c>
      <c r="AA3" s="41">
        <f t="shared" ref="AA3:AA13" ca="1" si="15">AQ3</f>
        <v>8</v>
      </c>
      <c r="AB3" s="82">
        <f t="shared" ref="AB3:AB13" ca="1" si="16">IF(BA3=0,RANDBETWEEN(5,9),AR3)</f>
        <v>4</v>
      </c>
      <c r="AC3" s="37"/>
      <c r="AD3" s="41">
        <f t="shared" ref="AD3:AD13" ca="1" si="17">IF(AND(BC3&lt;0,AP3=9),AT3-1,AT3)</f>
        <v>0</v>
      </c>
      <c r="AE3" s="41">
        <f t="shared" ref="AE3:AE13" ca="1" si="18">AU3</f>
        <v>6</v>
      </c>
      <c r="AF3" s="82">
        <f t="shared" ref="AF3:AF13" ca="1" si="19">IF(BA3=0,RANDBETWEEN(1,5),AV3)</f>
        <v>4</v>
      </c>
      <c r="AG3" s="37"/>
      <c r="AH3" s="56" t="s">
        <v>124</v>
      </c>
      <c r="AI3" s="41">
        <f t="shared" ref="AI3:AI13" ca="1" si="20">Z3*100+AA3*10+AB3</f>
        <v>184</v>
      </c>
      <c r="AJ3" s="61" t="s">
        <v>101</v>
      </c>
      <c r="AK3" s="41">
        <f t="shared" ref="AK3:AK13" ca="1" si="21">AD3*100+AE3*10+AF3</f>
        <v>64</v>
      </c>
      <c r="AL3" s="61" t="s">
        <v>126</v>
      </c>
      <c r="AM3" s="41">
        <f t="shared" ca="1" si="1"/>
        <v>120</v>
      </c>
      <c r="AN3" s="37"/>
      <c r="AO3" s="56" t="s">
        <v>127</v>
      </c>
      <c r="AP3" s="82">
        <f t="shared" ca="1" si="2"/>
        <v>1</v>
      </c>
      <c r="AQ3" s="82">
        <f t="shared" ca="1" si="3"/>
        <v>8</v>
      </c>
      <c r="AR3" s="82">
        <f t="shared" ca="1" si="4"/>
        <v>4</v>
      </c>
      <c r="AS3" s="37"/>
      <c r="AT3" s="82">
        <f t="shared" ca="1" si="5"/>
        <v>0</v>
      </c>
      <c r="AU3" s="82">
        <f t="shared" ca="1" si="6"/>
        <v>6</v>
      </c>
      <c r="AV3" s="82">
        <f t="shared" ca="1" si="7"/>
        <v>4</v>
      </c>
      <c r="AW3" s="37"/>
      <c r="AX3" s="56" t="s">
        <v>124</v>
      </c>
      <c r="AY3" s="41">
        <f t="shared" ref="AY3:AY13" ca="1" si="22">AP3*100+AQ3*10+AR3</f>
        <v>184</v>
      </c>
      <c r="AZ3" s="61" t="s">
        <v>128</v>
      </c>
      <c r="BA3" s="41">
        <f t="shared" ref="BA3:BA13" ca="1" si="23">AT3*100+AU3*10+AV3</f>
        <v>64</v>
      </c>
      <c r="BB3" s="61" t="s">
        <v>121</v>
      </c>
      <c r="BC3" s="41">
        <f t="shared" ca="1" si="8"/>
        <v>120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9"/>
        <v>0.18775795861608058</v>
      </c>
      <c r="BZ3" s="40">
        <f t="shared" ca="1" si="10"/>
        <v>11</v>
      </c>
      <c r="CA3" s="17"/>
      <c r="CB3" s="37">
        <v>3</v>
      </c>
      <c r="CC3" s="37">
        <v>1</v>
      </c>
      <c r="CD3" s="37">
        <v>0</v>
      </c>
      <c r="CG3" s="39">
        <f t="shared" ca="1" si="11"/>
        <v>0.53608328528193916</v>
      </c>
      <c r="CH3" s="40">
        <f t="shared" ca="1" si="12"/>
        <v>22</v>
      </c>
      <c r="CI3" s="17"/>
      <c r="CJ3" s="37">
        <v>3</v>
      </c>
      <c r="CK3" s="37">
        <v>2</v>
      </c>
      <c r="CL3" s="37">
        <v>2</v>
      </c>
      <c r="CO3" s="39">
        <f t="shared" ca="1" si="13"/>
        <v>0.33805881865549825</v>
      </c>
      <c r="CP3" s="40">
        <f t="shared" ca="1" si="0"/>
        <v>28</v>
      </c>
      <c r="CQ3" s="17"/>
      <c r="CR3" s="37">
        <v>3</v>
      </c>
      <c r="CS3" s="37">
        <v>1</v>
      </c>
      <c r="CT3" s="37">
        <v>1</v>
      </c>
      <c r="CV3" s="36"/>
      <c r="CW3" s="36"/>
    </row>
    <row r="4" spans="1:101" s="1" customFormat="1" ht="36.6" customHeight="1" x14ac:dyDescent="0.25">
      <c r="A4" s="3"/>
      <c r="B4" s="4"/>
      <c r="C4" s="22"/>
      <c r="D4" s="148" t="str">
        <f ca="1">IF($AA16="","","○")</f>
        <v/>
      </c>
      <c r="E4" s="146"/>
      <c r="F4" s="5"/>
      <c r="G4" s="3"/>
      <c r="H4" s="4"/>
      <c r="I4" s="22"/>
      <c r="J4" s="148" t="str">
        <f ca="1">IF($AA17="","","○")</f>
        <v/>
      </c>
      <c r="K4" s="146"/>
      <c r="L4" s="5"/>
      <c r="M4" s="3"/>
      <c r="N4" s="4"/>
      <c r="O4" s="22"/>
      <c r="P4" s="148" t="str">
        <f ca="1">IF($AA18="","","○")</f>
        <v/>
      </c>
      <c r="Q4" s="146"/>
      <c r="R4" s="5"/>
      <c r="S4" s="2"/>
      <c r="T4" s="2"/>
      <c r="U4" s="2"/>
      <c r="V4" s="2"/>
      <c r="W4" s="2"/>
      <c r="X4" s="37"/>
      <c r="Y4" s="56" t="s">
        <v>129</v>
      </c>
      <c r="Z4" s="41">
        <f t="shared" ca="1" si="14"/>
        <v>1</v>
      </c>
      <c r="AA4" s="41">
        <f t="shared" ca="1" si="15"/>
        <v>7</v>
      </c>
      <c r="AB4" s="82">
        <f t="shared" ca="1" si="16"/>
        <v>6</v>
      </c>
      <c r="AC4" s="37"/>
      <c r="AD4" s="41">
        <f t="shared" ca="1" si="17"/>
        <v>0</v>
      </c>
      <c r="AE4" s="41">
        <f t="shared" ca="1" si="18"/>
        <v>1</v>
      </c>
      <c r="AF4" s="82">
        <f t="shared" ca="1" si="19"/>
        <v>6</v>
      </c>
      <c r="AG4" s="37"/>
      <c r="AH4" s="56" t="s">
        <v>130</v>
      </c>
      <c r="AI4" s="41">
        <f t="shared" ca="1" si="20"/>
        <v>176</v>
      </c>
      <c r="AJ4" s="61" t="s">
        <v>101</v>
      </c>
      <c r="AK4" s="41">
        <f t="shared" ca="1" si="21"/>
        <v>16</v>
      </c>
      <c r="AL4" s="61" t="s">
        <v>123</v>
      </c>
      <c r="AM4" s="41">
        <f t="shared" ca="1" si="1"/>
        <v>160</v>
      </c>
      <c r="AN4" s="37"/>
      <c r="AO4" s="56" t="s">
        <v>129</v>
      </c>
      <c r="AP4" s="82">
        <f t="shared" ca="1" si="2"/>
        <v>1</v>
      </c>
      <c r="AQ4" s="82">
        <f t="shared" ca="1" si="3"/>
        <v>7</v>
      </c>
      <c r="AR4" s="82">
        <f t="shared" ca="1" si="4"/>
        <v>6</v>
      </c>
      <c r="AS4" s="37"/>
      <c r="AT4" s="82">
        <f t="shared" ca="1" si="5"/>
        <v>0</v>
      </c>
      <c r="AU4" s="82">
        <f t="shared" ca="1" si="6"/>
        <v>1</v>
      </c>
      <c r="AV4" s="82">
        <f t="shared" ca="1" si="7"/>
        <v>6</v>
      </c>
      <c r="AW4" s="37"/>
      <c r="AX4" s="56" t="s">
        <v>129</v>
      </c>
      <c r="AY4" s="41">
        <f t="shared" ca="1" si="22"/>
        <v>176</v>
      </c>
      <c r="AZ4" s="61" t="s">
        <v>101</v>
      </c>
      <c r="BA4" s="41">
        <f t="shared" ca="1" si="23"/>
        <v>16</v>
      </c>
      <c r="BB4" s="61" t="s">
        <v>121</v>
      </c>
      <c r="BC4" s="41">
        <f t="shared" ca="1" si="8"/>
        <v>160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9"/>
        <v>0.94641140347536346</v>
      </c>
      <c r="BZ4" s="40">
        <f t="shared" ca="1" si="10"/>
        <v>1</v>
      </c>
      <c r="CA4" s="17"/>
      <c r="CB4" s="37">
        <v>4</v>
      </c>
      <c r="CC4" s="37">
        <v>1</v>
      </c>
      <c r="CD4" s="37">
        <v>0</v>
      </c>
      <c r="CG4" s="39">
        <f t="shared" ca="1" si="11"/>
        <v>0.1520421792200275</v>
      </c>
      <c r="CH4" s="40">
        <f t="shared" ca="1" si="12"/>
        <v>35</v>
      </c>
      <c r="CI4" s="17"/>
      <c r="CJ4" s="37">
        <v>4</v>
      </c>
      <c r="CK4" s="36">
        <v>3</v>
      </c>
      <c r="CL4" s="37">
        <v>1</v>
      </c>
      <c r="CO4" s="39">
        <f t="shared" ca="1" si="13"/>
        <v>1.4213668326941487E-2</v>
      </c>
      <c r="CP4" s="40">
        <f t="shared" ca="1" si="0"/>
        <v>55</v>
      </c>
      <c r="CQ4" s="17"/>
      <c r="CR4" s="37">
        <v>4</v>
      </c>
      <c r="CS4" s="37">
        <v>2</v>
      </c>
      <c r="CT4" s="37">
        <v>0</v>
      </c>
      <c r="CV4" s="36"/>
      <c r="CW4" s="36"/>
    </row>
    <row r="5" spans="1:101" s="1" customFormat="1" ht="36.6" customHeight="1" x14ac:dyDescent="0.25">
      <c r="A5" s="6" t="s">
        <v>118</v>
      </c>
      <c r="B5" s="7"/>
      <c r="C5" s="147" t="str">
        <f ca="1">IF($Z16="","","○")</f>
        <v/>
      </c>
      <c r="D5" s="147" t="str">
        <f ca="1">IF($AB16="","","○")</f>
        <v/>
      </c>
      <c r="E5" s="147" t="str">
        <f ca="1">IF($AC16="","","○")</f>
        <v/>
      </c>
      <c r="F5" s="8"/>
      <c r="G5" s="6" t="s">
        <v>124</v>
      </c>
      <c r="H5" s="7"/>
      <c r="I5" s="147" t="str">
        <f ca="1">IF($Z17="","","○")</f>
        <v/>
      </c>
      <c r="J5" s="147" t="str">
        <f ca="1">IF($AB17="","","○")</f>
        <v/>
      </c>
      <c r="K5" s="147" t="str">
        <f ca="1">IF($AC17="","","○")</f>
        <v/>
      </c>
      <c r="L5" s="8"/>
      <c r="M5" s="6" t="s">
        <v>131</v>
      </c>
      <c r="N5" s="7"/>
      <c r="O5" s="147" t="str">
        <f ca="1">IF($Z18="","","○")</f>
        <v/>
      </c>
      <c r="P5" s="147" t="str">
        <f ca="1">IF($AB18="","","○")</f>
        <v/>
      </c>
      <c r="Q5" s="147" t="str">
        <f ca="1">IF($AC18="","","○")</f>
        <v/>
      </c>
      <c r="R5" s="8"/>
      <c r="S5" s="2"/>
      <c r="T5" s="2"/>
      <c r="U5" s="2"/>
      <c r="V5" s="2"/>
      <c r="W5" s="2"/>
      <c r="X5" s="37"/>
      <c r="Y5" s="56" t="s">
        <v>133</v>
      </c>
      <c r="Z5" s="41">
        <f t="shared" ca="1" si="14"/>
        <v>1</v>
      </c>
      <c r="AA5" s="41">
        <f t="shared" ca="1" si="15"/>
        <v>8</v>
      </c>
      <c r="AB5" s="82">
        <f t="shared" ca="1" si="16"/>
        <v>9</v>
      </c>
      <c r="AC5" s="37"/>
      <c r="AD5" s="41">
        <f t="shared" ca="1" si="17"/>
        <v>0</v>
      </c>
      <c r="AE5" s="41">
        <f t="shared" ca="1" si="18"/>
        <v>7</v>
      </c>
      <c r="AF5" s="82">
        <f t="shared" ca="1" si="19"/>
        <v>9</v>
      </c>
      <c r="AG5" s="37"/>
      <c r="AH5" s="56" t="s">
        <v>133</v>
      </c>
      <c r="AI5" s="41">
        <f t="shared" ca="1" si="20"/>
        <v>189</v>
      </c>
      <c r="AJ5" s="61" t="s">
        <v>101</v>
      </c>
      <c r="AK5" s="41">
        <f t="shared" ca="1" si="21"/>
        <v>79</v>
      </c>
      <c r="AL5" s="61" t="s">
        <v>121</v>
      </c>
      <c r="AM5" s="41">
        <f t="shared" ca="1" si="1"/>
        <v>110</v>
      </c>
      <c r="AN5" s="37"/>
      <c r="AO5" s="56" t="s">
        <v>134</v>
      </c>
      <c r="AP5" s="82">
        <f t="shared" ca="1" si="2"/>
        <v>1</v>
      </c>
      <c r="AQ5" s="82">
        <f t="shared" ca="1" si="3"/>
        <v>8</v>
      </c>
      <c r="AR5" s="82">
        <f t="shared" ca="1" si="4"/>
        <v>9</v>
      </c>
      <c r="AS5" s="37"/>
      <c r="AT5" s="82">
        <f t="shared" ca="1" si="5"/>
        <v>0</v>
      </c>
      <c r="AU5" s="82">
        <f t="shared" ca="1" si="6"/>
        <v>7</v>
      </c>
      <c r="AV5" s="82">
        <f t="shared" ca="1" si="7"/>
        <v>9</v>
      </c>
      <c r="AW5" s="37"/>
      <c r="AX5" s="56" t="s">
        <v>133</v>
      </c>
      <c r="AY5" s="41">
        <f t="shared" ca="1" si="22"/>
        <v>189</v>
      </c>
      <c r="AZ5" s="61" t="s">
        <v>101</v>
      </c>
      <c r="BA5" s="41">
        <f t="shared" ca="1" si="23"/>
        <v>79</v>
      </c>
      <c r="BB5" s="61" t="s">
        <v>121</v>
      </c>
      <c r="BC5" s="41">
        <f t="shared" ca="1" si="8"/>
        <v>110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9"/>
        <v>0.90775814765188279</v>
      </c>
      <c r="BZ5" s="40">
        <f t="shared" ca="1" si="10"/>
        <v>3</v>
      </c>
      <c r="CA5" s="17"/>
      <c r="CB5" s="37">
        <v>5</v>
      </c>
      <c r="CC5" s="37">
        <v>1</v>
      </c>
      <c r="CD5" s="37">
        <v>0</v>
      </c>
      <c r="CG5" s="39">
        <f t="shared" ca="1" si="11"/>
        <v>0.64697095728447596</v>
      </c>
      <c r="CH5" s="40">
        <f t="shared" ca="1" si="12"/>
        <v>15</v>
      </c>
      <c r="CI5" s="17"/>
      <c r="CJ5" s="37">
        <v>5</v>
      </c>
      <c r="CK5" s="36">
        <v>3</v>
      </c>
      <c r="CL5" s="37">
        <v>2</v>
      </c>
      <c r="CO5" s="39">
        <f t="shared" ca="1" si="13"/>
        <v>0.8298369886237581</v>
      </c>
      <c r="CP5" s="40">
        <f t="shared" ca="1" si="0"/>
        <v>7</v>
      </c>
      <c r="CQ5" s="17"/>
      <c r="CR5" s="37">
        <v>5</v>
      </c>
      <c r="CS5" s="37">
        <v>2</v>
      </c>
      <c r="CT5" s="37">
        <v>1</v>
      </c>
      <c r="CV5" s="36"/>
      <c r="CW5" s="36"/>
    </row>
    <row r="6" spans="1:101" s="1" customFormat="1" ht="42" customHeight="1" x14ac:dyDescent="0.25">
      <c r="A6" s="9"/>
      <c r="B6" s="10"/>
      <c r="C6" s="11">
        <f ca="1">Z2</f>
        <v>1</v>
      </c>
      <c r="D6" s="11">
        <f ca="1">AA2</f>
        <v>7</v>
      </c>
      <c r="E6" s="11">
        <f ca="1">AB2</f>
        <v>5</v>
      </c>
      <c r="F6" s="8"/>
      <c r="G6" s="9"/>
      <c r="H6" s="10"/>
      <c r="I6" s="11">
        <f ca="1">Z3</f>
        <v>1</v>
      </c>
      <c r="J6" s="11">
        <f ca="1">AA3</f>
        <v>8</v>
      </c>
      <c r="K6" s="11">
        <f ca="1">AB3</f>
        <v>4</v>
      </c>
      <c r="L6" s="8"/>
      <c r="M6" s="9"/>
      <c r="N6" s="10"/>
      <c r="O6" s="11">
        <f ca="1">Z4</f>
        <v>1</v>
      </c>
      <c r="P6" s="11">
        <f ca="1">AA4</f>
        <v>7</v>
      </c>
      <c r="Q6" s="11">
        <f ca="1">AB4</f>
        <v>6</v>
      </c>
      <c r="R6" s="8"/>
      <c r="S6" s="2"/>
      <c r="T6" s="2"/>
      <c r="U6" s="2"/>
      <c r="V6" s="2"/>
      <c r="W6" s="2"/>
      <c r="X6" s="37"/>
      <c r="Y6" s="56" t="s">
        <v>135</v>
      </c>
      <c r="Z6" s="41">
        <f t="shared" ca="1" si="14"/>
        <v>1</v>
      </c>
      <c r="AA6" s="41">
        <f t="shared" ca="1" si="15"/>
        <v>5</v>
      </c>
      <c r="AB6" s="82">
        <f t="shared" ca="1" si="16"/>
        <v>3</v>
      </c>
      <c r="AC6" s="37"/>
      <c r="AD6" s="41">
        <f t="shared" ca="1" si="17"/>
        <v>0</v>
      </c>
      <c r="AE6" s="41">
        <f t="shared" ca="1" si="18"/>
        <v>5</v>
      </c>
      <c r="AF6" s="82">
        <f t="shared" ca="1" si="19"/>
        <v>0</v>
      </c>
      <c r="AG6" s="37"/>
      <c r="AH6" s="56" t="s">
        <v>135</v>
      </c>
      <c r="AI6" s="41">
        <f t="shared" ca="1" si="20"/>
        <v>153</v>
      </c>
      <c r="AJ6" s="61" t="s">
        <v>101</v>
      </c>
      <c r="AK6" s="41">
        <f t="shared" ca="1" si="21"/>
        <v>50</v>
      </c>
      <c r="AL6" s="61" t="s">
        <v>136</v>
      </c>
      <c r="AM6" s="41">
        <f t="shared" ca="1" si="1"/>
        <v>103</v>
      </c>
      <c r="AN6" s="37"/>
      <c r="AO6" s="56" t="s">
        <v>135</v>
      </c>
      <c r="AP6" s="82">
        <f t="shared" ca="1" si="2"/>
        <v>1</v>
      </c>
      <c r="AQ6" s="82">
        <f t="shared" ca="1" si="3"/>
        <v>5</v>
      </c>
      <c r="AR6" s="82">
        <f t="shared" ca="1" si="4"/>
        <v>3</v>
      </c>
      <c r="AS6" s="37"/>
      <c r="AT6" s="82">
        <f t="shared" ca="1" si="5"/>
        <v>0</v>
      </c>
      <c r="AU6" s="82">
        <f t="shared" ca="1" si="6"/>
        <v>5</v>
      </c>
      <c r="AV6" s="82">
        <f t="shared" ca="1" si="7"/>
        <v>0</v>
      </c>
      <c r="AW6" s="37"/>
      <c r="AX6" s="56" t="s">
        <v>135</v>
      </c>
      <c r="AY6" s="41">
        <f t="shared" ca="1" si="22"/>
        <v>153</v>
      </c>
      <c r="AZ6" s="61" t="s">
        <v>101</v>
      </c>
      <c r="BA6" s="41">
        <f t="shared" ca="1" si="23"/>
        <v>50</v>
      </c>
      <c r="BB6" s="61" t="s">
        <v>121</v>
      </c>
      <c r="BC6" s="41">
        <f t="shared" ca="1" si="8"/>
        <v>103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9"/>
        <v>0.94230807476644141</v>
      </c>
      <c r="BZ6" s="40">
        <f t="shared" ca="1" si="10"/>
        <v>2</v>
      </c>
      <c r="CA6" s="17"/>
      <c r="CB6" s="37">
        <v>6</v>
      </c>
      <c r="CC6" s="37">
        <v>1</v>
      </c>
      <c r="CD6" s="37">
        <v>0</v>
      </c>
      <c r="CG6" s="39">
        <f t="shared" ca="1" si="11"/>
        <v>0.11113882573542111</v>
      </c>
      <c r="CH6" s="40">
        <f t="shared" ca="1" si="12"/>
        <v>37</v>
      </c>
      <c r="CI6" s="17"/>
      <c r="CJ6" s="37">
        <v>6</v>
      </c>
      <c r="CK6" s="36">
        <v>3</v>
      </c>
      <c r="CL6" s="37">
        <v>3</v>
      </c>
      <c r="CO6" s="39">
        <f t="shared" ca="1" si="13"/>
        <v>0.28468820075779511</v>
      </c>
      <c r="CP6" s="40">
        <f t="shared" ca="1" si="0"/>
        <v>31</v>
      </c>
      <c r="CQ6" s="17"/>
      <c r="CR6" s="37">
        <v>6</v>
      </c>
      <c r="CS6" s="37">
        <v>2</v>
      </c>
      <c r="CT6" s="37">
        <v>2</v>
      </c>
      <c r="CV6" s="36"/>
      <c r="CW6" s="36"/>
    </row>
    <row r="7" spans="1:101" s="1" customFormat="1" ht="42" customHeight="1" thickBot="1" x14ac:dyDescent="0.3">
      <c r="A7" s="9"/>
      <c r="B7" s="12" t="s">
        <v>137</v>
      </c>
      <c r="C7" s="13">
        <f ca="1">AD2</f>
        <v>0</v>
      </c>
      <c r="D7" s="13">
        <f ca="1">AE2</f>
        <v>7</v>
      </c>
      <c r="E7" s="13">
        <f ca="1">AF2</f>
        <v>3</v>
      </c>
      <c r="F7" s="8"/>
      <c r="G7" s="9"/>
      <c r="H7" s="12" t="s">
        <v>101</v>
      </c>
      <c r="I7" s="13">
        <f ca="1">AD3</f>
        <v>0</v>
      </c>
      <c r="J7" s="13">
        <f ca="1">AE3</f>
        <v>6</v>
      </c>
      <c r="K7" s="13">
        <f ca="1">AF3</f>
        <v>4</v>
      </c>
      <c r="L7" s="8"/>
      <c r="M7" s="9"/>
      <c r="N7" s="12" t="s">
        <v>101</v>
      </c>
      <c r="O7" s="13">
        <f ca="1">AD4</f>
        <v>0</v>
      </c>
      <c r="P7" s="13">
        <f ca="1">AE4</f>
        <v>1</v>
      </c>
      <c r="Q7" s="13">
        <f ca="1">AF4</f>
        <v>6</v>
      </c>
      <c r="R7" s="8"/>
      <c r="S7" s="2"/>
      <c r="T7" s="2"/>
      <c r="U7" s="2"/>
      <c r="V7" s="2"/>
      <c r="W7" s="2"/>
      <c r="X7" s="37"/>
      <c r="Y7" s="56" t="s">
        <v>138</v>
      </c>
      <c r="Z7" s="41">
        <f t="shared" ca="1" si="14"/>
        <v>1</v>
      </c>
      <c r="AA7" s="41">
        <f t="shared" ca="1" si="15"/>
        <v>9</v>
      </c>
      <c r="AB7" s="82">
        <f t="shared" ca="1" si="16"/>
        <v>7</v>
      </c>
      <c r="AC7" s="37"/>
      <c r="AD7" s="41">
        <f t="shared" ca="1" si="17"/>
        <v>0</v>
      </c>
      <c r="AE7" s="41">
        <f t="shared" ca="1" si="18"/>
        <v>1</v>
      </c>
      <c r="AF7" s="82">
        <f t="shared" ca="1" si="19"/>
        <v>2</v>
      </c>
      <c r="AG7" s="37"/>
      <c r="AH7" s="56" t="s">
        <v>138</v>
      </c>
      <c r="AI7" s="41">
        <f t="shared" ca="1" si="20"/>
        <v>197</v>
      </c>
      <c r="AJ7" s="61" t="s">
        <v>101</v>
      </c>
      <c r="AK7" s="41">
        <f t="shared" ca="1" si="21"/>
        <v>12</v>
      </c>
      <c r="AL7" s="61" t="s">
        <v>121</v>
      </c>
      <c r="AM7" s="41">
        <f t="shared" ca="1" si="1"/>
        <v>185</v>
      </c>
      <c r="AN7" s="37"/>
      <c r="AO7" s="56" t="s">
        <v>138</v>
      </c>
      <c r="AP7" s="82">
        <f t="shared" ca="1" si="2"/>
        <v>1</v>
      </c>
      <c r="AQ7" s="82">
        <f t="shared" ca="1" si="3"/>
        <v>9</v>
      </c>
      <c r="AR7" s="82">
        <f t="shared" ca="1" si="4"/>
        <v>7</v>
      </c>
      <c r="AS7" s="37"/>
      <c r="AT7" s="82">
        <f t="shared" ca="1" si="5"/>
        <v>0</v>
      </c>
      <c r="AU7" s="82">
        <f t="shared" ca="1" si="6"/>
        <v>1</v>
      </c>
      <c r="AV7" s="82">
        <f t="shared" ca="1" si="7"/>
        <v>2</v>
      </c>
      <c r="AW7" s="37"/>
      <c r="AX7" s="56" t="s">
        <v>138</v>
      </c>
      <c r="AY7" s="41">
        <f t="shared" ca="1" si="22"/>
        <v>197</v>
      </c>
      <c r="AZ7" s="61" t="s">
        <v>101</v>
      </c>
      <c r="BA7" s="41">
        <f t="shared" ca="1" si="23"/>
        <v>12</v>
      </c>
      <c r="BB7" s="61" t="s">
        <v>121</v>
      </c>
      <c r="BC7" s="41">
        <f t="shared" ca="1" si="8"/>
        <v>185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9"/>
        <v>0.42852008228566862</v>
      </c>
      <c r="BZ7" s="40">
        <f t="shared" ca="1" si="10"/>
        <v>8</v>
      </c>
      <c r="CA7" s="17"/>
      <c r="CB7" s="37">
        <v>7</v>
      </c>
      <c r="CC7" s="37">
        <v>1</v>
      </c>
      <c r="CD7" s="37">
        <v>0</v>
      </c>
      <c r="CG7" s="39">
        <f t="shared" ca="1" si="11"/>
        <v>0.53253785301981005</v>
      </c>
      <c r="CH7" s="40">
        <f t="shared" ca="1" si="12"/>
        <v>23</v>
      </c>
      <c r="CI7" s="17"/>
      <c r="CJ7" s="37">
        <v>7</v>
      </c>
      <c r="CK7" s="37">
        <v>4</v>
      </c>
      <c r="CL7" s="37">
        <v>1</v>
      </c>
      <c r="CO7" s="39">
        <f t="shared" ca="1" si="13"/>
        <v>0.6846571802423782</v>
      </c>
      <c r="CP7" s="40">
        <f t="shared" ca="1" si="0"/>
        <v>13</v>
      </c>
      <c r="CQ7" s="17"/>
      <c r="CR7" s="37">
        <v>7</v>
      </c>
      <c r="CS7" s="37">
        <v>3</v>
      </c>
      <c r="CT7" s="37">
        <v>0</v>
      </c>
      <c r="CV7" s="36"/>
      <c r="CW7" s="36"/>
    </row>
    <row r="8" spans="1:101" s="1" customFormat="1" ht="42" customHeight="1" x14ac:dyDescent="0.25">
      <c r="A8" s="9"/>
      <c r="B8" s="156"/>
      <c r="C8" s="156"/>
      <c r="D8" s="157"/>
      <c r="E8" s="157"/>
      <c r="F8" s="8"/>
      <c r="G8" s="9"/>
      <c r="H8" s="156"/>
      <c r="I8" s="156"/>
      <c r="J8" s="157"/>
      <c r="K8" s="157"/>
      <c r="L8" s="8"/>
      <c r="M8" s="9"/>
      <c r="N8" s="156"/>
      <c r="O8" s="156"/>
      <c r="P8" s="157"/>
      <c r="Q8" s="157"/>
      <c r="R8" s="158"/>
      <c r="S8" s="2"/>
      <c r="T8" s="2"/>
      <c r="U8" s="2"/>
      <c r="V8" s="2"/>
      <c r="W8" s="2"/>
      <c r="X8" s="37"/>
      <c r="Y8" s="56" t="s">
        <v>139</v>
      </c>
      <c r="Z8" s="41">
        <f t="shared" ca="1" si="14"/>
        <v>1</v>
      </c>
      <c r="AA8" s="41">
        <f t="shared" ca="1" si="15"/>
        <v>7</v>
      </c>
      <c r="AB8" s="82">
        <f t="shared" ca="1" si="16"/>
        <v>4</v>
      </c>
      <c r="AC8" s="37"/>
      <c r="AD8" s="41">
        <f t="shared" ca="1" si="17"/>
        <v>0</v>
      </c>
      <c r="AE8" s="41">
        <f t="shared" ca="1" si="18"/>
        <v>2</v>
      </c>
      <c r="AF8" s="82">
        <f t="shared" ca="1" si="19"/>
        <v>2</v>
      </c>
      <c r="AG8" s="37"/>
      <c r="AH8" s="56" t="s">
        <v>139</v>
      </c>
      <c r="AI8" s="41">
        <f t="shared" ca="1" si="20"/>
        <v>174</v>
      </c>
      <c r="AJ8" s="61" t="s">
        <v>101</v>
      </c>
      <c r="AK8" s="41">
        <f t="shared" ca="1" si="21"/>
        <v>22</v>
      </c>
      <c r="AL8" s="61" t="s">
        <v>121</v>
      </c>
      <c r="AM8" s="41">
        <f t="shared" ca="1" si="1"/>
        <v>152</v>
      </c>
      <c r="AN8" s="37"/>
      <c r="AO8" s="56" t="s">
        <v>139</v>
      </c>
      <c r="AP8" s="82">
        <f t="shared" ca="1" si="2"/>
        <v>1</v>
      </c>
      <c r="AQ8" s="82">
        <f t="shared" ca="1" si="3"/>
        <v>7</v>
      </c>
      <c r="AR8" s="82">
        <f t="shared" ca="1" si="4"/>
        <v>4</v>
      </c>
      <c r="AS8" s="37"/>
      <c r="AT8" s="82">
        <f t="shared" ca="1" si="5"/>
        <v>0</v>
      </c>
      <c r="AU8" s="82">
        <f t="shared" ca="1" si="6"/>
        <v>2</v>
      </c>
      <c r="AV8" s="82">
        <f t="shared" ca="1" si="7"/>
        <v>2</v>
      </c>
      <c r="AW8" s="37"/>
      <c r="AX8" s="56" t="s">
        <v>139</v>
      </c>
      <c r="AY8" s="41">
        <f t="shared" ca="1" si="22"/>
        <v>174</v>
      </c>
      <c r="AZ8" s="61" t="s">
        <v>101</v>
      </c>
      <c r="BA8" s="41">
        <f t="shared" ca="1" si="23"/>
        <v>22</v>
      </c>
      <c r="BB8" s="61" t="s">
        <v>121</v>
      </c>
      <c r="BC8" s="41">
        <f t="shared" ca="1" si="8"/>
        <v>152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9"/>
        <v>0.45368364753759682</v>
      </c>
      <c r="BZ8" s="40">
        <f t="shared" ca="1" si="10"/>
        <v>7</v>
      </c>
      <c r="CA8" s="17"/>
      <c r="CB8" s="37">
        <v>8</v>
      </c>
      <c r="CC8" s="37">
        <v>1</v>
      </c>
      <c r="CD8" s="37">
        <v>0</v>
      </c>
      <c r="CG8" s="39">
        <f t="shared" ca="1" si="11"/>
        <v>6.3390007123560022E-2</v>
      </c>
      <c r="CH8" s="40">
        <f t="shared" ca="1" si="12"/>
        <v>41</v>
      </c>
      <c r="CI8" s="17"/>
      <c r="CJ8" s="37">
        <v>8</v>
      </c>
      <c r="CK8" s="37">
        <v>4</v>
      </c>
      <c r="CL8" s="37">
        <v>2</v>
      </c>
      <c r="CO8" s="39">
        <f t="shared" ca="1" si="13"/>
        <v>0.11301501339908726</v>
      </c>
      <c r="CP8" s="40">
        <f t="shared" ca="1" si="0"/>
        <v>46</v>
      </c>
      <c r="CQ8" s="17"/>
      <c r="CR8" s="37">
        <v>8</v>
      </c>
      <c r="CS8" s="36">
        <v>3</v>
      </c>
      <c r="CT8" s="37">
        <v>1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140</v>
      </c>
      <c r="Z9" s="41">
        <f t="shared" ca="1" si="14"/>
        <v>1</v>
      </c>
      <c r="AA9" s="41">
        <f t="shared" ca="1" si="15"/>
        <v>9</v>
      </c>
      <c r="AB9" s="82">
        <f t="shared" ca="1" si="16"/>
        <v>9</v>
      </c>
      <c r="AC9" s="37"/>
      <c r="AD9" s="41">
        <f t="shared" ca="1" si="17"/>
        <v>0</v>
      </c>
      <c r="AE9" s="41">
        <f t="shared" ca="1" si="18"/>
        <v>5</v>
      </c>
      <c r="AF9" s="82">
        <f t="shared" ca="1" si="19"/>
        <v>0</v>
      </c>
      <c r="AG9" s="37"/>
      <c r="AH9" s="56" t="s">
        <v>140</v>
      </c>
      <c r="AI9" s="41">
        <f t="shared" ca="1" si="20"/>
        <v>199</v>
      </c>
      <c r="AJ9" s="61" t="s">
        <v>101</v>
      </c>
      <c r="AK9" s="41">
        <f t="shared" ca="1" si="21"/>
        <v>50</v>
      </c>
      <c r="AL9" s="61" t="s">
        <v>121</v>
      </c>
      <c r="AM9" s="41">
        <f t="shared" ca="1" si="1"/>
        <v>149</v>
      </c>
      <c r="AN9" s="37"/>
      <c r="AO9" s="56" t="s">
        <v>140</v>
      </c>
      <c r="AP9" s="82">
        <f t="shared" ca="1" si="2"/>
        <v>1</v>
      </c>
      <c r="AQ9" s="82">
        <f t="shared" ca="1" si="3"/>
        <v>9</v>
      </c>
      <c r="AR9" s="82">
        <f t="shared" ca="1" si="4"/>
        <v>9</v>
      </c>
      <c r="AS9" s="37"/>
      <c r="AT9" s="82">
        <f t="shared" ca="1" si="5"/>
        <v>0</v>
      </c>
      <c r="AU9" s="82">
        <f t="shared" ca="1" si="6"/>
        <v>5</v>
      </c>
      <c r="AV9" s="82">
        <f t="shared" ca="1" si="7"/>
        <v>0</v>
      </c>
      <c r="AW9" s="37"/>
      <c r="AX9" s="56" t="s">
        <v>140</v>
      </c>
      <c r="AY9" s="41">
        <f t="shared" ca="1" si="22"/>
        <v>199</v>
      </c>
      <c r="AZ9" s="61" t="s">
        <v>101</v>
      </c>
      <c r="BA9" s="41">
        <f t="shared" ca="1" si="23"/>
        <v>50</v>
      </c>
      <c r="BB9" s="61" t="s">
        <v>121</v>
      </c>
      <c r="BC9" s="41">
        <f t="shared" ca="1" si="8"/>
        <v>149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9"/>
        <v>0.67958504925129404</v>
      </c>
      <c r="BZ9" s="40">
        <f t="shared" ca="1" si="10"/>
        <v>6</v>
      </c>
      <c r="CA9" s="17"/>
      <c r="CB9" s="37">
        <v>9</v>
      </c>
      <c r="CC9" s="37">
        <v>1</v>
      </c>
      <c r="CD9" s="37">
        <v>0</v>
      </c>
      <c r="CG9" s="39">
        <f t="shared" ca="1" si="11"/>
        <v>2.4111229957003211E-2</v>
      </c>
      <c r="CH9" s="40">
        <f t="shared" ca="1" si="12"/>
        <v>43</v>
      </c>
      <c r="CI9" s="17"/>
      <c r="CJ9" s="37">
        <v>9</v>
      </c>
      <c r="CK9" s="37">
        <v>4</v>
      </c>
      <c r="CL9" s="37">
        <v>3</v>
      </c>
      <c r="CO9" s="39">
        <f t="shared" ca="1" si="13"/>
        <v>0.49548876890786087</v>
      </c>
      <c r="CP9" s="40">
        <f t="shared" ca="1" si="0"/>
        <v>21</v>
      </c>
      <c r="CQ9" s="17"/>
      <c r="CR9" s="37">
        <v>9</v>
      </c>
      <c r="CS9" s="36">
        <v>3</v>
      </c>
      <c r="CT9" s="37">
        <v>2</v>
      </c>
      <c r="CV9" s="36"/>
      <c r="CW9" s="36"/>
    </row>
    <row r="10" spans="1:101" s="1" customFormat="1" ht="36.6" customHeight="1" x14ac:dyDescent="0.25">
      <c r="A10" s="159"/>
      <c r="B10" s="4"/>
      <c r="C10" s="22"/>
      <c r="D10" s="148" t="str">
        <f ca="1">IF($AA19="","","○")</f>
        <v/>
      </c>
      <c r="E10" s="146"/>
      <c r="F10" s="5"/>
      <c r="G10" s="159"/>
      <c r="H10" s="4"/>
      <c r="I10" s="22"/>
      <c r="J10" s="148" t="str">
        <f ca="1">IF($AA20="","","○")</f>
        <v/>
      </c>
      <c r="K10" s="146"/>
      <c r="L10" s="5"/>
      <c r="M10" s="159"/>
      <c r="N10" s="4"/>
      <c r="O10" s="22"/>
      <c r="P10" s="148" t="str">
        <f ca="1">IF($AA21="","","○")</f>
        <v/>
      </c>
      <c r="Q10" s="146"/>
      <c r="R10" s="5"/>
      <c r="S10" s="2"/>
      <c r="T10" s="2"/>
      <c r="U10" s="2"/>
      <c r="V10" s="2"/>
      <c r="W10" s="2"/>
      <c r="X10" s="37"/>
      <c r="Y10" s="56" t="s">
        <v>141</v>
      </c>
      <c r="Z10" s="41">
        <f t="shared" ca="1" si="14"/>
        <v>1</v>
      </c>
      <c r="AA10" s="41">
        <f t="shared" ca="1" si="15"/>
        <v>9</v>
      </c>
      <c r="AB10" s="82">
        <f t="shared" ca="1" si="16"/>
        <v>5</v>
      </c>
      <c r="AC10" s="37"/>
      <c r="AD10" s="41">
        <f t="shared" ca="1" si="17"/>
        <v>0</v>
      </c>
      <c r="AE10" s="41">
        <f t="shared" ca="1" si="18"/>
        <v>7</v>
      </c>
      <c r="AF10" s="82">
        <f t="shared" ca="1" si="19"/>
        <v>5</v>
      </c>
      <c r="AG10" s="37"/>
      <c r="AH10" s="56" t="s">
        <v>141</v>
      </c>
      <c r="AI10" s="41">
        <f t="shared" ca="1" si="20"/>
        <v>195</v>
      </c>
      <c r="AJ10" s="61" t="s">
        <v>101</v>
      </c>
      <c r="AK10" s="41">
        <f t="shared" ca="1" si="21"/>
        <v>75</v>
      </c>
      <c r="AL10" s="61" t="s">
        <v>121</v>
      </c>
      <c r="AM10" s="41">
        <f t="shared" ca="1" si="1"/>
        <v>120</v>
      </c>
      <c r="AN10" s="37"/>
      <c r="AO10" s="56" t="s">
        <v>141</v>
      </c>
      <c r="AP10" s="82">
        <f t="shared" ca="1" si="2"/>
        <v>1</v>
      </c>
      <c r="AQ10" s="82">
        <f t="shared" ca="1" si="3"/>
        <v>9</v>
      </c>
      <c r="AR10" s="82">
        <f t="shared" ca="1" si="4"/>
        <v>5</v>
      </c>
      <c r="AS10" s="37"/>
      <c r="AT10" s="82">
        <f t="shared" ca="1" si="5"/>
        <v>0</v>
      </c>
      <c r="AU10" s="82">
        <f t="shared" ca="1" si="6"/>
        <v>7</v>
      </c>
      <c r="AV10" s="82">
        <f t="shared" ca="1" si="7"/>
        <v>5</v>
      </c>
      <c r="AW10" s="37"/>
      <c r="AX10" s="56" t="s">
        <v>142</v>
      </c>
      <c r="AY10" s="41">
        <f t="shared" ca="1" si="22"/>
        <v>195</v>
      </c>
      <c r="AZ10" s="61" t="s">
        <v>101</v>
      </c>
      <c r="BA10" s="41">
        <f t="shared" ca="1" si="23"/>
        <v>75</v>
      </c>
      <c r="BB10" s="61" t="s">
        <v>121</v>
      </c>
      <c r="BC10" s="41">
        <f t="shared" ca="1" si="8"/>
        <v>120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9"/>
        <v>0.83073782408539065</v>
      </c>
      <c r="BZ10" s="40">
        <f t="shared" ca="1" si="10"/>
        <v>4</v>
      </c>
      <c r="CA10" s="17"/>
      <c r="CB10" s="37">
        <v>10</v>
      </c>
      <c r="CC10" s="37">
        <v>1</v>
      </c>
      <c r="CD10" s="37">
        <v>0</v>
      </c>
      <c r="CG10" s="39">
        <f t="shared" ca="1" si="11"/>
        <v>6.2316341210505444E-3</v>
      </c>
      <c r="CH10" s="40">
        <f t="shared" ca="1" si="12"/>
        <v>45</v>
      </c>
      <c r="CI10" s="17"/>
      <c r="CJ10" s="37">
        <v>10</v>
      </c>
      <c r="CK10" s="37">
        <v>4</v>
      </c>
      <c r="CL10" s="37">
        <v>4</v>
      </c>
      <c r="CO10" s="39">
        <f t="shared" ca="1" si="13"/>
        <v>0.440255328182932</v>
      </c>
      <c r="CP10" s="40">
        <f t="shared" ca="1" si="0"/>
        <v>26</v>
      </c>
      <c r="CQ10" s="17"/>
      <c r="CR10" s="37">
        <v>10</v>
      </c>
      <c r="CS10" s="36">
        <v>3</v>
      </c>
      <c r="CT10" s="37">
        <v>3</v>
      </c>
      <c r="CV10" s="36"/>
      <c r="CW10" s="36"/>
    </row>
    <row r="11" spans="1:101" s="1" customFormat="1" ht="36.6" customHeight="1" x14ac:dyDescent="0.25">
      <c r="A11" s="6" t="s">
        <v>132</v>
      </c>
      <c r="B11" s="7"/>
      <c r="C11" s="147" t="str">
        <f ca="1">IF($Z19="","","○")</f>
        <v/>
      </c>
      <c r="D11" s="147" t="str">
        <f ca="1">IF($AB19="","","○")</f>
        <v/>
      </c>
      <c r="E11" s="147" t="str">
        <f ca="1">IF($AC19="","","○")</f>
        <v/>
      </c>
      <c r="F11" s="8"/>
      <c r="G11" s="6" t="s">
        <v>135</v>
      </c>
      <c r="H11" s="7"/>
      <c r="I11" s="147" t="str">
        <f ca="1">IF($Z20="","","○")</f>
        <v/>
      </c>
      <c r="J11" s="147" t="str">
        <f ca="1">IF($AB20="","","○")</f>
        <v/>
      </c>
      <c r="K11" s="147" t="str">
        <f ca="1">IF($AC20="","","○")</f>
        <v/>
      </c>
      <c r="L11" s="8"/>
      <c r="M11" s="6" t="s">
        <v>138</v>
      </c>
      <c r="N11" s="7"/>
      <c r="O11" s="147" t="str">
        <f ca="1">IF($Z21="","","○")</f>
        <v/>
      </c>
      <c r="P11" s="147" t="str">
        <f ca="1">IF($AB21="","","○")</f>
        <v/>
      </c>
      <c r="Q11" s="147" t="str">
        <f ca="1">IF($AC21="","","○")</f>
        <v/>
      </c>
      <c r="R11" s="8"/>
      <c r="S11" s="2"/>
      <c r="T11" s="2"/>
      <c r="U11" s="2"/>
      <c r="V11" s="2"/>
      <c r="W11" s="2"/>
      <c r="X11" s="37"/>
      <c r="Y11" s="56" t="s">
        <v>143</v>
      </c>
      <c r="Z11" s="41">
        <f t="shared" ca="1" si="14"/>
        <v>1</v>
      </c>
      <c r="AA11" s="41">
        <f t="shared" ca="1" si="15"/>
        <v>9</v>
      </c>
      <c r="AB11" s="82">
        <f t="shared" ca="1" si="16"/>
        <v>6</v>
      </c>
      <c r="AC11" s="37"/>
      <c r="AD11" s="41">
        <f t="shared" ca="1" si="17"/>
        <v>0</v>
      </c>
      <c r="AE11" s="41">
        <f t="shared" ca="1" si="18"/>
        <v>9</v>
      </c>
      <c r="AF11" s="82">
        <f t="shared" ca="1" si="19"/>
        <v>4</v>
      </c>
      <c r="AG11" s="37"/>
      <c r="AH11" s="56" t="s">
        <v>144</v>
      </c>
      <c r="AI11" s="41">
        <f t="shared" ca="1" si="20"/>
        <v>196</v>
      </c>
      <c r="AJ11" s="61" t="s">
        <v>101</v>
      </c>
      <c r="AK11" s="41">
        <f t="shared" ca="1" si="21"/>
        <v>94</v>
      </c>
      <c r="AL11" s="61" t="s">
        <v>121</v>
      </c>
      <c r="AM11" s="41">
        <f t="shared" ca="1" si="1"/>
        <v>102</v>
      </c>
      <c r="AN11" s="37"/>
      <c r="AO11" s="56" t="s">
        <v>144</v>
      </c>
      <c r="AP11" s="82">
        <f t="shared" ca="1" si="2"/>
        <v>1</v>
      </c>
      <c r="AQ11" s="82">
        <f t="shared" ca="1" si="3"/>
        <v>9</v>
      </c>
      <c r="AR11" s="82">
        <f t="shared" ca="1" si="4"/>
        <v>6</v>
      </c>
      <c r="AS11" s="37"/>
      <c r="AT11" s="82">
        <f t="shared" ca="1" si="5"/>
        <v>0</v>
      </c>
      <c r="AU11" s="82">
        <f t="shared" ca="1" si="6"/>
        <v>9</v>
      </c>
      <c r="AV11" s="82">
        <f t="shared" ca="1" si="7"/>
        <v>4</v>
      </c>
      <c r="AW11" s="37"/>
      <c r="AX11" s="56" t="s">
        <v>144</v>
      </c>
      <c r="AY11" s="41">
        <f t="shared" ca="1" si="22"/>
        <v>196</v>
      </c>
      <c r="AZ11" s="61" t="s">
        <v>101</v>
      </c>
      <c r="BA11" s="41">
        <f t="shared" ca="1" si="23"/>
        <v>94</v>
      </c>
      <c r="BB11" s="61" t="s">
        <v>121</v>
      </c>
      <c r="BC11" s="41">
        <f t="shared" ca="1" si="8"/>
        <v>102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9"/>
        <v>0.20642811840428377</v>
      </c>
      <c r="BZ11" s="40">
        <f t="shared" ca="1" si="10"/>
        <v>10</v>
      </c>
      <c r="CA11" s="17"/>
      <c r="CB11" s="37">
        <v>11</v>
      </c>
      <c r="CC11" s="37">
        <v>1</v>
      </c>
      <c r="CD11" s="37">
        <v>0</v>
      </c>
      <c r="CG11" s="39">
        <f t="shared" ca="1" si="11"/>
        <v>0.64063444090391231</v>
      </c>
      <c r="CH11" s="40">
        <f t="shared" ca="1" si="12"/>
        <v>16</v>
      </c>
      <c r="CI11" s="17"/>
      <c r="CJ11" s="37">
        <v>11</v>
      </c>
      <c r="CK11" s="36">
        <v>5</v>
      </c>
      <c r="CL11" s="37">
        <v>1</v>
      </c>
      <c r="CO11" s="39">
        <f t="shared" ca="1" si="13"/>
        <v>0.94914805779239431</v>
      </c>
      <c r="CP11" s="40">
        <f t="shared" ca="1" si="0"/>
        <v>2</v>
      </c>
      <c r="CQ11" s="17"/>
      <c r="CR11" s="37">
        <v>11</v>
      </c>
      <c r="CS11" s="36">
        <v>4</v>
      </c>
      <c r="CT11" s="37">
        <v>0</v>
      </c>
      <c r="CV11" s="36"/>
      <c r="CW11" s="36"/>
    </row>
    <row r="12" spans="1:101" s="1" customFormat="1" ht="42" customHeight="1" x14ac:dyDescent="0.25">
      <c r="A12" s="9"/>
      <c r="B12" s="10"/>
      <c r="C12" s="11">
        <f ca="1">Z5</f>
        <v>1</v>
      </c>
      <c r="D12" s="11">
        <f ca="1">AA5</f>
        <v>8</v>
      </c>
      <c r="E12" s="11">
        <f ca="1">AB5</f>
        <v>9</v>
      </c>
      <c r="F12" s="8"/>
      <c r="G12" s="9"/>
      <c r="H12" s="10"/>
      <c r="I12" s="11">
        <f ca="1">Z6</f>
        <v>1</v>
      </c>
      <c r="J12" s="11">
        <f ca="1">AA6</f>
        <v>5</v>
      </c>
      <c r="K12" s="11">
        <f ca="1">AB6</f>
        <v>3</v>
      </c>
      <c r="L12" s="8"/>
      <c r="M12" s="9"/>
      <c r="N12" s="10"/>
      <c r="O12" s="11">
        <f ca="1">Z7</f>
        <v>1</v>
      </c>
      <c r="P12" s="11">
        <f ca="1">AA7</f>
        <v>9</v>
      </c>
      <c r="Q12" s="11">
        <f ca="1">AB7</f>
        <v>7</v>
      </c>
      <c r="R12" s="8"/>
      <c r="S12" s="2"/>
      <c r="T12" s="2"/>
      <c r="U12" s="2"/>
      <c r="V12" s="2"/>
      <c r="W12" s="2"/>
      <c r="X12" s="37"/>
      <c r="Y12" s="56" t="s">
        <v>145</v>
      </c>
      <c r="Z12" s="41">
        <f t="shared" ca="1" si="14"/>
        <v>1</v>
      </c>
      <c r="AA12" s="41">
        <f t="shared" ca="1" si="15"/>
        <v>6</v>
      </c>
      <c r="AB12" s="82">
        <f t="shared" ca="1" si="16"/>
        <v>1</v>
      </c>
      <c r="AC12" s="37"/>
      <c r="AD12" s="41">
        <f t="shared" ca="1" si="17"/>
        <v>0</v>
      </c>
      <c r="AE12" s="41">
        <f t="shared" ca="1" si="18"/>
        <v>1</v>
      </c>
      <c r="AF12" s="82">
        <f t="shared" ca="1" si="19"/>
        <v>0</v>
      </c>
      <c r="AG12" s="37"/>
      <c r="AH12" s="56" t="s">
        <v>145</v>
      </c>
      <c r="AI12" s="41">
        <f t="shared" ca="1" si="20"/>
        <v>161</v>
      </c>
      <c r="AJ12" s="61" t="s">
        <v>101</v>
      </c>
      <c r="AK12" s="41">
        <f t="shared" ca="1" si="21"/>
        <v>10</v>
      </c>
      <c r="AL12" s="61" t="s">
        <v>121</v>
      </c>
      <c r="AM12" s="41">
        <f t="shared" ca="1" si="1"/>
        <v>151</v>
      </c>
      <c r="AN12" s="37"/>
      <c r="AO12" s="56" t="s">
        <v>145</v>
      </c>
      <c r="AP12" s="82">
        <f t="shared" ca="1" si="2"/>
        <v>1</v>
      </c>
      <c r="AQ12" s="82">
        <f t="shared" ca="1" si="3"/>
        <v>6</v>
      </c>
      <c r="AR12" s="82">
        <f t="shared" ca="1" si="4"/>
        <v>1</v>
      </c>
      <c r="AS12" s="37"/>
      <c r="AT12" s="82">
        <f t="shared" ca="1" si="5"/>
        <v>0</v>
      </c>
      <c r="AU12" s="82">
        <f t="shared" ca="1" si="6"/>
        <v>1</v>
      </c>
      <c r="AV12" s="82">
        <f t="shared" ca="1" si="7"/>
        <v>0</v>
      </c>
      <c r="AW12" s="37"/>
      <c r="AX12" s="56" t="s">
        <v>145</v>
      </c>
      <c r="AY12" s="41">
        <f t="shared" ca="1" si="22"/>
        <v>161</v>
      </c>
      <c r="AZ12" s="61" t="s">
        <v>101</v>
      </c>
      <c r="BA12" s="41">
        <f t="shared" ca="1" si="23"/>
        <v>10</v>
      </c>
      <c r="BB12" s="61" t="s">
        <v>121</v>
      </c>
      <c r="BC12" s="41">
        <f t="shared" ca="1" si="8"/>
        <v>151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9"/>
        <v>1.6524861667315149E-2</v>
      </c>
      <c r="BZ12" s="40">
        <f t="shared" ca="1" si="10"/>
        <v>12</v>
      </c>
      <c r="CA12" s="17"/>
      <c r="CB12" s="37">
        <v>12</v>
      </c>
      <c r="CC12" s="37">
        <v>1</v>
      </c>
      <c r="CD12" s="37">
        <v>0</v>
      </c>
      <c r="CG12" s="39">
        <f t="shared" ca="1" si="11"/>
        <v>0.69358354222780083</v>
      </c>
      <c r="CH12" s="40">
        <f t="shared" ca="1" si="12"/>
        <v>12</v>
      </c>
      <c r="CI12" s="17"/>
      <c r="CJ12" s="37">
        <v>12</v>
      </c>
      <c r="CK12" s="36">
        <v>5</v>
      </c>
      <c r="CL12" s="37">
        <v>2</v>
      </c>
      <c r="CO12" s="39">
        <f t="shared" ca="1" si="13"/>
        <v>0.46708642450926963</v>
      </c>
      <c r="CP12" s="40">
        <f t="shared" ca="1" si="0"/>
        <v>24</v>
      </c>
      <c r="CQ12" s="17"/>
      <c r="CR12" s="37">
        <v>12</v>
      </c>
      <c r="CS12" s="37">
        <v>4</v>
      </c>
      <c r="CT12" s="37">
        <v>1</v>
      </c>
      <c r="CV12" s="36"/>
      <c r="CW12" s="36"/>
    </row>
    <row r="13" spans="1:101" s="1" customFormat="1" ht="42" customHeight="1" thickBot="1" x14ac:dyDescent="0.3">
      <c r="A13" s="9"/>
      <c r="B13" s="12" t="s">
        <v>101</v>
      </c>
      <c r="C13" s="13">
        <f ca="1">AD5</f>
        <v>0</v>
      </c>
      <c r="D13" s="13">
        <f ca="1">AE5</f>
        <v>7</v>
      </c>
      <c r="E13" s="13">
        <f ca="1">AF5</f>
        <v>9</v>
      </c>
      <c r="F13" s="8"/>
      <c r="G13" s="9"/>
      <c r="H13" s="12" t="s">
        <v>101</v>
      </c>
      <c r="I13" s="13">
        <f ca="1">AD6</f>
        <v>0</v>
      </c>
      <c r="J13" s="13">
        <f ca="1">AE6</f>
        <v>5</v>
      </c>
      <c r="K13" s="13">
        <f ca="1">AF6</f>
        <v>0</v>
      </c>
      <c r="L13" s="8"/>
      <c r="M13" s="9"/>
      <c r="N13" s="12" t="s">
        <v>101</v>
      </c>
      <c r="O13" s="13">
        <f ca="1">AD7</f>
        <v>0</v>
      </c>
      <c r="P13" s="13">
        <f ca="1">AE7</f>
        <v>1</v>
      </c>
      <c r="Q13" s="13">
        <f ca="1">AF7</f>
        <v>2</v>
      </c>
      <c r="R13" s="8"/>
      <c r="S13" s="2"/>
      <c r="T13" s="2"/>
      <c r="U13" s="2"/>
      <c r="V13" s="2"/>
      <c r="W13" s="2"/>
      <c r="X13" s="37"/>
      <c r="Y13" s="56" t="s">
        <v>146</v>
      </c>
      <c r="Z13" s="41">
        <f t="shared" ca="1" si="14"/>
        <v>1</v>
      </c>
      <c r="AA13" s="41">
        <f t="shared" ca="1" si="15"/>
        <v>5</v>
      </c>
      <c r="AB13" s="82">
        <f t="shared" ca="1" si="16"/>
        <v>6</v>
      </c>
      <c r="AC13" s="37"/>
      <c r="AD13" s="41">
        <f t="shared" ca="1" si="17"/>
        <v>0</v>
      </c>
      <c r="AE13" s="41">
        <f t="shared" ca="1" si="18"/>
        <v>2</v>
      </c>
      <c r="AF13" s="82">
        <f t="shared" ca="1" si="19"/>
        <v>2</v>
      </c>
      <c r="AG13" s="37"/>
      <c r="AH13" s="56" t="s">
        <v>146</v>
      </c>
      <c r="AI13" s="41">
        <f t="shared" ca="1" si="20"/>
        <v>156</v>
      </c>
      <c r="AJ13" s="61" t="s">
        <v>147</v>
      </c>
      <c r="AK13" s="41">
        <f t="shared" ca="1" si="21"/>
        <v>22</v>
      </c>
      <c r="AL13" s="61" t="s">
        <v>121</v>
      </c>
      <c r="AM13" s="41">
        <f t="shared" ca="1" si="1"/>
        <v>134</v>
      </c>
      <c r="AN13" s="37"/>
      <c r="AO13" s="56" t="s">
        <v>148</v>
      </c>
      <c r="AP13" s="82">
        <f t="shared" ca="1" si="2"/>
        <v>1</v>
      </c>
      <c r="AQ13" s="82">
        <f t="shared" ca="1" si="3"/>
        <v>5</v>
      </c>
      <c r="AR13" s="82">
        <f t="shared" ca="1" si="4"/>
        <v>6</v>
      </c>
      <c r="AS13" s="37"/>
      <c r="AT13" s="82">
        <f t="shared" ca="1" si="5"/>
        <v>0</v>
      </c>
      <c r="AU13" s="82">
        <f t="shared" ca="1" si="6"/>
        <v>2</v>
      </c>
      <c r="AV13" s="82">
        <f t="shared" ca="1" si="7"/>
        <v>2</v>
      </c>
      <c r="AW13" s="37"/>
      <c r="AX13" s="56" t="s">
        <v>149</v>
      </c>
      <c r="AY13" s="41">
        <f t="shared" ca="1" si="22"/>
        <v>156</v>
      </c>
      <c r="AZ13" s="61" t="s">
        <v>101</v>
      </c>
      <c r="BA13" s="41">
        <f t="shared" ca="1" si="23"/>
        <v>22</v>
      </c>
      <c r="BB13" s="61" t="s">
        <v>121</v>
      </c>
      <c r="BC13" s="41">
        <f t="shared" ca="1" si="8"/>
        <v>134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/>
      <c r="BZ13" s="40"/>
      <c r="CA13" s="17"/>
      <c r="CB13" s="37"/>
      <c r="CC13" s="37"/>
      <c r="CD13" s="37"/>
      <c r="CG13" s="39">
        <f t="shared" ca="1" si="11"/>
        <v>0.56023665892870878</v>
      </c>
      <c r="CH13" s="40">
        <f t="shared" ca="1" si="12"/>
        <v>20</v>
      </c>
      <c r="CI13" s="17"/>
      <c r="CJ13" s="37">
        <v>13</v>
      </c>
      <c r="CK13" s="36">
        <v>5</v>
      </c>
      <c r="CL13" s="37">
        <v>3</v>
      </c>
      <c r="CO13" s="39">
        <f t="shared" ca="1" si="13"/>
        <v>1.5465613478415796E-2</v>
      </c>
      <c r="CP13" s="40">
        <f t="shared" ca="1" si="0"/>
        <v>53</v>
      </c>
      <c r="CQ13" s="17"/>
      <c r="CR13" s="37">
        <v>13</v>
      </c>
      <c r="CS13" s="37">
        <v>4</v>
      </c>
      <c r="CT13" s="37">
        <v>2</v>
      </c>
      <c r="CV13" s="36"/>
      <c r="CW13" s="36"/>
    </row>
    <row r="14" spans="1:101" s="1" customFormat="1" ht="42" customHeight="1" x14ac:dyDescent="0.4">
      <c r="A14" s="9"/>
      <c r="B14" s="160"/>
      <c r="C14" s="160"/>
      <c r="D14" s="161"/>
      <c r="E14" s="161"/>
      <c r="F14" s="8"/>
      <c r="G14" s="9"/>
      <c r="H14" s="160"/>
      <c r="I14" s="160"/>
      <c r="J14" s="161"/>
      <c r="K14" s="161"/>
      <c r="L14" s="8"/>
      <c r="M14" s="9"/>
      <c r="N14" s="160"/>
      <c r="O14" s="160"/>
      <c r="P14" s="161"/>
      <c r="Q14" s="161"/>
      <c r="R14" s="8"/>
      <c r="S14" s="2"/>
      <c r="T14" s="2"/>
      <c r="U14" s="2"/>
      <c r="V14" s="2"/>
      <c r="W14" s="2"/>
      <c r="X14" s="37"/>
      <c r="Y14" s="37"/>
      <c r="Z14" s="144" t="s">
        <v>56</v>
      </c>
      <c r="AA14" s="144" t="s">
        <v>30</v>
      </c>
      <c r="AB14" s="144" t="s">
        <v>32</v>
      </c>
      <c r="AC14" s="144" t="s">
        <v>99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/>
      <c r="BZ14" s="40"/>
      <c r="CA14" s="17"/>
      <c r="CB14" s="37"/>
      <c r="CC14" s="37"/>
      <c r="CD14" s="37"/>
      <c r="CG14" s="39">
        <f t="shared" ca="1" si="11"/>
        <v>0.14996367967155011</v>
      </c>
      <c r="CH14" s="40">
        <f t="shared" ca="1" si="12"/>
        <v>36</v>
      </c>
      <c r="CI14" s="17"/>
      <c r="CJ14" s="37">
        <v>14</v>
      </c>
      <c r="CK14" s="36">
        <v>5</v>
      </c>
      <c r="CL14" s="37">
        <v>4</v>
      </c>
      <c r="CO14" s="39">
        <f t="shared" ca="1" si="13"/>
        <v>0.29553170050978761</v>
      </c>
      <c r="CP14" s="40">
        <f t="shared" ca="1" si="0"/>
        <v>30</v>
      </c>
      <c r="CQ14" s="17"/>
      <c r="CR14" s="37">
        <v>14</v>
      </c>
      <c r="CS14" s="37">
        <v>4</v>
      </c>
      <c r="CT14" s="37">
        <v>3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/>
      <c r="BZ15" s="40"/>
      <c r="CA15" s="17"/>
      <c r="CB15" s="37"/>
      <c r="CC15" s="36"/>
      <c r="CD15" s="37"/>
      <c r="CG15" s="39">
        <f t="shared" ca="1" si="11"/>
        <v>0.99858857177498261</v>
      </c>
      <c r="CH15" s="40">
        <f t="shared" ca="1" si="12"/>
        <v>1</v>
      </c>
      <c r="CI15" s="17"/>
      <c r="CJ15" s="37">
        <v>15</v>
      </c>
      <c r="CK15" s="36">
        <v>5</v>
      </c>
      <c r="CL15" s="37">
        <v>5</v>
      </c>
      <c r="CO15" s="39">
        <f t="shared" ca="1" si="13"/>
        <v>0.84633973107166649</v>
      </c>
      <c r="CP15" s="40">
        <f t="shared" ca="1" si="0"/>
        <v>6</v>
      </c>
      <c r="CQ15" s="17"/>
      <c r="CR15" s="37">
        <v>15</v>
      </c>
      <c r="CS15" s="37">
        <v>4</v>
      </c>
      <c r="CT15" s="37">
        <v>4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8" t="str">
        <f ca="1">IF($AA22="","","○")</f>
        <v/>
      </c>
      <c r="E16" s="146"/>
      <c r="F16" s="5"/>
      <c r="G16" s="3"/>
      <c r="H16" s="4"/>
      <c r="I16" s="22"/>
      <c r="J16" s="148" t="str">
        <f ca="1">IF($AA23="","","○")</f>
        <v/>
      </c>
      <c r="K16" s="146"/>
      <c r="L16" s="5"/>
      <c r="M16" s="3"/>
      <c r="N16" s="4"/>
      <c r="O16" s="22"/>
      <c r="P16" s="148" t="str">
        <f ca="1">IF($AA24="","","○")</f>
        <v/>
      </c>
      <c r="Q16" s="146"/>
      <c r="R16" s="5"/>
      <c r="S16" s="2"/>
      <c r="T16" s="2"/>
      <c r="U16" s="2"/>
      <c r="V16" s="2"/>
      <c r="W16" s="2"/>
      <c r="X16" s="37"/>
      <c r="Y16" s="56" t="s">
        <v>150</v>
      </c>
      <c r="Z16" s="145" t="str">
        <f ca="1">AH43</f>
        <v/>
      </c>
      <c r="AA16" s="145" t="str">
        <f ca="1">AT43</f>
        <v/>
      </c>
      <c r="AB16" s="145" t="str">
        <f ca="1">BC43</f>
        <v/>
      </c>
      <c r="AC16" s="145" t="str">
        <f t="shared" ref="AC16:AC27" ca="1" si="24">BN43</f>
        <v/>
      </c>
      <c r="AD16" s="37"/>
      <c r="AE16" s="37"/>
      <c r="AF16" s="37"/>
      <c r="AG16" s="37"/>
      <c r="AH16" s="42"/>
      <c r="AI16" s="37" t="s">
        <v>151</v>
      </c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/>
      <c r="BZ16" s="40"/>
      <c r="CA16" s="17"/>
      <c r="CB16" s="37"/>
      <c r="CC16" s="36"/>
      <c r="CD16" s="37"/>
      <c r="CG16" s="39">
        <f t="shared" ca="1" si="11"/>
        <v>3.4841300977374479E-2</v>
      </c>
      <c r="CH16" s="40">
        <f t="shared" ca="1" si="12"/>
        <v>42</v>
      </c>
      <c r="CI16" s="17"/>
      <c r="CJ16" s="37">
        <v>16</v>
      </c>
      <c r="CK16" s="36">
        <v>6</v>
      </c>
      <c r="CL16" s="37">
        <v>1</v>
      </c>
      <c r="CO16" s="39">
        <f t="shared" ca="1" si="13"/>
        <v>8.3534809755802852E-2</v>
      </c>
      <c r="CP16" s="40">
        <f t="shared" ca="1" si="0"/>
        <v>48</v>
      </c>
      <c r="CQ16" s="17"/>
      <c r="CR16" s="37">
        <v>16</v>
      </c>
      <c r="CS16" s="36">
        <v>5</v>
      </c>
      <c r="CT16" s="37">
        <v>0</v>
      </c>
      <c r="CV16" s="36"/>
      <c r="CW16" s="36"/>
    </row>
    <row r="17" spans="1:101" s="1" customFormat="1" ht="36.6" customHeight="1" x14ac:dyDescent="0.25">
      <c r="A17" s="6" t="s">
        <v>139</v>
      </c>
      <c r="B17" s="7"/>
      <c r="C17" s="147" t="str">
        <f ca="1">IF($Z22="","","○")</f>
        <v/>
      </c>
      <c r="D17" s="147" t="str">
        <f ca="1">IF($AB22="","","○")</f>
        <v/>
      </c>
      <c r="E17" s="147" t="str">
        <f ca="1">IF($AC22="","","○")</f>
        <v/>
      </c>
      <c r="F17" s="8"/>
      <c r="G17" s="6" t="s">
        <v>140</v>
      </c>
      <c r="H17" s="7"/>
      <c r="I17" s="147" t="str">
        <f ca="1">IF($Z23="","","○")</f>
        <v/>
      </c>
      <c r="J17" s="147" t="str">
        <f ca="1">IF($AB23="","","○")</f>
        <v/>
      </c>
      <c r="K17" s="147" t="str">
        <f ca="1">IF($AC23="","","○")</f>
        <v/>
      </c>
      <c r="L17" s="8"/>
      <c r="M17" s="6" t="s">
        <v>141</v>
      </c>
      <c r="N17" s="7"/>
      <c r="O17" s="147" t="str">
        <f ca="1">IF($Z24="","","○")</f>
        <v/>
      </c>
      <c r="P17" s="147" t="str">
        <f ca="1">IF($AB24="","","○")</f>
        <v/>
      </c>
      <c r="Q17" s="147" t="str">
        <f ca="1">IF($AC24="","","○")</f>
        <v/>
      </c>
      <c r="R17" s="8"/>
      <c r="S17" s="2"/>
      <c r="T17" s="2"/>
      <c r="U17" s="2"/>
      <c r="V17" s="2"/>
      <c r="W17" s="2"/>
      <c r="X17" s="37"/>
      <c r="Y17" s="56" t="s">
        <v>124</v>
      </c>
      <c r="Z17" s="145" t="str">
        <f t="shared" ref="Z17:Z27" ca="1" si="25">AH44</f>
        <v/>
      </c>
      <c r="AA17" s="145" t="str">
        <f t="shared" ref="AA17:AA27" ca="1" si="26">AT44</f>
        <v/>
      </c>
      <c r="AB17" s="145" t="str">
        <f t="shared" ref="AB17:AB27" ca="1" si="27">BC44</f>
        <v/>
      </c>
      <c r="AC17" s="145" t="str">
        <f t="shared" ca="1" si="24"/>
        <v/>
      </c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/>
      <c r="BZ17" s="40"/>
      <c r="CA17" s="17"/>
      <c r="CB17" s="37"/>
      <c r="CC17" s="36"/>
      <c r="CD17" s="37"/>
      <c r="CG17" s="39">
        <f t="shared" ca="1" si="11"/>
        <v>0.68873722743888488</v>
      </c>
      <c r="CH17" s="40">
        <f t="shared" ca="1" si="12"/>
        <v>13</v>
      </c>
      <c r="CI17" s="17"/>
      <c r="CJ17" s="37">
        <v>17</v>
      </c>
      <c r="CK17" s="36">
        <v>6</v>
      </c>
      <c r="CL17" s="37">
        <v>2</v>
      </c>
      <c r="CO17" s="39">
        <f t="shared" ca="1" si="13"/>
        <v>0.15915857266272881</v>
      </c>
      <c r="CP17" s="40">
        <f t="shared" ca="1" si="0"/>
        <v>40</v>
      </c>
      <c r="CQ17" s="17"/>
      <c r="CR17" s="37">
        <v>17</v>
      </c>
      <c r="CS17" s="36">
        <v>5</v>
      </c>
      <c r="CT17" s="37">
        <v>1</v>
      </c>
      <c r="CV17" s="36"/>
      <c r="CW17" s="36"/>
    </row>
    <row r="18" spans="1:101" s="1" customFormat="1" ht="42" customHeight="1" x14ac:dyDescent="0.25">
      <c r="A18" s="9"/>
      <c r="B18" s="10"/>
      <c r="C18" s="11">
        <f ca="1">Z8</f>
        <v>1</v>
      </c>
      <c r="D18" s="11">
        <f ca="1">AA8</f>
        <v>7</v>
      </c>
      <c r="E18" s="11">
        <f ca="1">AB8</f>
        <v>4</v>
      </c>
      <c r="F18" s="8"/>
      <c r="G18" s="9"/>
      <c r="H18" s="10"/>
      <c r="I18" s="11">
        <f ca="1">Z9</f>
        <v>1</v>
      </c>
      <c r="J18" s="11">
        <f ca="1">AA9</f>
        <v>9</v>
      </c>
      <c r="K18" s="11">
        <f ca="1">AB9</f>
        <v>9</v>
      </c>
      <c r="L18" s="8"/>
      <c r="M18" s="9"/>
      <c r="N18" s="10"/>
      <c r="O18" s="11">
        <f ca="1">Z10</f>
        <v>1</v>
      </c>
      <c r="P18" s="11">
        <f ca="1">AA10</f>
        <v>9</v>
      </c>
      <c r="Q18" s="11">
        <f ca="1">AB10</f>
        <v>5</v>
      </c>
      <c r="R18" s="8"/>
      <c r="S18" s="2"/>
      <c r="T18" s="2"/>
      <c r="U18" s="2"/>
      <c r="V18" s="2"/>
      <c r="W18" s="2"/>
      <c r="X18" s="37"/>
      <c r="Y18" s="56" t="s">
        <v>152</v>
      </c>
      <c r="Z18" s="145" t="str">
        <f t="shared" ca="1" si="25"/>
        <v/>
      </c>
      <c r="AA18" s="145" t="str">
        <f t="shared" ca="1" si="26"/>
        <v/>
      </c>
      <c r="AB18" s="145" t="str">
        <f t="shared" ca="1" si="27"/>
        <v/>
      </c>
      <c r="AC18" s="145" t="str">
        <f t="shared" ca="1" si="24"/>
        <v/>
      </c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/>
      <c r="BZ18" s="40"/>
      <c r="CA18" s="17"/>
      <c r="CB18" s="37"/>
      <c r="CC18" s="36"/>
      <c r="CD18" s="37"/>
      <c r="CG18" s="39">
        <f t="shared" ca="1" si="11"/>
        <v>0.42446249046765516</v>
      </c>
      <c r="CH18" s="40">
        <f t="shared" ca="1" si="12"/>
        <v>25</v>
      </c>
      <c r="CI18" s="17"/>
      <c r="CJ18" s="37">
        <v>18</v>
      </c>
      <c r="CK18" s="36">
        <v>6</v>
      </c>
      <c r="CL18" s="37">
        <v>3</v>
      </c>
      <c r="CO18" s="39">
        <f t="shared" ca="1" si="13"/>
        <v>0.58227128165920672</v>
      </c>
      <c r="CP18" s="40">
        <f t="shared" ca="1" si="0"/>
        <v>18</v>
      </c>
      <c r="CQ18" s="17"/>
      <c r="CR18" s="37">
        <v>18</v>
      </c>
      <c r="CS18" s="36">
        <v>5</v>
      </c>
      <c r="CT18" s="37">
        <v>2</v>
      </c>
      <c r="CV18" s="36"/>
      <c r="CW18" s="36"/>
    </row>
    <row r="19" spans="1:101" s="1" customFormat="1" ht="42" customHeight="1" thickBot="1" x14ac:dyDescent="0.3">
      <c r="A19" s="9"/>
      <c r="B19" s="12" t="s">
        <v>153</v>
      </c>
      <c r="C19" s="13">
        <f ca="1">AD8</f>
        <v>0</v>
      </c>
      <c r="D19" s="13">
        <f ca="1">AE8</f>
        <v>2</v>
      </c>
      <c r="E19" s="13">
        <f ca="1">AF8</f>
        <v>2</v>
      </c>
      <c r="F19" s="8"/>
      <c r="G19" s="9"/>
      <c r="H19" s="12" t="s">
        <v>153</v>
      </c>
      <c r="I19" s="13">
        <f ca="1">AD9</f>
        <v>0</v>
      </c>
      <c r="J19" s="13">
        <f ca="1">AE9</f>
        <v>5</v>
      </c>
      <c r="K19" s="13">
        <f ca="1">AF9</f>
        <v>0</v>
      </c>
      <c r="L19" s="8"/>
      <c r="M19" s="9"/>
      <c r="N19" s="12" t="s">
        <v>154</v>
      </c>
      <c r="O19" s="13">
        <f ca="1">AD10</f>
        <v>0</v>
      </c>
      <c r="P19" s="13">
        <f ca="1">AE10</f>
        <v>7</v>
      </c>
      <c r="Q19" s="13">
        <f ca="1">AF10</f>
        <v>5</v>
      </c>
      <c r="R19" s="8"/>
      <c r="S19" s="2"/>
      <c r="T19" s="2"/>
      <c r="U19" s="2"/>
      <c r="V19" s="2"/>
      <c r="W19" s="2"/>
      <c r="X19" s="37"/>
      <c r="Y19" s="56" t="s">
        <v>132</v>
      </c>
      <c r="Z19" s="145" t="str">
        <f t="shared" ca="1" si="25"/>
        <v/>
      </c>
      <c r="AA19" s="145" t="str">
        <f t="shared" ca="1" si="26"/>
        <v/>
      </c>
      <c r="AB19" s="145" t="str">
        <f t="shared" ca="1" si="27"/>
        <v/>
      </c>
      <c r="AC19" s="145" t="str">
        <f t="shared" ca="1" si="24"/>
        <v/>
      </c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>
        <f t="shared" ca="1" si="11"/>
        <v>0.5699097365190976</v>
      </c>
      <c r="CH19" s="40">
        <f t="shared" ca="1" si="12"/>
        <v>19</v>
      </c>
      <c r="CI19" s="17"/>
      <c r="CJ19" s="37">
        <v>19</v>
      </c>
      <c r="CK19" s="36">
        <v>6</v>
      </c>
      <c r="CL19" s="37">
        <v>4</v>
      </c>
      <c r="CO19" s="39">
        <f t="shared" ca="1" si="13"/>
        <v>0.6787394361955047</v>
      </c>
      <c r="CP19" s="40">
        <f t="shared" ca="1" si="0"/>
        <v>14</v>
      </c>
      <c r="CQ19" s="17"/>
      <c r="CR19" s="37">
        <v>19</v>
      </c>
      <c r="CS19" s="36">
        <v>5</v>
      </c>
      <c r="CT19" s="37">
        <v>3</v>
      </c>
      <c r="CV19" s="36"/>
      <c r="CW19" s="36"/>
    </row>
    <row r="20" spans="1:101" s="1" customFormat="1" ht="42" customHeight="1" x14ac:dyDescent="0.25">
      <c r="A20" s="9"/>
      <c r="B20" s="156"/>
      <c r="C20" s="156"/>
      <c r="D20" s="156"/>
      <c r="E20" s="156"/>
      <c r="F20" s="8"/>
      <c r="G20" s="9"/>
      <c r="H20" s="156"/>
      <c r="I20" s="156"/>
      <c r="J20" s="156"/>
      <c r="K20" s="156"/>
      <c r="L20" s="8"/>
      <c r="M20" s="9"/>
      <c r="N20" s="156"/>
      <c r="O20" s="156"/>
      <c r="P20" s="156"/>
      <c r="Q20" s="156"/>
      <c r="R20" s="8"/>
      <c r="S20" s="2"/>
      <c r="T20" s="2"/>
      <c r="U20" s="2"/>
      <c r="V20" s="2"/>
      <c r="W20" s="2"/>
      <c r="X20" s="37"/>
      <c r="Y20" s="56" t="s">
        <v>135</v>
      </c>
      <c r="Z20" s="145" t="str">
        <f t="shared" ca="1" si="25"/>
        <v/>
      </c>
      <c r="AA20" s="145" t="str">
        <f t="shared" ca="1" si="26"/>
        <v/>
      </c>
      <c r="AB20" s="145" t="str">
        <f t="shared" ca="1" si="27"/>
        <v/>
      </c>
      <c r="AC20" s="145" t="str">
        <f t="shared" ca="1" si="24"/>
        <v/>
      </c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>
        <f t="shared" ca="1" si="11"/>
        <v>0.33884348778789708</v>
      </c>
      <c r="CH20" s="40">
        <f t="shared" ca="1" si="12"/>
        <v>29</v>
      </c>
      <c r="CI20" s="17"/>
      <c r="CJ20" s="37">
        <v>20</v>
      </c>
      <c r="CK20" s="36">
        <v>6</v>
      </c>
      <c r="CL20" s="37">
        <v>5</v>
      </c>
      <c r="CO20" s="39">
        <f t="shared" ca="1" si="13"/>
        <v>0.48593871279976641</v>
      </c>
      <c r="CP20" s="40">
        <f t="shared" ca="1" si="0"/>
        <v>22</v>
      </c>
      <c r="CQ20" s="17"/>
      <c r="CR20" s="37">
        <v>20</v>
      </c>
      <c r="CS20" s="36">
        <v>5</v>
      </c>
      <c r="CT20" s="37">
        <v>4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138</v>
      </c>
      <c r="Z21" s="145" t="str">
        <f t="shared" ca="1" si="25"/>
        <v/>
      </c>
      <c r="AA21" s="145" t="str">
        <f t="shared" ca="1" si="26"/>
        <v/>
      </c>
      <c r="AB21" s="145" t="str">
        <f t="shared" ca="1" si="27"/>
        <v/>
      </c>
      <c r="AC21" s="145" t="str">
        <f t="shared" ca="1" si="24"/>
        <v/>
      </c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>
        <f t="shared" ca="1" si="11"/>
        <v>0.89655743112706632</v>
      </c>
      <c r="CH21" s="40">
        <f t="shared" ca="1" si="12"/>
        <v>5</v>
      </c>
      <c r="CI21" s="17"/>
      <c r="CJ21" s="37">
        <v>21</v>
      </c>
      <c r="CK21" s="36">
        <v>6</v>
      </c>
      <c r="CL21" s="37">
        <v>6</v>
      </c>
      <c r="CO21" s="39">
        <f t="shared" ca="1" si="13"/>
        <v>9.4431741849677953E-2</v>
      </c>
      <c r="CP21" s="40">
        <f t="shared" ca="1" si="0"/>
        <v>47</v>
      </c>
      <c r="CQ21" s="17"/>
      <c r="CR21" s="37">
        <v>21</v>
      </c>
      <c r="CS21" s="36">
        <v>5</v>
      </c>
      <c r="CT21" s="37">
        <v>5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8" t="str">
        <f ca="1">IF($AA25="","","○")</f>
        <v/>
      </c>
      <c r="E22" s="146"/>
      <c r="F22" s="5"/>
      <c r="G22" s="3"/>
      <c r="H22" s="4"/>
      <c r="I22" s="22"/>
      <c r="J22" s="148" t="str">
        <f ca="1">IF($AA26="","","○")</f>
        <v/>
      </c>
      <c r="K22" s="146"/>
      <c r="L22" s="5"/>
      <c r="M22" s="3"/>
      <c r="N22" s="4"/>
      <c r="O22" s="22"/>
      <c r="P22" s="148" t="str">
        <f ca="1">IF($AA27="","","○")</f>
        <v/>
      </c>
      <c r="Q22" s="146"/>
      <c r="R22" s="5"/>
      <c r="S22" s="2"/>
      <c r="T22" s="2"/>
      <c r="U22" s="2"/>
      <c r="V22" s="2"/>
      <c r="W22" s="2"/>
      <c r="X22" s="37"/>
      <c r="Y22" s="56" t="s">
        <v>155</v>
      </c>
      <c r="Z22" s="145" t="str">
        <f t="shared" ca="1" si="25"/>
        <v/>
      </c>
      <c r="AA22" s="145" t="str">
        <f t="shared" ca="1" si="26"/>
        <v/>
      </c>
      <c r="AB22" s="145" t="str">
        <f t="shared" ca="1" si="27"/>
        <v/>
      </c>
      <c r="AC22" s="145" t="str">
        <f t="shared" ca="1" si="24"/>
        <v/>
      </c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>
        <f t="shared" ca="1" si="11"/>
        <v>0.84605053017615073</v>
      </c>
      <c r="CH22" s="40">
        <f t="shared" ca="1" si="12"/>
        <v>7</v>
      </c>
      <c r="CI22" s="17"/>
      <c r="CJ22" s="37">
        <v>22</v>
      </c>
      <c r="CK22" s="36">
        <v>7</v>
      </c>
      <c r="CL22" s="37">
        <v>1</v>
      </c>
      <c r="CO22" s="39">
        <f t="shared" ca="1" si="13"/>
        <v>0.18695770968809589</v>
      </c>
      <c r="CP22" s="40">
        <f t="shared" ca="1" si="0"/>
        <v>36</v>
      </c>
      <c r="CQ22" s="17"/>
      <c r="CR22" s="37">
        <v>22</v>
      </c>
      <c r="CS22" s="36">
        <v>6</v>
      </c>
      <c r="CT22" s="37">
        <v>0</v>
      </c>
      <c r="CV22" s="36"/>
      <c r="CW22" s="36"/>
    </row>
    <row r="23" spans="1:101" s="1" customFormat="1" ht="36.6" customHeight="1" x14ac:dyDescent="0.25">
      <c r="A23" s="6" t="s">
        <v>144</v>
      </c>
      <c r="B23" s="7"/>
      <c r="C23" s="147" t="str">
        <f ca="1">IF($Z25="","","○")</f>
        <v/>
      </c>
      <c r="D23" s="147" t="str">
        <f ca="1">IF($AB25="","","○")</f>
        <v/>
      </c>
      <c r="E23" s="147" t="str">
        <f ca="1">IF($AC25="","","○")</f>
        <v/>
      </c>
      <c r="F23" s="8"/>
      <c r="G23" s="6" t="s">
        <v>145</v>
      </c>
      <c r="H23" s="7"/>
      <c r="I23" s="147" t="str">
        <f ca="1">IF($Z26="","","○")</f>
        <v/>
      </c>
      <c r="J23" s="147" t="str">
        <f ca="1">IF($AB26="","","○")</f>
        <v/>
      </c>
      <c r="K23" s="147" t="str">
        <f ca="1">IF($AC26="","","○")</f>
        <v/>
      </c>
      <c r="L23" s="8"/>
      <c r="M23" s="6" t="s">
        <v>146</v>
      </c>
      <c r="N23" s="7"/>
      <c r="O23" s="147" t="str">
        <f ca="1">IF($Z27="","","○")</f>
        <v/>
      </c>
      <c r="P23" s="147" t="str">
        <f ca="1">IF($AB27="","","○")</f>
        <v/>
      </c>
      <c r="Q23" s="147" t="str">
        <f ca="1">IF($AC27="","","○")</f>
        <v/>
      </c>
      <c r="R23" s="8"/>
      <c r="S23" s="2"/>
      <c r="T23" s="2"/>
      <c r="U23" s="2"/>
      <c r="V23" s="2"/>
      <c r="W23" s="2"/>
      <c r="X23" s="37"/>
      <c r="Y23" s="56" t="s">
        <v>156</v>
      </c>
      <c r="Z23" s="145" t="str">
        <f t="shared" ca="1" si="25"/>
        <v/>
      </c>
      <c r="AA23" s="145" t="str">
        <f t="shared" ca="1" si="26"/>
        <v/>
      </c>
      <c r="AB23" s="145" t="str">
        <f t="shared" ca="1" si="27"/>
        <v/>
      </c>
      <c r="AC23" s="145" t="str">
        <f t="shared" ca="1" si="24"/>
        <v/>
      </c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>
        <f t="shared" ca="1" si="11"/>
        <v>0.59571794585676419</v>
      </c>
      <c r="CH23" s="40">
        <f t="shared" ca="1" si="12"/>
        <v>18</v>
      </c>
      <c r="CI23" s="17"/>
      <c r="CJ23" s="37">
        <v>23</v>
      </c>
      <c r="CK23" s="36">
        <v>7</v>
      </c>
      <c r="CL23" s="37">
        <v>2</v>
      </c>
      <c r="CO23" s="39">
        <f t="shared" ca="1" si="13"/>
        <v>0.28075338263104843</v>
      </c>
      <c r="CP23" s="40">
        <f t="shared" ca="1" si="0"/>
        <v>32</v>
      </c>
      <c r="CQ23" s="17"/>
      <c r="CR23" s="37">
        <v>23</v>
      </c>
      <c r="CS23" s="36">
        <v>6</v>
      </c>
      <c r="CT23" s="37">
        <v>1</v>
      </c>
      <c r="CV23" s="36"/>
      <c r="CW23" s="36"/>
    </row>
    <row r="24" spans="1:101" s="1" customFormat="1" ht="42" customHeight="1" x14ac:dyDescent="0.25">
      <c r="A24" s="9"/>
      <c r="B24" s="10"/>
      <c r="C24" s="11">
        <f ca="1">Z11</f>
        <v>1</v>
      </c>
      <c r="D24" s="11">
        <f ca="1">AA11</f>
        <v>9</v>
      </c>
      <c r="E24" s="11">
        <f ca="1">AB11</f>
        <v>6</v>
      </c>
      <c r="F24" s="8"/>
      <c r="G24" s="9"/>
      <c r="H24" s="10"/>
      <c r="I24" s="11">
        <f ca="1">Z12</f>
        <v>1</v>
      </c>
      <c r="J24" s="11">
        <f ca="1">AA12</f>
        <v>6</v>
      </c>
      <c r="K24" s="11">
        <f ca="1">AB12</f>
        <v>1</v>
      </c>
      <c r="L24" s="8"/>
      <c r="M24" s="9"/>
      <c r="N24" s="10"/>
      <c r="O24" s="11">
        <f ca="1">Z13</f>
        <v>1</v>
      </c>
      <c r="P24" s="11">
        <f ca="1">AA13</f>
        <v>5</v>
      </c>
      <c r="Q24" s="11">
        <f ca="1">AB13</f>
        <v>6</v>
      </c>
      <c r="R24" s="8"/>
      <c r="S24" s="2"/>
      <c r="T24" s="2"/>
      <c r="U24" s="2"/>
      <c r="V24" s="2"/>
      <c r="W24" s="2"/>
      <c r="X24" s="37"/>
      <c r="Y24" s="56" t="s">
        <v>157</v>
      </c>
      <c r="Z24" s="145" t="str">
        <f t="shared" ca="1" si="25"/>
        <v/>
      </c>
      <c r="AA24" s="145" t="str">
        <f t="shared" ca="1" si="26"/>
        <v/>
      </c>
      <c r="AB24" s="145" t="str">
        <f t="shared" ca="1" si="27"/>
        <v/>
      </c>
      <c r="AC24" s="145" t="str">
        <f t="shared" ca="1" si="24"/>
        <v/>
      </c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>
        <f t="shared" ca="1" si="11"/>
        <v>0.2044469961483506</v>
      </c>
      <c r="CH24" s="40">
        <f t="shared" ca="1" si="12"/>
        <v>32</v>
      </c>
      <c r="CI24" s="17"/>
      <c r="CJ24" s="37">
        <v>24</v>
      </c>
      <c r="CK24" s="36">
        <v>7</v>
      </c>
      <c r="CL24" s="37">
        <v>3</v>
      </c>
      <c r="CO24" s="39">
        <f t="shared" ca="1" si="13"/>
        <v>6.31113441289477E-2</v>
      </c>
      <c r="CP24" s="40">
        <f t="shared" ca="1" si="0"/>
        <v>49</v>
      </c>
      <c r="CQ24" s="17"/>
      <c r="CR24" s="37">
        <v>24</v>
      </c>
      <c r="CS24" s="36">
        <v>6</v>
      </c>
      <c r="CT24" s="37">
        <v>2</v>
      </c>
      <c r="CV24" s="36"/>
      <c r="CW24" s="36"/>
    </row>
    <row r="25" spans="1:101" s="1" customFormat="1" ht="42" customHeight="1" thickBot="1" x14ac:dyDescent="0.3">
      <c r="A25" s="9"/>
      <c r="B25" s="12" t="s">
        <v>101</v>
      </c>
      <c r="C25" s="13">
        <f ca="1">AD11</f>
        <v>0</v>
      </c>
      <c r="D25" s="13">
        <f ca="1">AE11</f>
        <v>9</v>
      </c>
      <c r="E25" s="13">
        <f ca="1">AF11</f>
        <v>4</v>
      </c>
      <c r="F25" s="8"/>
      <c r="G25" s="9"/>
      <c r="H25" s="12" t="s">
        <v>101</v>
      </c>
      <c r="I25" s="13">
        <f ca="1">AD12</f>
        <v>0</v>
      </c>
      <c r="J25" s="13">
        <f ca="1">AE12</f>
        <v>1</v>
      </c>
      <c r="K25" s="13">
        <f ca="1">AF12</f>
        <v>0</v>
      </c>
      <c r="L25" s="8"/>
      <c r="M25" s="9"/>
      <c r="N25" s="12" t="s">
        <v>101</v>
      </c>
      <c r="O25" s="13">
        <f ca="1">AD13</f>
        <v>0</v>
      </c>
      <c r="P25" s="13">
        <f ca="1">AE13</f>
        <v>2</v>
      </c>
      <c r="Q25" s="13">
        <f ca="1">AF13</f>
        <v>2</v>
      </c>
      <c r="R25" s="8"/>
      <c r="S25" s="2"/>
      <c r="T25" s="2"/>
      <c r="U25" s="2"/>
      <c r="V25" s="2"/>
      <c r="W25" s="2"/>
      <c r="X25" s="37"/>
      <c r="Y25" s="56" t="s">
        <v>144</v>
      </c>
      <c r="Z25" s="145" t="str">
        <f t="shared" ca="1" si="25"/>
        <v/>
      </c>
      <c r="AA25" s="145" t="str">
        <f t="shared" ca="1" si="26"/>
        <v/>
      </c>
      <c r="AB25" s="145" t="str">
        <f t="shared" ca="1" si="27"/>
        <v/>
      </c>
      <c r="AC25" s="145" t="str">
        <f t="shared" ca="1" si="24"/>
        <v/>
      </c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>
        <f t="shared" ca="1" si="11"/>
        <v>0.99536052939787134</v>
      </c>
      <c r="CH25" s="40">
        <f t="shared" ca="1" si="12"/>
        <v>2</v>
      </c>
      <c r="CI25" s="17"/>
      <c r="CJ25" s="37">
        <v>25</v>
      </c>
      <c r="CK25" s="36">
        <v>7</v>
      </c>
      <c r="CL25" s="37">
        <v>4</v>
      </c>
      <c r="CO25" s="39">
        <f t="shared" ca="1" si="13"/>
        <v>0.14771648804290105</v>
      </c>
      <c r="CP25" s="40">
        <f t="shared" ca="1" si="0"/>
        <v>42</v>
      </c>
      <c r="CQ25" s="17"/>
      <c r="CR25" s="37">
        <v>25</v>
      </c>
      <c r="CS25" s="36">
        <v>6</v>
      </c>
      <c r="CT25" s="37">
        <v>3</v>
      </c>
      <c r="CV25" s="36"/>
      <c r="CW25" s="36"/>
    </row>
    <row r="26" spans="1:101" s="1" customFormat="1" ht="42" customHeight="1" x14ac:dyDescent="0.25">
      <c r="A26" s="9"/>
      <c r="B26" s="156"/>
      <c r="C26" s="156"/>
      <c r="D26" s="157"/>
      <c r="E26" s="157"/>
      <c r="F26" s="8"/>
      <c r="G26" s="9"/>
      <c r="H26" s="156"/>
      <c r="I26" s="156"/>
      <c r="J26" s="157"/>
      <c r="K26" s="157"/>
      <c r="L26" s="8"/>
      <c r="M26" s="9"/>
      <c r="N26" s="156"/>
      <c r="O26" s="156"/>
      <c r="P26" s="157"/>
      <c r="Q26" s="157"/>
      <c r="R26" s="8"/>
      <c r="S26" s="2"/>
      <c r="T26" s="2"/>
      <c r="U26" s="2"/>
      <c r="V26" s="2"/>
      <c r="W26" s="2"/>
      <c r="X26" s="37"/>
      <c r="Y26" s="56" t="s">
        <v>145</v>
      </c>
      <c r="Z26" s="145" t="str">
        <f t="shared" ca="1" si="25"/>
        <v/>
      </c>
      <c r="AA26" s="145" t="str">
        <f t="shared" ca="1" si="26"/>
        <v/>
      </c>
      <c r="AB26" s="145" t="str">
        <f t="shared" ca="1" si="27"/>
        <v/>
      </c>
      <c r="AC26" s="145" t="str">
        <f t="shared" ca="1" si="24"/>
        <v/>
      </c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>
        <f t="shared" ca="1" si="11"/>
        <v>0.63679472794568759</v>
      </c>
      <c r="CH26" s="40">
        <f t="shared" ca="1" si="12"/>
        <v>17</v>
      </c>
      <c r="CI26" s="17"/>
      <c r="CJ26" s="37">
        <v>26</v>
      </c>
      <c r="CK26" s="36">
        <v>7</v>
      </c>
      <c r="CL26" s="37">
        <v>5</v>
      </c>
      <c r="CO26" s="39">
        <f t="shared" ca="1" si="13"/>
        <v>0.33178765191880089</v>
      </c>
      <c r="CP26" s="40">
        <f t="shared" ca="1" si="0"/>
        <v>29</v>
      </c>
      <c r="CQ26" s="17"/>
      <c r="CR26" s="37">
        <v>26</v>
      </c>
      <c r="CS26" s="36">
        <v>6</v>
      </c>
      <c r="CT26" s="37">
        <v>4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146</v>
      </c>
      <c r="Z27" s="145" t="str">
        <f t="shared" ca="1" si="25"/>
        <v/>
      </c>
      <c r="AA27" s="145" t="str">
        <f t="shared" ca="1" si="26"/>
        <v/>
      </c>
      <c r="AB27" s="145" t="str">
        <f t="shared" ca="1" si="27"/>
        <v/>
      </c>
      <c r="AC27" s="145" t="str">
        <f t="shared" ca="1" si="24"/>
        <v/>
      </c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>
        <f t="shared" ca="1" si="11"/>
        <v>0.84442498881576455</v>
      </c>
      <c r="CH27" s="40">
        <f t="shared" ca="1" si="12"/>
        <v>8</v>
      </c>
      <c r="CI27" s="17"/>
      <c r="CJ27" s="37">
        <v>27</v>
      </c>
      <c r="CK27" s="36">
        <v>7</v>
      </c>
      <c r="CL27" s="37">
        <v>6</v>
      </c>
      <c r="CO27" s="39">
        <f t="shared" ca="1" si="13"/>
        <v>0.70333894021387577</v>
      </c>
      <c r="CP27" s="40">
        <f t="shared" ca="1" si="0"/>
        <v>12</v>
      </c>
      <c r="CQ27" s="17"/>
      <c r="CR27" s="37">
        <v>27</v>
      </c>
      <c r="CS27" s="36">
        <v>6</v>
      </c>
      <c r="CT27" s="37">
        <v>5</v>
      </c>
      <c r="CV27" s="36"/>
      <c r="CW27" s="36"/>
    </row>
    <row r="28" spans="1:101" s="1" customFormat="1" ht="39.950000000000003" customHeight="1" thickBot="1" x14ac:dyDescent="0.3">
      <c r="A28" s="185" t="str">
        <f>A1</f>
        <v>ひき算 筆算 １○○－２けた くり下がりなし</v>
      </c>
      <c r="B28" s="185"/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90">
        <f>Q1</f>
        <v>1</v>
      </c>
      <c r="R28" s="190"/>
      <c r="S28" s="153"/>
      <c r="T28" s="153"/>
      <c r="U28" s="153"/>
      <c r="V28" s="153"/>
      <c r="W28" s="153"/>
      <c r="X28" s="37"/>
      <c r="Y28" s="37"/>
      <c r="Z28" s="37" t="str">
        <f t="shared" ref="Z28:AB40" si="28">Z1</f>
        <v>被減数修正</v>
      </c>
      <c r="AA28" s="37"/>
      <c r="AB28" s="37"/>
      <c r="AC28" s="37"/>
      <c r="AD28" s="37" t="str">
        <f t="shared" ref="AD28:AF40" si="29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>
        <f t="shared" ca="1" si="11"/>
        <v>0.90952894639929371</v>
      </c>
      <c r="CH28" s="40">
        <f t="shared" ca="1" si="12"/>
        <v>4</v>
      </c>
      <c r="CI28" s="17"/>
      <c r="CJ28" s="37">
        <v>28</v>
      </c>
      <c r="CK28" s="36">
        <v>7</v>
      </c>
      <c r="CL28" s="37">
        <v>7</v>
      </c>
      <c r="CO28" s="39">
        <f t="shared" ca="1" si="13"/>
        <v>0.11373783301275364</v>
      </c>
      <c r="CP28" s="40">
        <f t="shared" ca="1" si="0"/>
        <v>45</v>
      </c>
      <c r="CQ28" s="17"/>
      <c r="CR28" s="37">
        <v>28</v>
      </c>
      <c r="CS28" s="36">
        <v>6</v>
      </c>
      <c r="CT28" s="37">
        <v>6</v>
      </c>
      <c r="CV28" s="36"/>
      <c r="CW28" s="36"/>
    </row>
    <row r="29" spans="1:101" s="1" customFormat="1" ht="38.25" customHeight="1" thickBot="1" x14ac:dyDescent="0.3">
      <c r="A29" s="44"/>
      <c r="B29" s="182" t="str">
        <f>B2</f>
        <v>　　月　　日</v>
      </c>
      <c r="C29" s="183"/>
      <c r="D29" s="183"/>
      <c r="E29" s="184"/>
      <c r="F29" s="182" t="str">
        <f>F2</f>
        <v>名前</v>
      </c>
      <c r="G29" s="183"/>
      <c r="H29" s="183"/>
      <c r="I29" s="182"/>
      <c r="J29" s="183"/>
      <c r="K29" s="183"/>
      <c r="L29" s="183"/>
      <c r="M29" s="183"/>
      <c r="N29" s="183"/>
      <c r="O29" s="183"/>
      <c r="P29" s="183"/>
      <c r="Q29" s="184"/>
      <c r="R29" s="44"/>
      <c r="S29" s="17"/>
      <c r="V29" s="17"/>
      <c r="W29" s="17"/>
      <c r="X29" s="37"/>
      <c r="Y29" s="37" t="str">
        <f t="shared" ref="Y29:Y40" si="30">Y2</f>
        <v>①</v>
      </c>
      <c r="Z29" s="41">
        <f t="shared" ca="1" si="28"/>
        <v>1</v>
      </c>
      <c r="AA29" s="41">
        <f t="shared" ca="1" si="28"/>
        <v>7</v>
      </c>
      <c r="AB29" s="41">
        <f t="shared" ca="1" si="28"/>
        <v>5</v>
      </c>
      <c r="AC29" s="37"/>
      <c r="AD29" s="41">
        <f t="shared" ca="1" si="29"/>
        <v>0</v>
      </c>
      <c r="AE29" s="41">
        <f t="shared" ca="1" si="29"/>
        <v>7</v>
      </c>
      <c r="AF29" s="41">
        <f t="shared" ca="1" si="29"/>
        <v>3</v>
      </c>
      <c r="AG29" s="37"/>
      <c r="AH29" s="42" t="str">
        <f t="shared" ref="AH29:AM40" si="31">AH2</f>
        <v>①</v>
      </c>
      <c r="AI29" s="41">
        <f t="shared" ca="1" si="31"/>
        <v>175</v>
      </c>
      <c r="AJ29" s="37" t="str">
        <f t="shared" si="31"/>
        <v>－</v>
      </c>
      <c r="AK29" s="41">
        <f t="shared" ca="1" si="31"/>
        <v>73</v>
      </c>
      <c r="AL29" s="37" t="str">
        <f t="shared" si="31"/>
        <v>＝</v>
      </c>
      <c r="AM29" s="41">
        <f t="shared" ca="1" si="31"/>
        <v>102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>
        <f t="shared" ca="1" si="11"/>
        <v>0.54497592592656396</v>
      </c>
      <c r="CH29" s="40">
        <f t="shared" ca="1" si="12"/>
        <v>21</v>
      </c>
      <c r="CI29" s="17"/>
      <c r="CJ29" s="37">
        <v>29</v>
      </c>
      <c r="CK29" s="36">
        <v>8</v>
      </c>
      <c r="CL29" s="37">
        <v>1</v>
      </c>
      <c r="CO29" s="39">
        <f t="shared" ca="1" si="13"/>
        <v>0.14966303177222218</v>
      </c>
      <c r="CP29" s="40">
        <f t="shared" ca="1" si="0"/>
        <v>41</v>
      </c>
      <c r="CQ29" s="17"/>
      <c r="CR29" s="37">
        <v>29</v>
      </c>
      <c r="CS29" s="36">
        <v>7</v>
      </c>
      <c r="CT29" s="37">
        <v>0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30"/>
        <v>②</v>
      </c>
      <c r="Z30" s="41">
        <f t="shared" ca="1" si="28"/>
        <v>1</v>
      </c>
      <c r="AA30" s="41">
        <f t="shared" ca="1" si="28"/>
        <v>8</v>
      </c>
      <c r="AB30" s="41">
        <f t="shared" ca="1" si="28"/>
        <v>4</v>
      </c>
      <c r="AC30" s="37"/>
      <c r="AD30" s="41">
        <f t="shared" ca="1" si="29"/>
        <v>0</v>
      </c>
      <c r="AE30" s="41">
        <f t="shared" ca="1" si="29"/>
        <v>6</v>
      </c>
      <c r="AF30" s="41">
        <f t="shared" ca="1" si="29"/>
        <v>4</v>
      </c>
      <c r="AG30" s="37"/>
      <c r="AH30" s="42" t="str">
        <f t="shared" si="31"/>
        <v>②</v>
      </c>
      <c r="AI30" s="41">
        <f t="shared" ca="1" si="31"/>
        <v>184</v>
      </c>
      <c r="AJ30" s="37" t="str">
        <f t="shared" si="31"/>
        <v>－</v>
      </c>
      <c r="AK30" s="41">
        <f t="shared" ca="1" si="31"/>
        <v>64</v>
      </c>
      <c r="AL30" s="37" t="str">
        <f t="shared" si="31"/>
        <v>＝</v>
      </c>
      <c r="AM30" s="41">
        <f t="shared" ca="1" si="31"/>
        <v>120</v>
      </c>
      <c r="AN30" s="37"/>
      <c r="AO30" s="36"/>
      <c r="AP30" s="88"/>
      <c r="AQ30" s="89"/>
      <c r="AR30" s="89"/>
      <c r="AS30" s="89"/>
      <c r="AT30" s="89"/>
      <c r="AU30" s="90"/>
      <c r="AV30" s="36"/>
      <c r="AW30" s="3"/>
      <c r="AX30" s="104"/>
      <c r="AY30" s="104"/>
      <c r="AZ30" s="104"/>
      <c r="BA30" s="104"/>
      <c r="BB30" s="105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>
        <f t="shared" ca="1" si="11"/>
        <v>0.71232022797237382</v>
      </c>
      <c r="CH30" s="40">
        <f t="shared" ca="1" si="12"/>
        <v>11</v>
      </c>
      <c r="CI30" s="17"/>
      <c r="CJ30" s="37">
        <v>30</v>
      </c>
      <c r="CK30" s="36">
        <v>8</v>
      </c>
      <c r="CL30" s="37">
        <v>2</v>
      </c>
      <c r="CO30" s="39">
        <f t="shared" ca="1" si="13"/>
        <v>0.96558922418425042</v>
      </c>
      <c r="CP30" s="40">
        <f t="shared" ca="1" si="0"/>
        <v>1</v>
      </c>
      <c r="CQ30" s="17"/>
      <c r="CR30" s="37">
        <v>30</v>
      </c>
      <c r="CS30" s="36">
        <v>7</v>
      </c>
      <c r="CT30" s="37">
        <v>1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/>
      </c>
      <c r="E31" s="21"/>
      <c r="F31" s="21"/>
      <c r="G31" s="23"/>
      <c r="H31" s="21"/>
      <c r="I31" s="21"/>
      <c r="J31" s="22" t="str">
        <f ca="1">IF($AT44="","",VLOOKUP($AT44,$BT$43:$BU$53,2,FALSE))</f>
        <v/>
      </c>
      <c r="K31" s="21"/>
      <c r="L31" s="24"/>
      <c r="M31" s="20"/>
      <c r="N31" s="24"/>
      <c r="O31" s="21"/>
      <c r="P31" s="22" t="str">
        <f ca="1">IF($AT45="","",VLOOKUP($AT45,$BT$43:$BU$53,2,FALSE))</f>
        <v/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30"/>
        <v>③</v>
      </c>
      <c r="Z31" s="41">
        <f t="shared" ca="1" si="28"/>
        <v>1</v>
      </c>
      <c r="AA31" s="41">
        <f t="shared" ca="1" si="28"/>
        <v>7</v>
      </c>
      <c r="AB31" s="41">
        <f t="shared" ca="1" si="28"/>
        <v>6</v>
      </c>
      <c r="AC31" s="37"/>
      <c r="AD31" s="41">
        <f t="shared" ca="1" si="29"/>
        <v>0</v>
      </c>
      <c r="AE31" s="41">
        <f t="shared" ca="1" si="29"/>
        <v>1</v>
      </c>
      <c r="AF31" s="41">
        <f t="shared" ca="1" si="29"/>
        <v>6</v>
      </c>
      <c r="AG31" s="37"/>
      <c r="AH31" s="42" t="str">
        <f t="shared" si="31"/>
        <v>③</v>
      </c>
      <c r="AI31" s="41">
        <f t="shared" ca="1" si="31"/>
        <v>176</v>
      </c>
      <c r="AJ31" s="37" t="str">
        <f t="shared" si="31"/>
        <v>－</v>
      </c>
      <c r="AK31" s="41">
        <f t="shared" ca="1" si="31"/>
        <v>16</v>
      </c>
      <c r="AL31" s="37" t="str">
        <f t="shared" si="31"/>
        <v>＝</v>
      </c>
      <c r="AM31" s="41">
        <f t="shared" ca="1" si="31"/>
        <v>160</v>
      </c>
      <c r="AN31" s="37"/>
      <c r="AO31" s="36"/>
      <c r="AP31" s="91"/>
      <c r="AQ31" s="103"/>
      <c r="AR31" s="103"/>
      <c r="AS31" s="103" t="str">
        <f ca="1">IF(AT43="","",VLOOKUP($AT43,$BT$43:$BU$53,2,FALSE))</f>
        <v/>
      </c>
      <c r="AT31" s="103"/>
      <c r="AU31" s="92"/>
      <c r="AV31" s="36"/>
      <c r="AW31" s="9"/>
      <c r="AX31" s="2"/>
      <c r="AY31" s="84"/>
      <c r="AZ31" s="26" t="s">
        <v>30</v>
      </c>
      <c r="BA31" s="84"/>
      <c r="BB31" s="106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>
        <f t="shared" ca="1" si="11"/>
        <v>0.10809128784843569</v>
      </c>
      <c r="CH31" s="40">
        <f t="shared" ca="1" si="12"/>
        <v>38</v>
      </c>
      <c r="CI31" s="17"/>
      <c r="CJ31" s="37">
        <v>31</v>
      </c>
      <c r="CK31" s="36">
        <v>8</v>
      </c>
      <c r="CL31" s="37">
        <v>3</v>
      </c>
      <c r="CO31" s="39">
        <f t="shared" ca="1" si="13"/>
        <v>4.6784941048099604E-2</v>
      </c>
      <c r="CP31" s="40">
        <f t="shared" ca="1" si="0"/>
        <v>50</v>
      </c>
      <c r="CQ31" s="17"/>
      <c r="CR31" s="37">
        <v>31</v>
      </c>
      <c r="CS31" s="36">
        <v>7</v>
      </c>
      <c r="CT31" s="37">
        <v>2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/>
      </c>
      <c r="D32" s="32" t="str">
        <f ca="1">IF($BC43="","",VLOOKUP($BC43,$BT$43:$BU$53,2,FALSE))</f>
        <v/>
      </c>
      <c r="E32" s="32" t="str">
        <f ca="1">IF($BN43="","",VLOOKUP($BN43,$BT$43:$BU$53,2,FALSE))</f>
        <v/>
      </c>
      <c r="F32" s="8"/>
      <c r="G32" s="6" t="str">
        <f>G5</f>
        <v>②</v>
      </c>
      <c r="H32" s="7"/>
      <c r="I32" s="32" t="str">
        <f ca="1">IF($AH44="","",VLOOKUP($AH44,$BT$43:$BU$53,2,FALSE))</f>
        <v/>
      </c>
      <c r="J32" s="32" t="str">
        <f ca="1">IF($BC44="","",VLOOKUP($BC44,$BT$43:$BU$53,2,FALSE))</f>
        <v/>
      </c>
      <c r="K32" s="32" t="str">
        <f ca="1">IF($BN44="","",VLOOKUP($BN44,$BT$43:$BU$53,2,FALSE))</f>
        <v/>
      </c>
      <c r="L32" s="8"/>
      <c r="M32" s="6" t="str">
        <f>M5</f>
        <v>③</v>
      </c>
      <c r="N32" s="26"/>
      <c r="O32" s="32" t="str">
        <f ca="1">IF($AH45="","",VLOOKUP($AH45,$BT$43:$BU$53,2,FALSE))</f>
        <v/>
      </c>
      <c r="P32" s="32" t="str">
        <f ca="1">IF($BC45="","",VLOOKUP($BC45,$BT$43:$BU$53,2,FALSE))</f>
        <v/>
      </c>
      <c r="Q32" s="32" t="str">
        <f ca="1">IF($BN45="","",VLOOKUP($BN45,$BT$43:$BU$53,2,FALSE))</f>
        <v/>
      </c>
      <c r="R32" s="8"/>
      <c r="S32" s="2"/>
      <c r="T32" s="2"/>
      <c r="U32" s="44"/>
      <c r="V32" s="2"/>
      <c r="W32" s="2"/>
      <c r="X32" s="37"/>
      <c r="Y32" s="37" t="str">
        <f t="shared" si="30"/>
        <v>④</v>
      </c>
      <c r="Z32" s="41">
        <f t="shared" ca="1" si="28"/>
        <v>1</v>
      </c>
      <c r="AA32" s="41">
        <f t="shared" ca="1" si="28"/>
        <v>8</v>
      </c>
      <c r="AB32" s="41">
        <f t="shared" ca="1" si="28"/>
        <v>9</v>
      </c>
      <c r="AC32" s="37"/>
      <c r="AD32" s="41">
        <f t="shared" ca="1" si="29"/>
        <v>0</v>
      </c>
      <c r="AE32" s="41">
        <f t="shared" ca="1" si="29"/>
        <v>7</v>
      </c>
      <c r="AF32" s="41">
        <f t="shared" ca="1" si="29"/>
        <v>9</v>
      </c>
      <c r="AG32" s="37"/>
      <c r="AH32" s="42" t="str">
        <f t="shared" si="31"/>
        <v>④</v>
      </c>
      <c r="AI32" s="41">
        <f t="shared" ca="1" si="31"/>
        <v>189</v>
      </c>
      <c r="AJ32" s="37" t="str">
        <f t="shared" si="31"/>
        <v>－</v>
      </c>
      <c r="AK32" s="41">
        <f t="shared" ca="1" si="31"/>
        <v>79</v>
      </c>
      <c r="AL32" s="37" t="str">
        <f t="shared" si="31"/>
        <v>＝</v>
      </c>
      <c r="AM32" s="41">
        <f t="shared" ca="1" si="31"/>
        <v>110</v>
      </c>
      <c r="AN32" s="37"/>
      <c r="AO32" s="36"/>
      <c r="AP32" s="91"/>
      <c r="AQ32" s="102"/>
      <c r="AR32" s="103" t="str">
        <f ca="1">IF(AH43="","",VLOOKUP($AH43,$BT$43:$BU$53,2,FALSE))</f>
        <v/>
      </c>
      <c r="AS32" s="103" t="str">
        <f ca="1">IF(BC43="","",VLOOKUP($BC43,$BT$43:$BU$53,2,FALSE))</f>
        <v/>
      </c>
      <c r="AT32" s="103" t="str">
        <f ca="1">IF(BN43="","",VLOOKUP($BN43,$BT$43:$BU$53,2,FALSE))</f>
        <v/>
      </c>
      <c r="AU32" s="92"/>
      <c r="AV32" s="36"/>
      <c r="AW32" s="9"/>
      <c r="AX32" s="2"/>
      <c r="AY32" s="26" t="s">
        <v>56</v>
      </c>
      <c r="AZ32" s="26" t="s">
        <v>32</v>
      </c>
      <c r="BA32" s="26" t="s">
        <v>99</v>
      </c>
      <c r="BB32" s="106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>
        <f t="shared" ca="1" si="11"/>
        <v>0.78076917892525355</v>
      </c>
      <c r="CH32" s="40">
        <f t="shared" ca="1" si="12"/>
        <v>9</v>
      </c>
      <c r="CI32" s="17"/>
      <c r="CJ32" s="37">
        <v>32</v>
      </c>
      <c r="CK32" s="36">
        <v>8</v>
      </c>
      <c r="CL32" s="37">
        <v>4</v>
      </c>
      <c r="CO32" s="39">
        <f t="shared" ca="1" si="13"/>
        <v>1.9852092571965407E-2</v>
      </c>
      <c r="CP32" s="40">
        <f t="shared" ca="1" si="0"/>
        <v>52</v>
      </c>
      <c r="CQ32" s="17"/>
      <c r="CR32" s="37">
        <v>32</v>
      </c>
      <c r="CS32" s="36">
        <v>7</v>
      </c>
      <c r="CT32" s="37">
        <v>3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32">C6</f>
        <v>1</v>
      </c>
      <c r="D33" s="11">
        <f t="shared" ca="1" si="32"/>
        <v>7</v>
      </c>
      <c r="E33" s="11">
        <f t="shared" ca="1" si="32"/>
        <v>5</v>
      </c>
      <c r="F33" s="8"/>
      <c r="G33" s="9"/>
      <c r="H33" s="27"/>
      <c r="I33" s="28">
        <f t="shared" ca="1" si="32"/>
        <v>1</v>
      </c>
      <c r="J33" s="11">
        <f t="shared" ca="1" si="32"/>
        <v>8</v>
      </c>
      <c r="K33" s="11">
        <f t="shared" ca="1" si="32"/>
        <v>4</v>
      </c>
      <c r="L33" s="8"/>
      <c r="M33" s="9"/>
      <c r="N33" s="27"/>
      <c r="O33" s="28">
        <f t="shared" ca="1" si="32"/>
        <v>1</v>
      </c>
      <c r="P33" s="11">
        <f t="shared" ca="1" si="32"/>
        <v>7</v>
      </c>
      <c r="Q33" s="11">
        <f t="shared" ca="1" si="32"/>
        <v>6</v>
      </c>
      <c r="R33" s="8"/>
      <c r="S33" s="2"/>
      <c r="T33" s="44"/>
      <c r="U33" s="2"/>
      <c r="V33" s="2"/>
      <c r="W33" s="2"/>
      <c r="X33" s="37"/>
      <c r="Y33" s="37" t="str">
        <f t="shared" si="30"/>
        <v>⑤</v>
      </c>
      <c r="Z33" s="41">
        <f t="shared" ca="1" si="28"/>
        <v>1</v>
      </c>
      <c r="AA33" s="41">
        <f t="shared" ca="1" si="28"/>
        <v>5</v>
      </c>
      <c r="AB33" s="41">
        <f t="shared" ca="1" si="28"/>
        <v>3</v>
      </c>
      <c r="AC33" s="37"/>
      <c r="AD33" s="41">
        <f t="shared" ca="1" si="29"/>
        <v>0</v>
      </c>
      <c r="AE33" s="41">
        <f t="shared" ca="1" si="29"/>
        <v>5</v>
      </c>
      <c r="AF33" s="41">
        <f t="shared" ca="1" si="29"/>
        <v>0</v>
      </c>
      <c r="AG33" s="37"/>
      <c r="AH33" s="42" t="str">
        <f t="shared" si="31"/>
        <v>⑤</v>
      </c>
      <c r="AI33" s="41">
        <f t="shared" ca="1" si="31"/>
        <v>153</v>
      </c>
      <c r="AJ33" s="37" t="str">
        <f t="shared" si="31"/>
        <v>－</v>
      </c>
      <c r="AK33" s="41">
        <f t="shared" ca="1" si="31"/>
        <v>50</v>
      </c>
      <c r="AL33" s="37" t="str">
        <f t="shared" si="31"/>
        <v>＝</v>
      </c>
      <c r="AM33" s="41">
        <f t="shared" ca="1" si="31"/>
        <v>103</v>
      </c>
      <c r="AN33" s="37"/>
      <c r="AO33" s="36"/>
      <c r="AP33" s="91"/>
      <c r="AQ33" s="96"/>
      <c r="AR33" s="97">
        <f t="shared" ref="AR33:AT35" ca="1" si="33">C33</f>
        <v>1</v>
      </c>
      <c r="AS33" s="98">
        <f t="shared" ca="1" si="33"/>
        <v>7</v>
      </c>
      <c r="AT33" s="98">
        <f t="shared" ca="1" si="33"/>
        <v>5</v>
      </c>
      <c r="AU33" s="92"/>
      <c r="AV33" s="36"/>
      <c r="AW33" s="9"/>
      <c r="AX33" s="2"/>
      <c r="AY33" s="26" t="s">
        <v>55</v>
      </c>
      <c r="AZ33" s="26" t="s">
        <v>33</v>
      </c>
      <c r="BA33" s="83">
        <v>4</v>
      </c>
      <c r="BB33" s="106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>
        <f t="shared" ca="1" si="11"/>
        <v>0.76405271278199982</v>
      </c>
      <c r="CH33" s="40">
        <f t="shared" ca="1" si="12"/>
        <v>10</v>
      </c>
      <c r="CI33" s="17"/>
      <c r="CJ33" s="37">
        <v>33</v>
      </c>
      <c r="CK33" s="36">
        <v>8</v>
      </c>
      <c r="CL33" s="37">
        <v>5</v>
      </c>
      <c r="CO33" s="39">
        <f t="shared" ca="1" si="13"/>
        <v>0.87336425138189189</v>
      </c>
      <c r="CP33" s="40">
        <f t="shared" ca="1" si="0"/>
        <v>4</v>
      </c>
      <c r="CQ33" s="17"/>
      <c r="CR33" s="37">
        <v>33</v>
      </c>
      <c r="CS33" s="36">
        <v>7</v>
      </c>
      <c r="CT33" s="37">
        <v>4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4">B7</f>
        <v>－</v>
      </c>
      <c r="C34" s="13">
        <f t="shared" ca="1" si="34"/>
        <v>0</v>
      </c>
      <c r="D34" s="13">
        <f t="shared" ca="1" si="34"/>
        <v>7</v>
      </c>
      <c r="E34" s="13">
        <f t="shared" ca="1" si="34"/>
        <v>3</v>
      </c>
      <c r="F34" s="8"/>
      <c r="G34" s="9"/>
      <c r="H34" s="12" t="str">
        <f t="shared" si="34"/>
        <v>－</v>
      </c>
      <c r="I34" s="13">
        <f t="shared" ca="1" si="34"/>
        <v>0</v>
      </c>
      <c r="J34" s="13">
        <f t="shared" ca="1" si="34"/>
        <v>6</v>
      </c>
      <c r="K34" s="13">
        <f t="shared" ca="1" si="34"/>
        <v>4</v>
      </c>
      <c r="L34" s="8"/>
      <c r="M34" s="9"/>
      <c r="N34" s="12" t="str">
        <f t="shared" si="34"/>
        <v>－</v>
      </c>
      <c r="O34" s="13">
        <f t="shared" ca="1" si="34"/>
        <v>0</v>
      </c>
      <c r="P34" s="13">
        <f t="shared" ca="1" si="34"/>
        <v>1</v>
      </c>
      <c r="Q34" s="13">
        <f t="shared" ca="1" si="34"/>
        <v>6</v>
      </c>
      <c r="R34" s="8"/>
      <c r="S34" s="2"/>
      <c r="U34" s="2"/>
      <c r="V34" s="2"/>
      <c r="W34" s="2"/>
      <c r="X34" s="37"/>
      <c r="Y34" s="37" t="str">
        <f t="shared" si="30"/>
        <v>⑥</v>
      </c>
      <c r="Z34" s="41">
        <f t="shared" ca="1" si="28"/>
        <v>1</v>
      </c>
      <c r="AA34" s="41">
        <f t="shared" ca="1" si="28"/>
        <v>9</v>
      </c>
      <c r="AB34" s="41">
        <f t="shared" ca="1" si="28"/>
        <v>7</v>
      </c>
      <c r="AC34" s="37"/>
      <c r="AD34" s="41">
        <f t="shared" ca="1" si="29"/>
        <v>0</v>
      </c>
      <c r="AE34" s="41">
        <f t="shared" ca="1" si="29"/>
        <v>1</v>
      </c>
      <c r="AF34" s="41">
        <f t="shared" ca="1" si="29"/>
        <v>2</v>
      </c>
      <c r="AG34" s="37"/>
      <c r="AH34" s="42" t="str">
        <f t="shared" si="31"/>
        <v>⑥</v>
      </c>
      <c r="AI34" s="41">
        <f t="shared" ca="1" si="31"/>
        <v>197</v>
      </c>
      <c r="AJ34" s="37" t="str">
        <f t="shared" si="31"/>
        <v>－</v>
      </c>
      <c r="AK34" s="41">
        <f t="shared" ca="1" si="31"/>
        <v>12</v>
      </c>
      <c r="AL34" s="37" t="str">
        <f t="shared" si="31"/>
        <v>＝</v>
      </c>
      <c r="AM34" s="41">
        <f t="shared" ca="1" si="31"/>
        <v>185</v>
      </c>
      <c r="AN34" s="37"/>
      <c r="AO34" s="36"/>
      <c r="AP34" s="91"/>
      <c r="AQ34" s="99" t="s">
        <v>101</v>
      </c>
      <c r="AR34" s="100">
        <f t="shared" ca="1" si="33"/>
        <v>0</v>
      </c>
      <c r="AS34" s="100">
        <f t="shared" ca="1" si="33"/>
        <v>7</v>
      </c>
      <c r="AT34" s="100">
        <f t="shared" ca="1" si="33"/>
        <v>3</v>
      </c>
      <c r="AU34" s="92"/>
      <c r="AV34" s="36"/>
      <c r="AW34" s="9"/>
      <c r="AX34" s="99" t="s">
        <v>101</v>
      </c>
      <c r="AY34" s="50">
        <v>0</v>
      </c>
      <c r="AZ34" s="50">
        <v>5</v>
      </c>
      <c r="BA34" s="50">
        <v>6</v>
      </c>
      <c r="BB34" s="106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>
        <f t="shared" ca="1" si="11"/>
        <v>0.65063549319143288</v>
      </c>
      <c r="CH34" s="40">
        <f t="shared" ca="1" si="12"/>
        <v>14</v>
      </c>
      <c r="CI34" s="17"/>
      <c r="CJ34" s="37">
        <v>34</v>
      </c>
      <c r="CK34" s="36">
        <v>8</v>
      </c>
      <c r="CL34" s="37">
        <v>6</v>
      </c>
      <c r="CO34" s="39">
        <f t="shared" ca="1" si="13"/>
        <v>3.0600970770096381E-2</v>
      </c>
      <c r="CP34" s="40">
        <f t="shared" ca="1" si="0"/>
        <v>51</v>
      </c>
      <c r="CQ34" s="17"/>
      <c r="CR34" s="37">
        <v>34</v>
      </c>
      <c r="CS34" s="36">
        <v>7</v>
      </c>
      <c r="CT34" s="37">
        <v>5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1</v>
      </c>
      <c r="D35" s="30">
        <f ca="1">MOD(ROUNDDOWN(AM29/10,0),10)</f>
        <v>0</v>
      </c>
      <c r="E35" s="30">
        <f ca="1">MOD(ROUNDDOWN(AM29/1,0),10)</f>
        <v>2</v>
      </c>
      <c r="F35" s="8"/>
      <c r="G35" s="9"/>
      <c r="H35" s="29"/>
      <c r="I35" s="30">
        <f ca="1">MOD(ROUNDDOWN(AM30/100,0),10)</f>
        <v>1</v>
      </c>
      <c r="J35" s="30">
        <f ca="1">MOD(ROUNDDOWN(AM30/10,0),10)</f>
        <v>2</v>
      </c>
      <c r="K35" s="30">
        <f ca="1">MOD(ROUNDDOWN(AM30/1,0),10)</f>
        <v>0</v>
      </c>
      <c r="L35" s="8"/>
      <c r="M35" s="9"/>
      <c r="N35" s="29"/>
      <c r="O35" s="30">
        <f ca="1">MOD(ROUNDDOWN(AM31/100,0),10)</f>
        <v>1</v>
      </c>
      <c r="P35" s="30">
        <f ca="1">MOD(ROUNDDOWN(AM31/10,0),10)</f>
        <v>6</v>
      </c>
      <c r="Q35" s="30">
        <f ca="1">MOD(AM31,10)</f>
        <v>0</v>
      </c>
      <c r="R35" s="8"/>
      <c r="S35" s="2"/>
      <c r="T35" s="81"/>
      <c r="U35" s="2"/>
      <c r="V35" s="2"/>
      <c r="W35" s="2"/>
      <c r="X35" s="37"/>
      <c r="Y35" s="37" t="str">
        <f t="shared" si="30"/>
        <v>⑦</v>
      </c>
      <c r="Z35" s="41">
        <f t="shared" ca="1" si="28"/>
        <v>1</v>
      </c>
      <c r="AA35" s="41">
        <f t="shared" ca="1" si="28"/>
        <v>7</v>
      </c>
      <c r="AB35" s="41">
        <f t="shared" ca="1" si="28"/>
        <v>4</v>
      </c>
      <c r="AC35" s="37"/>
      <c r="AD35" s="41">
        <f t="shared" ca="1" si="29"/>
        <v>0</v>
      </c>
      <c r="AE35" s="41">
        <f t="shared" ca="1" si="29"/>
        <v>2</v>
      </c>
      <c r="AF35" s="41">
        <f t="shared" ca="1" si="29"/>
        <v>2</v>
      </c>
      <c r="AG35" s="37"/>
      <c r="AH35" s="42" t="str">
        <f t="shared" si="31"/>
        <v>⑦</v>
      </c>
      <c r="AI35" s="41">
        <f t="shared" ca="1" si="31"/>
        <v>174</v>
      </c>
      <c r="AJ35" s="37" t="str">
        <f t="shared" si="31"/>
        <v>－</v>
      </c>
      <c r="AK35" s="41">
        <f t="shared" ca="1" si="31"/>
        <v>22</v>
      </c>
      <c r="AL35" s="37" t="str">
        <f t="shared" si="31"/>
        <v>＝</v>
      </c>
      <c r="AM35" s="41">
        <f t="shared" ca="1" si="31"/>
        <v>152</v>
      </c>
      <c r="AN35" s="37"/>
      <c r="AO35" s="36"/>
      <c r="AP35" s="91"/>
      <c r="AQ35" s="101"/>
      <c r="AR35" s="98">
        <f ca="1">C35</f>
        <v>1</v>
      </c>
      <c r="AS35" s="98">
        <f t="shared" ca="1" si="33"/>
        <v>0</v>
      </c>
      <c r="AT35" s="98">
        <f t="shared" ca="1" si="33"/>
        <v>2</v>
      </c>
      <c r="AU35" s="92"/>
      <c r="AV35" s="36"/>
      <c r="AW35" s="9"/>
      <c r="AX35" s="2"/>
      <c r="AY35" s="43"/>
      <c r="AZ35" s="43"/>
      <c r="BA35" s="43"/>
      <c r="BB35" s="106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>
        <f t="shared" ca="1" si="11"/>
        <v>0.98882097572167638</v>
      </c>
      <c r="CH35" s="40">
        <f t="shared" ca="1" si="12"/>
        <v>3</v>
      </c>
      <c r="CI35" s="17"/>
      <c r="CJ35" s="37">
        <v>35</v>
      </c>
      <c r="CK35" s="36">
        <v>8</v>
      </c>
      <c r="CL35" s="37">
        <v>7</v>
      </c>
      <c r="CO35" s="39">
        <f t="shared" ca="1" si="13"/>
        <v>0.75796663546517096</v>
      </c>
      <c r="CP35" s="40">
        <f t="shared" ca="1" si="0"/>
        <v>8</v>
      </c>
      <c r="CQ35" s="17"/>
      <c r="CR35" s="37">
        <v>35</v>
      </c>
      <c r="CS35" s="36">
        <v>7</v>
      </c>
      <c r="CT35" s="37">
        <v>6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30"/>
        <v>⑧</v>
      </c>
      <c r="Z36" s="41">
        <f t="shared" ca="1" si="28"/>
        <v>1</v>
      </c>
      <c r="AA36" s="41">
        <f t="shared" ca="1" si="28"/>
        <v>9</v>
      </c>
      <c r="AB36" s="41">
        <f t="shared" ca="1" si="28"/>
        <v>9</v>
      </c>
      <c r="AC36" s="37"/>
      <c r="AD36" s="41">
        <f t="shared" ca="1" si="29"/>
        <v>0</v>
      </c>
      <c r="AE36" s="41">
        <f t="shared" ca="1" si="29"/>
        <v>5</v>
      </c>
      <c r="AF36" s="41">
        <f t="shared" ca="1" si="29"/>
        <v>0</v>
      </c>
      <c r="AG36" s="37"/>
      <c r="AH36" s="42" t="str">
        <f t="shared" si="31"/>
        <v>⑧</v>
      </c>
      <c r="AI36" s="41">
        <f t="shared" ca="1" si="31"/>
        <v>199</v>
      </c>
      <c r="AJ36" s="37" t="str">
        <f t="shared" si="31"/>
        <v>－</v>
      </c>
      <c r="AK36" s="41">
        <f t="shared" ca="1" si="31"/>
        <v>50</v>
      </c>
      <c r="AL36" s="37" t="str">
        <f t="shared" si="31"/>
        <v>＝</v>
      </c>
      <c r="AM36" s="41">
        <f t="shared" ca="1" si="31"/>
        <v>149</v>
      </c>
      <c r="AN36" s="37"/>
      <c r="AO36" s="36"/>
      <c r="AP36" s="93"/>
      <c r="AQ36" s="94"/>
      <c r="AR36" s="94"/>
      <c r="AS36" s="94"/>
      <c r="AT36" s="94"/>
      <c r="AU36" s="95"/>
      <c r="AV36" s="36"/>
      <c r="AW36" s="14"/>
      <c r="AX36" s="107"/>
      <c r="AY36" s="107"/>
      <c r="AZ36" s="107"/>
      <c r="BA36" s="107"/>
      <c r="BB36" s="108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>
        <f t="shared" ca="1" si="11"/>
        <v>0.17928670068802066</v>
      </c>
      <c r="CH36" s="40">
        <f t="shared" ca="1" si="12"/>
        <v>33</v>
      </c>
      <c r="CI36" s="17"/>
      <c r="CJ36" s="37">
        <v>36</v>
      </c>
      <c r="CK36" s="36">
        <v>8</v>
      </c>
      <c r="CL36" s="37">
        <v>8</v>
      </c>
      <c r="CO36" s="39">
        <f t="shared" ca="1" si="13"/>
        <v>0.72871484621653582</v>
      </c>
      <c r="CP36" s="40">
        <f t="shared" ca="1" si="0"/>
        <v>10</v>
      </c>
      <c r="CQ36" s="17"/>
      <c r="CR36" s="37">
        <v>36</v>
      </c>
      <c r="CS36" s="36">
        <v>7</v>
      </c>
      <c r="CT36" s="37">
        <v>7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/>
      </c>
      <c r="E37" s="21"/>
      <c r="F37" s="21"/>
      <c r="G37" s="23"/>
      <c r="H37" s="21"/>
      <c r="I37" s="21"/>
      <c r="J37" s="22" t="str">
        <f ca="1">IF($AT47="","",VLOOKUP($AT47,$BT$43:$BU$53,2,FALSE))</f>
        <v/>
      </c>
      <c r="K37" s="21"/>
      <c r="L37" s="24"/>
      <c r="M37" s="20"/>
      <c r="N37" s="24"/>
      <c r="O37" s="21"/>
      <c r="P37" s="22" t="str">
        <f ca="1">IF($AT48="","",VLOOKUP($AT48,$BT$43:$BU$53,2,FALSE))</f>
        <v/>
      </c>
      <c r="Q37" s="21"/>
      <c r="R37" s="5"/>
      <c r="S37" s="2"/>
      <c r="T37" s="2"/>
      <c r="U37" s="2"/>
      <c r="V37" s="2"/>
      <c r="W37" s="2"/>
      <c r="X37" s="37"/>
      <c r="Y37" s="37" t="str">
        <f t="shared" si="30"/>
        <v>⑨</v>
      </c>
      <c r="Z37" s="41">
        <f t="shared" ca="1" si="28"/>
        <v>1</v>
      </c>
      <c r="AA37" s="41">
        <f t="shared" ca="1" si="28"/>
        <v>9</v>
      </c>
      <c r="AB37" s="41">
        <f t="shared" ca="1" si="28"/>
        <v>5</v>
      </c>
      <c r="AC37" s="37"/>
      <c r="AD37" s="41">
        <f t="shared" ca="1" si="29"/>
        <v>0</v>
      </c>
      <c r="AE37" s="41">
        <f t="shared" ca="1" si="29"/>
        <v>7</v>
      </c>
      <c r="AF37" s="41">
        <f t="shared" ca="1" si="29"/>
        <v>5</v>
      </c>
      <c r="AG37" s="37"/>
      <c r="AH37" s="42" t="str">
        <f t="shared" si="31"/>
        <v>⑨</v>
      </c>
      <c r="AI37" s="41">
        <f t="shared" ca="1" si="31"/>
        <v>195</v>
      </c>
      <c r="AJ37" s="37" t="str">
        <f t="shared" si="31"/>
        <v>－</v>
      </c>
      <c r="AK37" s="41">
        <f t="shared" ca="1" si="31"/>
        <v>75</v>
      </c>
      <c r="AL37" s="37" t="str">
        <f t="shared" si="31"/>
        <v>＝</v>
      </c>
      <c r="AM37" s="41">
        <f t="shared" ca="1" si="31"/>
        <v>120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>
        <f t="shared" ca="1" si="11"/>
        <v>0.25764088500242543</v>
      </c>
      <c r="CH37" s="40">
        <f t="shared" ca="1" si="12"/>
        <v>30</v>
      </c>
      <c r="CI37" s="17"/>
      <c r="CJ37" s="37">
        <v>37</v>
      </c>
      <c r="CK37" s="36">
        <v>9</v>
      </c>
      <c r="CL37" s="37">
        <v>1</v>
      </c>
      <c r="CO37" s="39">
        <f t="shared" ca="1" si="13"/>
        <v>1.5131594445757623E-2</v>
      </c>
      <c r="CP37" s="40">
        <f t="shared" ca="1" si="0"/>
        <v>54</v>
      </c>
      <c r="CQ37" s="17"/>
      <c r="CR37" s="37">
        <v>37</v>
      </c>
      <c r="CS37" s="36">
        <v>8</v>
      </c>
      <c r="CT37" s="37">
        <v>0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/>
      </c>
      <c r="D38" s="32" t="str">
        <f ca="1">IF($BC46="","",VLOOKUP($BC46,$BT$43:$BU$53,2,FALSE))</f>
        <v/>
      </c>
      <c r="E38" s="32" t="str">
        <f ca="1">IF($BN46="","",VLOOKUP($BN46,$BT$43:$BU$53,2,FALSE))</f>
        <v/>
      </c>
      <c r="F38" s="8"/>
      <c r="G38" s="6" t="str">
        <f>G11</f>
        <v>⑤</v>
      </c>
      <c r="H38" s="7"/>
      <c r="I38" s="32" t="str">
        <f ca="1">IF($AH47="","",VLOOKUP($AH47,$BT$43:$BU$53,2,FALSE))</f>
        <v/>
      </c>
      <c r="J38" s="32" t="str">
        <f ca="1">IF($BC47="","",VLOOKUP($BC47,$BT$43:$BU$53,2,FALSE))</f>
        <v/>
      </c>
      <c r="K38" s="32" t="str">
        <f ca="1">IF($BN47="","",VLOOKUP($BN47,$BT$43:$BU$53,2,FALSE))</f>
        <v/>
      </c>
      <c r="L38" s="8"/>
      <c r="M38" s="6" t="str">
        <f>M11</f>
        <v>⑥</v>
      </c>
      <c r="N38" s="7"/>
      <c r="O38" s="32" t="str">
        <f ca="1">IF($AH48="","",VLOOKUP($AH48,$BT$43:$BU$53,2,FALSE))</f>
        <v/>
      </c>
      <c r="P38" s="32" t="str">
        <f ca="1">IF($BC48="","",VLOOKUP($BC48,$BT$43:$BU$53,2,FALSE))</f>
        <v/>
      </c>
      <c r="Q38" s="32" t="str">
        <f ca="1">IF($BN48="","",VLOOKUP($BN48,$BT$43:$BU$53,2,FALSE))</f>
        <v/>
      </c>
      <c r="R38" s="8"/>
      <c r="S38" s="2"/>
      <c r="T38" s="2"/>
      <c r="U38" s="2"/>
      <c r="V38" s="2"/>
      <c r="W38" s="2"/>
      <c r="X38" s="37"/>
      <c r="Y38" s="37" t="str">
        <f t="shared" si="30"/>
        <v>⑩</v>
      </c>
      <c r="Z38" s="41">
        <f t="shared" ca="1" si="28"/>
        <v>1</v>
      </c>
      <c r="AA38" s="41">
        <f t="shared" ca="1" si="28"/>
        <v>9</v>
      </c>
      <c r="AB38" s="41">
        <f t="shared" ca="1" si="28"/>
        <v>6</v>
      </c>
      <c r="AC38" s="37"/>
      <c r="AD38" s="41">
        <f t="shared" ca="1" si="29"/>
        <v>0</v>
      </c>
      <c r="AE38" s="41">
        <f t="shared" ca="1" si="29"/>
        <v>9</v>
      </c>
      <c r="AF38" s="41">
        <f t="shared" ca="1" si="29"/>
        <v>4</v>
      </c>
      <c r="AG38" s="37"/>
      <c r="AH38" s="42" t="str">
        <f t="shared" si="31"/>
        <v>⑩</v>
      </c>
      <c r="AI38" s="41">
        <f t="shared" ca="1" si="31"/>
        <v>196</v>
      </c>
      <c r="AJ38" s="37" t="str">
        <f t="shared" si="31"/>
        <v>－</v>
      </c>
      <c r="AK38" s="41">
        <f t="shared" ca="1" si="31"/>
        <v>94</v>
      </c>
      <c r="AL38" s="37" t="str">
        <f t="shared" si="31"/>
        <v>＝</v>
      </c>
      <c r="AM38" s="41">
        <f t="shared" ca="1" si="31"/>
        <v>102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>
        <f t="shared" ca="1" si="11"/>
        <v>0.22211201524481128</v>
      </c>
      <c r="CH38" s="40">
        <f t="shared" ca="1" si="12"/>
        <v>31</v>
      </c>
      <c r="CJ38" s="37">
        <v>38</v>
      </c>
      <c r="CK38" s="36">
        <v>9</v>
      </c>
      <c r="CL38" s="37">
        <v>2</v>
      </c>
      <c r="CO38" s="39">
        <f t="shared" ca="1" si="13"/>
        <v>0.86674730623729046</v>
      </c>
      <c r="CP38" s="40">
        <f t="shared" ca="1" si="0"/>
        <v>5</v>
      </c>
      <c r="CQ38" s="17"/>
      <c r="CR38" s="37">
        <v>38</v>
      </c>
      <c r="CS38" s="36">
        <v>8</v>
      </c>
      <c r="CT38" s="37">
        <v>1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5">C12</f>
        <v>1</v>
      </c>
      <c r="D39" s="11">
        <f t="shared" ca="1" si="35"/>
        <v>8</v>
      </c>
      <c r="E39" s="11">
        <f t="shared" ca="1" si="35"/>
        <v>9</v>
      </c>
      <c r="F39" s="8"/>
      <c r="G39" s="9"/>
      <c r="H39" s="10"/>
      <c r="I39" s="11">
        <f t="shared" ca="1" si="35"/>
        <v>1</v>
      </c>
      <c r="J39" s="11">
        <f t="shared" ca="1" si="35"/>
        <v>5</v>
      </c>
      <c r="K39" s="11">
        <f t="shared" ca="1" si="35"/>
        <v>3</v>
      </c>
      <c r="L39" s="8"/>
      <c r="M39" s="9"/>
      <c r="N39" s="10"/>
      <c r="O39" s="11">
        <f t="shared" ca="1" si="35"/>
        <v>1</v>
      </c>
      <c r="P39" s="11">
        <f t="shared" ca="1" si="35"/>
        <v>9</v>
      </c>
      <c r="Q39" s="11">
        <f t="shared" ca="1" si="35"/>
        <v>7</v>
      </c>
      <c r="R39" s="8"/>
      <c r="S39" s="2"/>
      <c r="T39" s="2"/>
      <c r="U39" s="46" t="s">
        <v>158</v>
      </c>
      <c r="V39" s="2"/>
      <c r="W39" s="2"/>
      <c r="X39" s="37"/>
      <c r="Y39" s="37" t="str">
        <f t="shared" si="30"/>
        <v>⑪</v>
      </c>
      <c r="Z39" s="41">
        <f t="shared" ca="1" si="28"/>
        <v>1</v>
      </c>
      <c r="AA39" s="41">
        <f t="shared" ca="1" si="28"/>
        <v>6</v>
      </c>
      <c r="AB39" s="41">
        <f t="shared" ca="1" si="28"/>
        <v>1</v>
      </c>
      <c r="AC39" s="37"/>
      <c r="AD39" s="41">
        <f t="shared" ca="1" si="29"/>
        <v>0</v>
      </c>
      <c r="AE39" s="41">
        <f t="shared" ca="1" si="29"/>
        <v>1</v>
      </c>
      <c r="AF39" s="41">
        <f t="shared" ca="1" si="29"/>
        <v>0</v>
      </c>
      <c r="AG39" s="37"/>
      <c r="AH39" s="42" t="str">
        <f t="shared" si="31"/>
        <v>⑪</v>
      </c>
      <c r="AI39" s="41">
        <f t="shared" ca="1" si="31"/>
        <v>161</v>
      </c>
      <c r="AJ39" s="37" t="str">
        <f t="shared" si="31"/>
        <v>－</v>
      </c>
      <c r="AK39" s="41">
        <f t="shared" ca="1" si="31"/>
        <v>10</v>
      </c>
      <c r="AL39" s="37" t="str">
        <f t="shared" si="31"/>
        <v>＝</v>
      </c>
      <c r="AM39" s="41">
        <f t="shared" ca="1" si="31"/>
        <v>151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>
        <f t="shared" ca="1" si="11"/>
        <v>0.37810684000073935</v>
      </c>
      <c r="CH39" s="40">
        <f t="shared" ca="1" si="12"/>
        <v>27</v>
      </c>
      <c r="CJ39" s="37">
        <v>39</v>
      </c>
      <c r="CK39" s="36">
        <v>9</v>
      </c>
      <c r="CL39" s="37">
        <v>3</v>
      </c>
      <c r="CO39" s="39">
        <f t="shared" ca="1" si="13"/>
        <v>0.11707886024571357</v>
      </c>
      <c r="CP39" s="40">
        <f t="shared" ca="1" si="0"/>
        <v>44</v>
      </c>
      <c r="CQ39" s="17"/>
      <c r="CR39" s="37">
        <v>39</v>
      </c>
      <c r="CS39" s="36">
        <v>8</v>
      </c>
      <c r="CT39" s="37">
        <v>2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6">B13</f>
        <v>－</v>
      </c>
      <c r="C40" s="13">
        <f t="shared" ca="1" si="36"/>
        <v>0</v>
      </c>
      <c r="D40" s="13">
        <f t="shared" ca="1" si="36"/>
        <v>7</v>
      </c>
      <c r="E40" s="13">
        <f t="shared" ca="1" si="36"/>
        <v>9</v>
      </c>
      <c r="F40" s="8"/>
      <c r="G40" s="9"/>
      <c r="H40" s="12" t="str">
        <f t="shared" si="36"/>
        <v>－</v>
      </c>
      <c r="I40" s="13">
        <f t="shared" ca="1" si="36"/>
        <v>0</v>
      </c>
      <c r="J40" s="13">
        <f t="shared" ca="1" si="36"/>
        <v>5</v>
      </c>
      <c r="K40" s="13">
        <f t="shared" ca="1" si="36"/>
        <v>0</v>
      </c>
      <c r="L40" s="8"/>
      <c r="M40" s="9"/>
      <c r="N40" s="12" t="str">
        <f t="shared" si="36"/>
        <v>－</v>
      </c>
      <c r="O40" s="13">
        <f t="shared" ca="1" si="36"/>
        <v>0</v>
      </c>
      <c r="P40" s="13">
        <f t="shared" ca="1" si="36"/>
        <v>1</v>
      </c>
      <c r="Q40" s="13">
        <f t="shared" ca="1" si="36"/>
        <v>2</v>
      </c>
      <c r="R40" s="8"/>
      <c r="S40" s="2"/>
      <c r="T40" s="2"/>
      <c r="U40" s="46" t="s">
        <v>159</v>
      </c>
      <c r="V40" s="2"/>
      <c r="W40" s="2"/>
      <c r="X40" s="37"/>
      <c r="Y40" s="37" t="str">
        <f t="shared" si="30"/>
        <v>⑫</v>
      </c>
      <c r="Z40" s="41">
        <f t="shared" ca="1" si="28"/>
        <v>1</v>
      </c>
      <c r="AA40" s="41">
        <f t="shared" ca="1" si="28"/>
        <v>5</v>
      </c>
      <c r="AB40" s="41">
        <f t="shared" ca="1" si="28"/>
        <v>6</v>
      </c>
      <c r="AC40" s="37"/>
      <c r="AD40" s="41">
        <f t="shared" ca="1" si="29"/>
        <v>0</v>
      </c>
      <c r="AE40" s="48">
        <f t="shared" ca="1" si="29"/>
        <v>2</v>
      </c>
      <c r="AF40" s="48">
        <f t="shared" ca="1" si="29"/>
        <v>2</v>
      </c>
      <c r="AG40" s="37"/>
      <c r="AH40" s="35" t="str">
        <f t="shared" si="31"/>
        <v>⑫</v>
      </c>
      <c r="AI40" s="49">
        <f t="shared" ca="1" si="31"/>
        <v>156</v>
      </c>
      <c r="AJ40" s="36" t="str">
        <f t="shared" si="31"/>
        <v>－</v>
      </c>
      <c r="AK40" s="49">
        <f t="shared" ca="1" si="31"/>
        <v>22</v>
      </c>
      <c r="AL40" s="36" t="str">
        <f t="shared" si="31"/>
        <v>＝</v>
      </c>
      <c r="AM40" s="49">
        <f t="shared" ca="1" si="31"/>
        <v>134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3"/>
      <c r="BH40" s="83"/>
      <c r="BI40" s="83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>
        <f t="shared" ca="1" si="11"/>
        <v>0.51354598436068311</v>
      </c>
      <c r="CH40" s="40">
        <f t="shared" ca="1" si="12"/>
        <v>24</v>
      </c>
      <c r="CJ40" s="37">
        <v>40</v>
      </c>
      <c r="CK40" s="36">
        <v>9</v>
      </c>
      <c r="CL40" s="37">
        <v>4</v>
      </c>
      <c r="CO40" s="39">
        <f t="shared" ca="1" si="13"/>
        <v>0.61042007913671825</v>
      </c>
      <c r="CP40" s="40">
        <f t="shared" ca="1" si="0"/>
        <v>16</v>
      </c>
      <c r="CQ40" s="17"/>
      <c r="CR40" s="37">
        <v>40</v>
      </c>
      <c r="CS40" s="36">
        <v>8</v>
      </c>
      <c r="CT40" s="37">
        <v>3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1</v>
      </c>
      <c r="D41" s="30">
        <f ca="1">MOD(ROUNDDOWN(AM32/10,0),10)</f>
        <v>1</v>
      </c>
      <c r="E41" s="30">
        <f ca="1">MOD(AM32,10)</f>
        <v>0</v>
      </c>
      <c r="F41" s="8"/>
      <c r="G41" s="9"/>
      <c r="H41" s="29"/>
      <c r="I41" s="30">
        <f ca="1">MOD(ROUNDDOWN(AM33/100,0),10)</f>
        <v>1</v>
      </c>
      <c r="J41" s="30">
        <f ca="1">MOD(ROUNDDOWN(AM33/10,0),10)</f>
        <v>0</v>
      </c>
      <c r="K41" s="30">
        <f ca="1">MOD(AM33,10)</f>
        <v>3</v>
      </c>
      <c r="L41" s="8"/>
      <c r="M41" s="9"/>
      <c r="N41" s="29"/>
      <c r="O41" s="30">
        <f ca="1">MOD(ROUNDDOWN(AM34/100,0),10)</f>
        <v>1</v>
      </c>
      <c r="P41" s="30">
        <f ca="1">MOD(ROUNDDOWN(AM34/10,0),10)</f>
        <v>8</v>
      </c>
      <c r="Q41" s="30">
        <f ca="1">MOD(AM34,10)</f>
        <v>5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4"/>
      <c r="BH41" s="36" t="s">
        <v>34</v>
      </c>
      <c r="BI41" s="84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>
        <f t="shared" ca="1" si="11"/>
        <v>0.87817197760610732</v>
      </c>
      <c r="CH41" s="40">
        <f t="shared" ca="1" si="12"/>
        <v>6</v>
      </c>
      <c r="CJ41" s="37">
        <v>41</v>
      </c>
      <c r="CK41" s="36">
        <v>9</v>
      </c>
      <c r="CL41" s="37">
        <v>5</v>
      </c>
      <c r="CO41" s="39">
        <f t="shared" ca="1" si="13"/>
        <v>0.27519555922917471</v>
      </c>
      <c r="CP41" s="40">
        <f t="shared" ca="1" si="0"/>
        <v>33</v>
      </c>
      <c r="CQ41" s="17"/>
      <c r="CR41" s="37">
        <v>41</v>
      </c>
      <c r="CS41" s="36">
        <v>8</v>
      </c>
      <c r="CT41" s="37">
        <v>4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3" t="s">
        <v>95</v>
      </c>
      <c r="V42" s="2"/>
      <c r="W42" s="2"/>
      <c r="X42" s="37"/>
      <c r="Z42" s="45" t="s">
        <v>160</v>
      </c>
      <c r="AA42" s="45" t="s">
        <v>32</v>
      </c>
      <c r="AB42" s="45" t="s">
        <v>33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5" t="s">
        <v>161</v>
      </c>
      <c r="AR42" s="116"/>
      <c r="AS42" s="116"/>
      <c r="AT42" s="117" t="s">
        <v>162</v>
      </c>
      <c r="AU42" s="115" t="s">
        <v>163</v>
      </c>
      <c r="AV42" s="115" t="s">
        <v>30</v>
      </c>
      <c r="AW42" s="115"/>
      <c r="AX42" s="116"/>
      <c r="AY42" s="117" t="s">
        <v>30</v>
      </c>
      <c r="AZ42" s="116"/>
      <c r="BA42" s="115" t="s">
        <v>164</v>
      </c>
      <c r="BB42" s="36"/>
      <c r="BC42" s="57" t="s">
        <v>164</v>
      </c>
      <c r="BD42" s="56" t="s">
        <v>99</v>
      </c>
      <c r="BE42" s="56" t="s">
        <v>33</v>
      </c>
      <c r="BF42" s="56" t="s">
        <v>32</v>
      </c>
      <c r="BG42" s="36"/>
      <c r="BH42" s="57" t="s">
        <v>161</v>
      </c>
      <c r="BI42" s="56" t="s">
        <v>161</v>
      </c>
      <c r="BJ42" s="56" t="s">
        <v>165</v>
      </c>
      <c r="BK42" s="36"/>
      <c r="BL42" s="54"/>
      <c r="BM42" s="54"/>
      <c r="BN42" s="57" t="s">
        <v>99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>
        <f t="shared" ca="1" si="11"/>
        <v>7.6762397420743755E-2</v>
      </c>
      <c r="CH42" s="40">
        <f t="shared" ca="1" si="12"/>
        <v>39</v>
      </c>
      <c r="CJ42" s="37">
        <v>42</v>
      </c>
      <c r="CK42" s="36">
        <v>9</v>
      </c>
      <c r="CL42" s="37">
        <v>6</v>
      </c>
      <c r="CO42" s="39">
        <f t="shared" ca="1" si="13"/>
        <v>0.13592391983445229</v>
      </c>
      <c r="CP42" s="40">
        <f t="shared" ca="1" si="0"/>
        <v>43</v>
      </c>
      <c r="CQ42" s="17"/>
      <c r="CR42" s="37">
        <v>42</v>
      </c>
      <c r="CS42" s="36">
        <v>8</v>
      </c>
      <c r="CT42" s="37">
        <v>5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/>
      </c>
      <c r="E43" s="21"/>
      <c r="F43" s="21"/>
      <c r="G43" s="23"/>
      <c r="H43" s="21"/>
      <c r="I43" s="21"/>
      <c r="J43" s="22" t="str">
        <f ca="1">IF($AT50="","",VLOOKUP($AT50,$BT$43:$BU$53,2,FALSE))</f>
        <v/>
      </c>
      <c r="K43" s="21"/>
      <c r="L43" s="24"/>
      <c r="M43" s="20"/>
      <c r="N43" s="24"/>
      <c r="O43" s="21"/>
      <c r="P43" s="22" t="str">
        <f ca="1">IF($AT51="","",VLOOKUP($AT51,$BT$43:$BU$53,2,FALSE))</f>
        <v/>
      </c>
      <c r="Q43" s="21"/>
      <c r="R43" s="5"/>
      <c r="S43" s="2"/>
      <c r="T43" s="2"/>
      <c r="U43" s="58" t="s">
        <v>166</v>
      </c>
      <c r="V43" s="2"/>
      <c r="W43" s="2"/>
      <c r="X43" s="37"/>
      <c r="Y43" s="37" t="s">
        <v>57</v>
      </c>
      <c r="Z43" s="59" t="str">
        <f ca="1">IF(AI43="ok","okok","nono")</f>
        <v>nono</v>
      </c>
      <c r="AA43" s="59" t="str">
        <f ca="1">IF(AQ43="ok","okok","nono")</f>
        <v>nono</v>
      </c>
      <c r="AB43" s="59" t="str">
        <f ca="1">IF(BH43="ok","okok","nono")</f>
        <v>nono</v>
      </c>
      <c r="AC43" s="60"/>
      <c r="AD43" s="35"/>
      <c r="AE43" s="61" t="s">
        <v>57</v>
      </c>
      <c r="AF43" s="62"/>
      <c r="AG43" s="125" t="str">
        <f t="shared" ref="AG43:AG54" ca="1" si="37">IF(BL43&lt;0,"ok",IF(AND(BL43=0,BR43&lt;0),"ok","no"))</f>
        <v>no</v>
      </c>
      <c r="AH43" s="129" t="str">
        <f ca="1">IF(AI43="ok",AM43-1,"")</f>
        <v/>
      </c>
      <c r="AI43" s="128" t="str">
        <f ca="1">IF(AL43="ok","ok",IF(AND(AK43="ok",AJ43="ok"),"ok","no"))</f>
        <v>no</v>
      </c>
      <c r="AJ43" s="123" t="str">
        <f ca="1">IF(BR43&lt;0,"ok","no")</f>
        <v>no</v>
      </c>
      <c r="AK43" s="123" t="str">
        <f t="shared" ref="AK43:AK54" ca="1" si="38">IF(BJ43=BK43,"ok","no")</f>
        <v>ok</v>
      </c>
      <c r="AL43" s="123" t="str">
        <f ca="1">IF(BL43&lt;0,"ok","no")</f>
        <v>no</v>
      </c>
      <c r="AM43" s="63">
        <f t="shared" ref="AM43:AM54" ca="1" si="39">Z29</f>
        <v>1</v>
      </c>
      <c r="AN43" s="64">
        <f t="shared" ref="AN43:AN54" ca="1" si="40">AD29</f>
        <v>0</v>
      </c>
      <c r="AO43" s="65">
        <f t="shared" ref="AO43:AO54" ca="1" si="41">AM43-AN43</f>
        <v>1</v>
      </c>
      <c r="AP43" s="36"/>
      <c r="AQ43" s="126" t="str">
        <f ca="1">IF(AND(AS43="ok",AR43="ok"),"ok","no")</f>
        <v>no</v>
      </c>
      <c r="AR43" s="128" t="str">
        <f ca="1">IF(AY43=9,"ok","no")</f>
        <v>no</v>
      </c>
      <c r="AS43" s="123" t="str">
        <f ca="1">IF(BC43=10,"ok","no")</f>
        <v>no</v>
      </c>
      <c r="AT43" s="135" t="str">
        <f ca="1">IF(AY43=9,AY43,IF(AU43=10,AU43,""))</f>
        <v/>
      </c>
      <c r="AU43" s="132" t="str">
        <f ca="1">IF(AND(AW43&lt;&gt;"",AV43="ok"),10,"")</f>
        <v/>
      </c>
      <c r="AV43" s="123" t="str">
        <f ca="1">IF(BL43&lt;0,"ok",IF(AND(BL43=0,BR43&lt;0),"ok","no"))</f>
        <v>no</v>
      </c>
      <c r="AW43" s="118" t="str">
        <f ca="1">IF(BC43=10,"",BC43)</f>
        <v/>
      </c>
      <c r="AX43" s="116"/>
      <c r="AY43" s="118" t="str">
        <f ca="1">IF(AND(BA43="ok",AZ43="ok"),9,"")</f>
        <v/>
      </c>
      <c r="AZ43" s="123" t="str">
        <f ca="1">IF(BR43&lt;0,"ok","no")</f>
        <v>no</v>
      </c>
      <c r="BA43" s="122" t="str">
        <f ca="1">IF(BC43=10,"ok","no")</f>
        <v>no</v>
      </c>
      <c r="BB43" s="36"/>
      <c r="BC43" s="149" t="str">
        <f ca="1">IF(AND(BO43="ok",BJ43=0),10,IF(BF43="ok",BJ43-1,IF(BE43="ok",10,"")))</f>
        <v/>
      </c>
      <c r="BD43" s="128" t="str">
        <f t="shared" ref="BD43:BD54" ca="1" si="42">IF(BJ43=0,"ok","no")</f>
        <v>no</v>
      </c>
      <c r="BE43" s="123" t="str">
        <f t="shared" ref="BE43:BE54" ca="1" si="43">IF(BL43&lt;0,"ok","no")</f>
        <v>no</v>
      </c>
      <c r="BF43" s="122" t="str">
        <f ca="1">IF(AND(BO43="ok",BI43="no"),"ok","no")</f>
        <v>no</v>
      </c>
      <c r="BG43" s="36"/>
      <c r="BH43" s="125" t="str">
        <f ca="1">IF(BO43="ok","ok","no")</f>
        <v>no</v>
      </c>
      <c r="BI43" s="128" t="str">
        <f ca="1">IF(BJ43=0,"ok","no")</f>
        <v>no</v>
      </c>
      <c r="BJ43" s="63">
        <f ca="1">AA29</f>
        <v>7</v>
      </c>
      <c r="BK43" s="64">
        <f ca="1">AE29</f>
        <v>7</v>
      </c>
      <c r="BL43" s="66">
        <f t="shared" ref="BL43:BL54" ca="1" si="44">BJ43-BK43</f>
        <v>0</v>
      </c>
      <c r="BM43" s="68"/>
      <c r="BN43" s="138" t="str">
        <f ca="1">IF(BO43="ok",10,"")</f>
        <v/>
      </c>
      <c r="BO43" s="128" t="str">
        <f ca="1">IF(BR43&lt;0,"ok","no")</f>
        <v>no</v>
      </c>
      <c r="BP43" s="63">
        <f t="shared" ref="BP43:BP54" ca="1" si="45">AB29</f>
        <v>5</v>
      </c>
      <c r="BQ43" s="64">
        <f t="shared" ref="BQ43:BQ54" ca="1" si="46">AF29</f>
        <v>3</v>
      </c>
      <c r="BR43" s="67">
        <f t="shared" ref="BR43:BR54" ca="1" si="47">BP43-BQ43</f>
        <v>2</v>
      </c>
      <c r="BS43" s="68"/>
      <c r="BT43" s="109">
        <v>0</v>
      </c>
      <c r="BU43" s="110" t="s">
        <v>167</v>
      </c>
      <c r="BV43" s="68" t="s">
        <v>168</v>
      </c>
      <c r="BW43" s="68"/>
      <c r="BX43" s="68"/>
      <c r="BY43" s="39"/>
      <c r="BZ43" s="40"/>
      <c r="CB43" s="37"/>
      <c r="CC43" s="36"/>
      <c r="CD43" s="37"/>
      <c r="CG43" s="39">
        <f t="shared" ca="1" si="11"/>
        <v>0.39527175285925664</v>
      </c>
      <c r="CH43" s="40">
        <f t="shared" ca="1" si="12"/>
        <v>26</v>
      </c>
      <c r="CJ43" s="37">
        <v>43</v>
      </c>
      <c r="CK43" s="36">
        <v>9</v>
      </c>
      <c r="CL43" s="37">
        <v>7</v>
      </c>
      <c r="CO43" s="39">
        <f t="shared" ca="1" si="13"/>
        <v>0.22607062876759465</v>
      </c>
      <c r="CP43" s="40">
        <f t="shared" ca="1" si="0"/>
        <v>35</v>
      </c>
      <c r="CQ43" s="17"/>
      <c r="CR43" s="37">
        <v>43</v>
      </c>
      <c r="CS43" s="36">
        <v>8</v>
      </c>
      <c r="CT43" s="37">
        <v>6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/>
      </c>
      <c r="D44" s="32" t="str">
        <f ca="1">IF($BC49="","",VLOOKUP($BC49,$BT$43:$BU$53,2,FALSE))</f>
        <v/>
      </c>
      <c r="E44" s="32" t="str">
        <f ca="1">IF($BN49="","",VLOOKUP($BN49,$BT$43:$BU$53,2,FALSE))</f>
        <v/>
      </c>
      <c r="F44" s="8"/>
      <c r="G44" s="6" t="str">
        <f>G17</f>
        <v>⑧</v>
      </c>
      <c r="H44" s="7"/>
      <c r="I44" s="32" t="str">
        <f ca="1">IF($AH50="","",VLOOKUP($AH50,$BT$43:$BU$53,2,FALSE))</f>
        <v/>
      </c>
      <c r="J44" s="32" t="str">
        <f ca="1">IF($BC50="","",VLOOKUP($BC50,$BT$43:$BU$53,2,FALSE))</f>
        <v/>
      </c>
      <c r="K44" s="32" t="str">
        <f ca="1">IF($BN50="","",VLOOKUP($BN50,$BT$43:$BU$53,2,FALSE))</f>
        <v/>
      </c>
      <c r="L44" s="8"/>
      <c r="M44" s="6" t="str">
        <f>M17</f>
        <v>⑨</v>
      </c>
      <c r="N44" s="7"/>
      <c r="O44" s="32" t="str">
        <f ca="1">IF($AH51="","",VLOOKUP($AH51,$BT$43:$BU$53,2,FALSE))</f>
        <v/>
      </c>
      <c r="P44" s="32" t="str">
        <f ca="1">IF($BC51="","",VLOOKUP($BC51,$BT$43:$BU$53,2,FALSE))</f>
        <v/>
      </c>
      <c r="Q44" s="32" t="str">
        <f ca="1">IF($BN51="","",VLOOKUP($BN51,$BT$43:$BU$53,2,FALSE))</f>
        <v/>
      </c>
      <c r="R44" s="8"/>
      <c r="S44" s="2"/>
      <c r="T44" s="2"/>
      <c r="U44" s="58" t="s">
        <v>169</v>
      </c>
      <c r="V44" s="2"/>
      <c r="W44" s="2"/>
      <c r="X44" s="37"/>
      <c r="Y44" s="37" t="s">
        <v>58</v>
      </c>
      <c r="Z44" s="59" t="str">
        <f t="shared" ref="Z44:Z54" ca="1" si="48">IF(AI44="ok","okok","nono")</f>
        <v>nono</v>
      </c>
      <c r="AA44" s="59" t="str">
        <f t="shared" ref="AA44:AA54" ca="1" si="49">IF(AQ44="ok","okok","nono")</f>
        <v>nono</v>
      </c>
      <c r="AB44" s="59" t="str">
        <f t="shared" ref="AB44:AB54" ca="1" si="50">IF(BH44="ok","okok","nono")</f>
        <v>nono</v>
      </c>
      <c r="AC44" s="43"/>
      <c r="AD44" s="42"/>
      <c r="AE44" s="61" t="s">
        <v>58</v>
      </c>
      <c r="AF44" s="62"/>
      <c r="AG44" s="126" t="str">
        <f t="shared" ca="1" si="37"/>
        <v>no</v>
      </c>
      <c r="AH44" s="130" t="str">
        <f t="shared" ref="AH44:AH54" ca="1" si="51">IF(AI44="ok",AM44-1,"")</f>
        <v/>
      </c>
      <c r="AI44" s="128" t="str">
        <f t="shared" ref="AI44:AI54" ca="1" si="52">IF(AL44="ok","ok",IF(AND(AK44="ok",AJ44="ok"),"ok","no"))</f>
        <v>no</v>
      </c>
      <c r="AJ44" s="123" t="str">
        <f t="shared" ref="AJ44:AJ54" ca="1" si="53">IF(BR44&lt;0,"ok","no")</f>
        <v>no</v>
      </c>
      <c r="AK44" s="123" t="str">
        <f t="shared" ca="1" si="38"/>
        <v>no</v>
      </c>
      <c r="AL44" s="123" t="str">
        <f t="shared" ref="AL44:AL54" ca="1" si="54">IF(BL44&lt;0,"ok","no")</f>
        <v>no</v>
      </c>
      <c r="AM44" s="69">
        <f t="shared" ca="1" si="39"/>
        <v>1</v>
      </c>
      <c r="AN44" s="41">
        <f t="shared" ca="1" si="40"/>
        <v>0</v>
      </c>
      <c r="AO44" s="70">
        <f t="shared" ca="1" si="41"/>
        <v>1</v>
      </c>
      <c r="AP44" s="36"/>
      <c r="AQ44" s="126" t="str">
        <f t="shared" ref="AQ44:AQ54" ca="1" si="55">IF(AND(AS44="ok",AR44="ok"),"ok","no")</f>
        <v>no</v>
      </c>
      <c r="AR44" s="128" t="str">
        <f t="shared" ref="AR44:AR53" ca="1" si="56">IF(AY44=9,"ok","no")</f>
        <v>no</v>
      </c>
      <c r="AS44" s="123" t="str">
        <f t="shared" ref="AS44:AS54" ca="1" si="57">IF(BC44=10,"ok","no")</f>
        <v>no</v>
      </c>
      <c r="AT44" s="136" t="str">
        <f t="shared" ref="AT44:AT54" ca="1" si="58">IF(AY44=9,AY44,IF(AU44=10,AU44,""))</f>
        <v/>
      </c>
      <c r="AU44" s="133" t="str">
        <f t="shared" ref="AU44:AU54" ca="1" si="59">IF(AND(AW44&lt;&gt;"",AV44="ok"),10,"")</f>
        <v/>
      </c>
      <c r="AV44" s="123" t="str">
        <f t="shared" ref="AV44:AV54" ca="1" si="60">IF(BL44&lt;0,"ok",IF(AND(BL44=0,BR44&lt;0),"ok","no"))</f>
        <v>no</v>
      </c>
      <c r="AW44" s="119" t="str">
        <f t="shared" ref="AW44:AW54" ca="1" si="61">IF(BC44=10,"",BC44)</f>
        <v/>
      </c>
      <c r="AX44" s="116"/>
      <c r="AY44" s="119" t="str">
        <f t="shared" ref="AY44:AY54" ca="1" si="62">IF(AND(BA44="ok",AZ44="ok"),9,"")</f>
        <v/>
      </c>
      <c r="AZ44" s="123" t="str">
        <f t="shared" ref="AZ44:AZ54" ca="1" si="63">IF(BR44&lt;0,"ok","no")</f>
        <v>no</v>
      </c>
      <c r="BA44" s="122" t="str">
        <f t="shared" ref="BA44:BA54" ca="1" si="64">IF(BC44=10,"ok","no")</f>
        <v>no</v>
      </c>
      <c r="BB44" s="36"/>
      <c r="BC44" s="139" t="str">
        <f t="shared" ref="BC44:BC54" ca="1" si="65">IF(AND(BO44="ok",BJ44=0),10,IF(BF44="ok",BJ44-1,IF(BE44="ok",10,"")))</f>
        <v/>
      </c>
      <c r="BD44" s="128" t="str">
        <f t="shared" ca="1" si="42"/>
        <v>no</v>
      </c>
      <c r="BE44" s="123" t="str">
        <f t="shared" ca="1" si="43"/>
        <v>no</v>
      </c>
      <c r="BF44" s="122" t="str">
        <f t="shared" ref="BF44:BF54" ca="1" si="66">IF(AND(BO44="ok",BI44="no"),"ok","no")</f>
        <v>no</v>
      </c>
      <c r="BG44" s="36"/>
      <c r="BH44" s="126" t="str">
        <f t="shared" ref="BH44:BH54" ca="1" si="67">IF(BO44="ok","ok","no")</f>
        <v>no</v>
      </c>
      <c r="BI44" s="128" t="str">
        <f t="shared" ref="BI44:BI54" ca="1" si="68">IF(BJ44=0,"ok","no")</f>
        <v>no</v>
      </c>
      <c r="BJ44" s="69">
        <f t="shared" ref="BJ44:BJ54" ca="1" si="69">AA30</f>
        <v>8</v>
      </c>
      <c r="BK44" s="41">
        <f t="shared" ref="BK44:BK54" ca="1" si="70">AE30</f>
        <v>6</v>
      </c>
      <c r="BL44" s="71">
        <f t="shared" ca="1" si="44"/>
        <v>2</v>
      </c>
      <c r="BM44" s="68"/>
      <c r="BN44" s="139" t="str">
        <f t="shared" ref="BN44:BN54" ca="1" si="71">IF(BO44="ok",10,"")</f>
        <v/>
      </c>
      <c r="BO44" s="128" t="str">
        <f t="shared" ref="BO44:BO54" ca="1" si="72">IF(BR44&lt;0,"ok","no")</f>
        <v>no</v>
      </c>
      <c r="BP44" s="69">
        <f t="shared" ca="1" si="45"/>
        <v>4</v>
      </c>
      <c r="BQ44" s="41">
        <f t="shared" ca="1" si="46"/>
        <v>4</v>
      </c>
      <c r="BR44" s="72">
        <f t="shared" ca="1" si="47"/>
        <v>0</v>
      </c>
      <c r="BS44" s="68"/>
      <c r="BT44" s="111">
        <v>1</v>
      </c>
      <c r="BU44" s="112" t="s">
        <v>118</v>
      </c>
      <c r="BV44" s="68" t="s">
        <v>168</v>
      </c>
      <c r="BW44" s="68"/>
      <c r="BX44" s="68"/>
      <c r="BY44" s="39"/>
      <c r="BZ44" s="40"/>
      <c r="CB44" s="37"/>
      <c r="CC44" s="36"/>
      <c r="CD44" s="37"/>
      <c r="CG44" s="39">
        <f t="shared" ca="1" si="11"/>
        <v>1.4390338465445351E-2</v>
      </c>
      <c r="CH44" s="40">
        <f t="shared" ca="1" si="12"/>
        <v>44</v>
      </c>
      <c r="CJ44" s="37">
        <v>44</v>
      </c>
      <c r="CK44" s="36">
        <v>9</v>
      </c>
      <c r="CL44" s="37">
        <v>8</v>
      </c>
      <c r="CO44" s="39">
        <f t="shared" ca="1" si="13"/>
        <v>0.47542376556806965</v>
      </c>
      <c r="CP44" s="40">
        <f t="shared" ca="1" si="0"/>
        <v>23</v>
      </c>
      <c r="CQ44" s="17"/>
      <c r="CR44" s="37">
        <v>44</v>
      </c>
      <c r="CS44" s="36">
        <v>8</v>
      </c>
      <c r="CT44" s="37">
        <v>7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3">C18</f>
        <v>1</v>
      </c>
      <c r="D45" s="11">
        <f t="shared" ca="1" si="73"/>
        <v>7</v>
      </c>
      <c r="E45" s="11">
        <f t="shared" ca="1" si="73"/>
        <v>4</v>
      </c>
      <c r="F45" s="8"/>
      <c r="G45" s="9"/>
      <c r="H45" s="27"/>
      <c r="I45" s="28">
        <f t="shared" ca="1" si="73"/>
        <v>1</v>
      </c>
      <c r="J45" s="11">
        <f t="shared" ca="1" si="73"/>
        <v>9</v>
      </c>
      <c r="K45" s="11">
        <f t="shared" ca="1" si="73"/>
        <v>9</v>
      </c>
      <c r="L45" s="8"/>
      <c r="M45" s="9"/>
      <c r="N45" s="27"/>
      <c r="O45" s="28">
        <f t="shared" ca="1" si="73"/>
        <v>1</v>
      </c>
      <c r="P45" s="11">
        <f t="shared" ca="1" si="73"/>
        <v>9</v>
      </c>
      <c r="Q45" s="11">
        <f t="shared" ca="1" si="73"/>
        <v>5</v>
      </c>
      <c r="R45" s="8"/>
      <c r="S45" s="2"/>
      <c r="T45" s="2"/>
      <c r="U45" s="58" t="s">
        <v>170</v>
      </c>
      <c r="V45" s="2"/>
      <c r="W45" s="2"/>
      <c r="X45" s="37"/>
      <c r="Y45" s="37" t="s">
        <v>59</v>
      </c>
      <c r="Z45" s="59" t="str">
        <f t="shared" ca="1" si="48"/>
        <v>nono</v>
      </c>
      <c r="AA45" s="59" t="str">
        <f t="shared" ca="1" si="49"/>
        <v>nono</v>
      </c>
      <c r="AB45" s="59" t="str">
        <f t="shared" ca="1" si="50"/>
        <v>nono</v>
      </c>
      <c r="AC45" s="43"/>
      <c r="AD45" s="42"/>
      <c r="AE45" s="61" t="s">
        <v>59</v>
      </c>
      <c r="AF45" s="62"/>
      <c r="AG45" s="126" t="str">
        <f t="shared" ca="1" si="37"/>
        <v>no</v>
      </c>
      <c r="AH45" s="130" t="str">
        <f t="shared" ca="1" si="51"/>
        <v/>
      </c>
      <c r="AI45" s="128" t="str">
        <f t="shared" ca="1" si="52"/>
        <v>no</v>
      </c>
      <c r="AJ45" s="123" t="str">
        <f t="shared" ca="1" si="53"/>
        <v>no</v>
      </c>
      <c r="AK45" s="123" t="str">
        <f t="shared" ca="1" si="38"/>
        <v>no</v>
      </c>
      <c r="AL45" s="123" t="str">
        <f t="shared" ca="1" si="54"/>
        <v>no</v>
      </c>
      <c r="AM45" s="69">
        <f t="shared" ca="1" si="39"/>
        <v>1</v>
      </c>
      <c r="AN45" s="41">
        <f t="shared" ca="1" si="40"/>
        <v>0</v>
      </c>
      <c r="AO45" s="70">
        <f t="shared" ca="1" si="41"/>
        <v>1</v>
      </c>
      <c r="AP45" s="36"/>
      <c r="AQ45" s="126" t="str">
        <f t="shared" ca="1" si="55"/>
        <v>no</v>
      </c>
      <c r="AR45" s="128" t="str">
        <f t="shared" ca="1" si="56"/>
        <v>no</v>
      </c>
      <c r="AS45" s="123" t="str">
        <f t="shared" ca="1" si="57"/>
        <v>no</v>
      </c>
      <c r="AT45" s="136" t="str">
        <f t="shared" ca="1" si="58"/>
        <v/>
      </c>
      <c r="AU45" s="133" t="str">
        <f t="shared" ca="1" si="59"/>
        <v/>
      </c>
      <c r="AV45" s="123" t="str">
        <f t="shared" ca="1" si="60"/>
        <v>no</v>
      </c>
      <c r="AW45" s="119" t="str">
        <f t="shared" ca="1" si="61"/>
        <v/>
      </c>
      <c r="AX45" s="116"/>
      <c r="AY45" s="119" t="str">
        <f t="shared" ca="1" si="62"/>
        <v/>
      </c>
      <c r="AZ45" s="123" t="str">
        <f t="shared" ca="1" si="63"/>
        <v>no</v>
      </c>
      <c r="BA45" s="122" t="str">
        <f t="shared" ca="1" si="64"/>
        <v>no</v>
      </c>
      <c r="BB45" s="36"/>
      <c r="BC45" s="139" t="str">
        <f t="shared" ca="1" si="65"/>
        <v/>
      </c>
      <c r="BD45" s="128" t="str">
        <f t="shared" ca="1" si="42"/>
        <v>no</v>
      </c>
      <c r="BE45" s="123" t="str">
        <f t="shared" ca="1" si="43"/>
        <v>no</v>
      </c>
      <c r="BF45" s="122" t="str">
        <f t="shared" ca="1" si="66"/>
        <v>no</v>
      </c>
      <c r="BG45" s="36"/>
      <c r="BH45" s="126" t="str">
        <f t="shared" ca="1" si="67"/>
        <v>no</v>
      </c>
      <c r="BI45" s="128" t="str">
        <f t="shared" ca="1" si="68"/>
        <v>no</v>
      </c>
      <c r="BJ45" s="69">
        <f t="shared" ca="1" si="69"/>
        <v>7</v>
      </c>
      <c r="BK45" s="41">
        <f t="shared" ca="1" si="70"/>
        <v>1</v>
      </c>
      <c r="BL45" s="71">
        <f t="shared" ca="1" si="44"/>
        <v>6</v>
      </c>
      <c r="BM45" s="68"/>
      <c r="BN45" s="139" t="str">
        <f t="shared" ca="1" si="71"/>
        <v/>
      </c>
      <c r="BO45" s="128" t="str">
        <f t="shared" ca="1" si="72"/>
        <v>no</v>
      </c>
      <c r="BP45" s="69">
        <f t="shared" ca="1" si="45"/>
        <v>6</v>
      </c>
      <c r="BQ45" s="41">
        <f t="shared" ca="1" si="46"/>
        <v>6</v>
      </c>
      <c r="BR45" s="72">
        <f t="shared" ca="1" si="47"/>
        <v>0</v>
      </c>
      <c r="BS45" s="68"/>
      <c r="BT45" s="111">
        <v>2</v>
      </c>
      <c r="BU45" s="112" t="s">
        <v>124</v>
      </c>
      <c r="BV45" s="68" t="s">
        <v>168</v>
      </c>
      <c r="BW45" s="68"/>
      <c r="BX45" s="68"/>
      <c r="BY45" s="39"/>
      <c r="BZ45" s="40"/>
      <c r="CB45" s="37"/>
      <c r="CC45" s="36"/>
      <c r="CD45" s="37"/>
      <c r="CG45" s="39">
        <f t="shared" ca="1" si="11"/>
        <v>6.6991606201805109E-2</v>
      </c>
      <c r="CH45" s="40">
        <f t="shared" ca="1" si="12"/>
        <v>40</v>
      </c>
      <c r="CJ45" s="37">
        <v>45</v>
      </c>
      <c r="CK45" s="36">
        <v>9</v>
      </c>
      <c r="CL45" s="37">
        <v>9</v>
      </c>
      <c r="CO45" s="39">
        <f t="shared" ca="1" si="13"/>
        <v>0.37887740109542944</v>
      </c>
      <c r="CP45" s="40">
        <f t="shared" ca="1" si="0"/>
        <v>27</v>
      </c>
      <c r="CQ45" s="17"/>
      <c r="CR45" s="37">
        <v>45</v>
      </c>
      <c r="CS45" s="36">
        <v>8</v>
      </c>
      <c r="CT45" s="37">
        <v>8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4">B19</f>
        <v>－</v>
      </c>
      <c r="C46" s="13">
        <f t="shared" ca="1" si="74"/>
        <v>0</v>
      </c>
      <c r="D46" s="13">
        <f t="shared" ca="1" si="74"/>
        <v>2</v>
      </c>
      <c r="E46" s="13">
        <f t="shared" ca="1" si="74"/>
        <v>2</v>
      </c>
      <c r="F46" s="8"/>
      <c r="G46" s="9"/>
      <c r="H46" s="12" t="str">
        <f t="shared" si="74"/>
        <v>－</v>
      </c>
      <c r="I46" s="13">
        <f t="shared" ca="1" si="74"/>
        <v>0</v>
      </c>
      <c r="J46" s="13">
        <f t="shared" ca="1" si="74"/>
        <v>5</v>
      </c>
      <c r="K46" s="13">
        <f t="shared" ca="1" si="74"/>
        <v>0</v>
      </c>
      <c r="L46" s="8"/>
      <c r="M46" s="9"/>
      <c r="N46" s="12" t="str">
        <f t="shared" si="74"/>
        <v>－</v>
      </c>
      <c r="O46" s="13">
        <f t="shared" ca="1" si="74"/>
        <v>0</v>
      </c>
      <c r="P46" s="13">
        <f t="shared" ca="1" si="74"/>
        <v>7</v>
      </c>
      <c r="Q46" s="13">
        <f t="shared" ca="1" si="74"/>
        <v>5</v>
      </c>
      <c r="R46" s="8"/>
      <c r="S46" s="2"/>
      <c r="T46" s="2"/>
      <c r="U46" s="58" t="s">
        <v>171</v>
      </c>
      <c r="V46" s="2"/>
      <c r="W46" s="2"/>
      <c r="X46" s="37"/>
      <c r="Y46" s="37" t="s">
        <v>60</v>
      </c>
      <c r="Z46" s="59" t="str">
        <f t="shared" ca="1" si="48"/>
        <v>nono</v>
      </c>
      <c r="AA46" s="59" t="str">
        <f t="shared" ca="1" si="49"/>
        <v>nono</v>
      </c>
      <c r="AB46" s="59" t="str">
        <f t="shared" ca="1" si="50"/>
        <v>nono</v>
      </c>
      <c r="AC46" s="43"/>
      <c r="AD46" s="42"/>
      <c r="AE46" s="61" t="s">
        <v>60</v>
      </c>
      <c r="AF46" s="62"/>
      <c r="AG46" s="126" t="str">
        <f t="shared" ca="1" si="37"/>
        <v>no</v>
      </c>
      <c r="AH46" s="130" t="str">
        <f t="shared" ca="1" si="51"/>
        <v/>
      </c>
      <c r="AI46" s="128" t="str">
        <f t="shared" ca="1" si="52"/>
        <v>no</v>
      </c>
      <c r="AJ46" s="123" t="str">
        <f t="shared" ca="1" si="53"/>
        <v>no</v>
      </c>
      <c r="AK46" s="123" t="str">
        <f t="shared" ca="1" si="38"/>
        <v>no</v>
      </c>
      <c r="AL46" s="123" t="str">
        <f t="shared" ca="1" si="54"/>
        <v>no</v>
      </c>
      <c r="AM46" s="69">
        <f t="shared" ca="1" si="39"/>
        <v>1</v>
      </c>
      <c r="AN46" s="41">
        <f t="shared" ca="1" si="40"/>
        <v>0</v>
      </c>
      <c r="AO46" s="70">
        <f t="shared" ca="1" si="41"/>
        <v>1</v>
      </c>
      <c r="AP46" s="36"/>
      <c r="AQ46" s="126" t="str">
        <f t="shared" ca="1" si="55"/>
        <v>no</v>
      </c>
      <c r="AR46" s="128" t="str">
        <f t="shared" ca="1" si="56"/>
        <v>no</v>
      </c>
      <c r="AS46" s="123" t="str">
        <f t="shared" ca="1" si="57"/>
        <v>no</v>
      </c>
      <c r="AT46" s="136" t="str">
        <f t="shared" ca="1" si="58"/>
        <v/>
      </c>
      <c r="AU46" s="133" t="str">
        <f t="shared" ca="1" si="59"/>
        <v/>
      </c>
      <c r="AV46" s="123" t="str">
        <f t="shared" ca="1" si="60"/>
        <v>no</v>
      </c>
      <c r="AW46" s="119" t="str">
        <f t="shared" ca="1" si="61"/>
        <v/>
      </c>
      <c r="AX46" s="116"/>
      <c r="AY46" s="119" t="str">
        <f t="shared" ca="1" si="62"/>
        <v/>
      </c>
      <c r="AZ46" s="123" t="str">
        <f t="shared" ca="1" si="63"/>
        <v>no</v>
      </c>
      <c r="BA46" s="122" t="str">
        <f t="shared" ca="1" si="64"/>
        <v>no</v>
      </c>
      <c r="BB46" s="36"/>
      <c r="BC46" s="139" t="str">
        <f t="shared" ca="1" si="65"/>
        <v/>
      </c>
      <c r="BD46" s="128" t="str">
        <f t="shared" ca="1" si="42"/>
        <v>no</v>
      </c>
      <c r="BE46" s="123" t="str">
        <f t="shared" ca="1" si="43"/>
        <v>no</v>
      </c>
      <c r="BF46" s="122" t="str">
        <f t="shared" ca="1" si="66"/>
        <v>no</v>
      </c>
      <c r="BG46" s="36"/>
      <c r="BH46" s="126" t="str">
        <f t="shared" ca="1" si="67"/>
        <v>no</v>
      </c>
      <c r="BI46" s="128" t="str">
        <f t="shared" ca="1" si="68"/>
        <v>no</v>
      </c>
      <c r="BJ46" s="69">
        <f t="shared" ca="1" si="69"/>
        <v>8</v>
      </c>
      <c r="BK46" s="41">
        <f t="shared" ca="1" si="70"/>
        <v>7</v>
      </c>
      <c r="BL46" s="71">
        <f t="shared" ca="1" si="44"/>
        <v>1</v>
      </c>
      <c r="BM46" s="68"/>
      <c r="BN46" s="139" t="str">
        <f t="shared" ca="1" si="71"/>
        <v/>
      </c>
      <c r="BO46" s="128" t="str">
        <f t="shared" ca="1" si="72"/>
        <v>no</v>
      </c>
      <c r="BP46" s="69">
        <f t="shared" ca="1" si="45"/>
        <v>9</v>
      </c>
      <c r="BQ46" s="41">
        <f t="shared" ca="1" si="46"/>
        <v>9</v>
      </c>
      <c r="BR46" s="72">
        <f t="shared" ca="1" si="47"/>
        <v>0</v>
      </c>
      <c r="BS46" s="68"/>
      <c r="BT46" s="111">
        <v>3</v>
      </c>
      <c r="BU46" s="112" t="s">
        <v>172</v>
      </c>
      <c r="BV46" s="68" t="s">
        <v>173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39">
        <f t="shared" ca="1" si="13"/>
        <v>0.57364618562427994</v>
      </c>
      <c r="CP46" s="40">
        <f t="shared" ca="1" si="0"/>
        <v>20</v>
      </c>
      <c r="CQ46" s="17"/>
      <c r="CR46" s="37">
        <v>46</v>
      </c>
      <c r="CS46" s="36">
        <v>9</v>
      </c>
      <c r="CT46" s="37">
        <v>0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1</v>
      </c>
      <c r="D47" s="30">
        <f ca="1">MOD(ROUNDDOWN(AM35/10,0),10)</f>
        <v>5</v>
      </c>
      <c r="E47" s="30">
        <f ca="1">MOD(AM35,10)</f>
        <v>2</v>
      </c>
      <c r="F47" s="8"/>
      <c r="G47" s="9"/>
      <c r="H47" s="29"/>
      <c r="I47" s="30">
        <f ca="1">MOD(ROUNDDOWN(AM36/100,0),10)</f>
        <v>1</v>
      </c>
      <c r="J47" s="30">
        <f ca="1">MOD(ROUNDDOWN(AM36/10,0),10)</f>
        <v>4</v>
      </c>
      <c r="K47" s="30">
        <f ca="1">MOD(AM36,10)</f>
        <v>9</v>
      </c>
      <c r="L47" s="8"/>
      <c r="M47" s="9"/>
      <c r="N47" s="29"/>
      <c r="O47" s="30">
        <f ca="1">MOD(ROUNDDOWN(AM37/100,0),10)</f>
        <v>1</v>
      </c>
      <c r="P47" s="30">
        <f ca="1">MOD(ROUNDDOWN(AM37/10,0),10)</f>
        <v>2</v>
      </c>
      <c r="Q47" s="30">
        <f ca="1">MOD(AM37,10)</f>
        <v>0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8"/>
        <v>nono</v>
      </c>
      <c r="AA47" s="59" t="str">
        <f t="shared" ca="1" si="49"/>
        <v>nono</v>
      </c>
      <c r="AB47" s="59" t="str">
        <f t="shared" ca="1" si="50"/>
        <v>nono</v>
      </c>
      <c r="AC47" s="43"/>
      <c r="AD47" s="42"/>
      <c r="AE47" s="61" t="s">
        <v>61</v>
      </c>
      <c r="AF47" s="62"/>
      <c r="AG47" s="126" t="str">
        <f t="shared" ca="1" si="37"/>
        <v>no</v>
      </c>
      <c r="AH47" s="130" t="str">
        <f t="shared" ca="1" si="51"/>
        <v/>
      </c>
      <c r="AI47" s="128" t="str">
        <f t="shared" ca="1" si="52"/>
        <v>no</v>
      </c>
      <c r="AJ47" s="123" t="str">
        <f t="shared" ca="1" si="53"/>
        <v>no</v>
      </c>
      <c r="AK47" s="123" t="str">
        <f t="shared" ca="1" si="38"/>
        <v>ok</v>
      </c>
      <c r="AL47" s="123" t="str">
        <f t="shared" ca="1" si="54"/>
        <v>no</v>
      </c>
      <c r="AM47" s="69">
        <f t="shared" ca="1" si="39"/>
        <v>1</v>
      </c>
      <c r="AN47" s="41">
        <f t="shared" ca="1" si="40"/>
        <v>0</v>
      </c>
      <c r="AO47" s="70">
        <f t="shared" ca="1" si="41"/>
        <v>1</v>
      </c>
      <c r="AP47" s="36"/>
      <c r="AQ47" s="126" t="str">
        <f t="shared" ca="1" si="55"/>
        <v>no</v>
      </c>
      <c r="AR47" s="128" t="str">
        <f t="shared" ca="1" si="56"/>
        <v>no</v>
      </c>
      <c r="AS47" s="123" t="str">
        <f t="shared" ca="1" si="57"/>
        <v>no</v>
      </c>
      <c r="AT47" s="136" t="str">
        <f t="shared" ca="1" si="58"/>
        <v/>
      </c>
      <c r="AU47" s="133" t="str">
        <f t="shared" ca="1" si="59"/>
        <v/>
      </c>
      <c r="AV47" s="123" t="str">
        <f t="shared" ca="1" si="60"/>
        <v>no</v>
      </c>
      <c r="AW47" s="119" t="str">
        <f t="shared" ca="1" si="61"/>
        <v/>
      </c>
      <c r="AX47" s="116"/>
      <c r="AY47" s="119" t="str">
        <f t="shared" ca="1" si="62"/>
        <v/>
      </c>
      <c r="AZ47" s="123" t="str">
        <f t="shared" ca="1" si="63"/>
        <v>no</v>
      </c>
      <c r="BA47" s="122" t="str">
        <f t="shared" ca="1" si="64"/>
        <v>no</v>
      </c>
      <c r="BB47" s="36"/>
      <c r="BC47" s="139" t="str">
        <f t="shared" ca="1" si="65"/>
        <v/>
      </c>
      <c r="BD47" s="128" t="str">
        <f t="shared" ca="1" si="42"/>
        <v>no</v>
      </c>
      <c r="BE47" s="123" t="str">
        <f t="shared" ca="1" si="43"/>
        <v>no</v>
      </c>
      <c r="BF47" s="122" t="str">
        <f t="shared" ca="1" si="66"/>
        <v>no</v>
      </c>
      <c r="BG47" s="36"/>
      <c r="BH47" s="126" t="str">
        <f t="shared" ca="1" si="67"/>
        <v>no</v>
      </c>
      <c r="BI47" s="128" t="str">
        <f t="shared" ca="1" si="68"/>
        <v>no</v>
      </c>
      <c r="BJ47" s="69">
        <f t="shared" ca="1" si="69"/>
        <v>5</v>
      </c>
      <c r="BK47" s="41">
        <f t="shared" ca="1" si="70"/>
        <v>5</v>
      </c>
      <c r="BL47" s="71">
        <f t="shared" ca="1" si="44"/>
        <v>0</v>
      </c>
      <c r="BM47" s="68"/>
      <c r="BN47" s="139" t="str">
        <f t="shared" ca="1" si="71"/>
        <v/>
      </c>
      <c r="BO47" s="128" t="str">
        <f t="shared" ca="1" si="72"/>
        <v>no</v>
      </c>
      <c r="BP47" s="69">
        <f t="shared" ca="1" si="45"/>
        <v>3</v>
      </c>
      <c r="BQ47" s="41">
        <f t="shared" ca="1" si="46"/>
        <v>0</v>
      </c>
      <c r="BR47" s="72">
        <f t="shared" ca="1" si="47"/>
        <v>3</v>
      </c>
      <c r="BS47" s="68"/>
      <c r="BT47" s="111">
        <v>4</v>
      </c>
      <c r="BU47" s="112" t="s">
        <v>132</v>
      </c>
      <c r="BV47" s="68" t="s">
        <v>168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39">
        <f t="shared" ca="1" si="13"/>
        <v>0.45303890444173855</v>
      </c>
      <c r="CP47" s="40">
        <f t="shared" ca="1" si="0"/>
        <v>25</v>
      </c>
      <c r="CR47" s="37">
        <v>47</v>
      </c>
      <c r="CS47" s="36">
        <v>9</v>
      </c>
      <c r="CT47" s="37">
        <v>1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8"/>
        <v>nono</v>
      </c>
      <c r="AA48" s="59" t="str">
        <f t="shared" ca="1" si="49"/>
        <v>nono</v>
      </c>
      <c r="AB48" s="59" t="str">
        <f t="shared" ca="1" si="50"/>
        <v>nono</v>
      </c>
      <c r="AC48" s="43"/>
      <c r="AD48" s="42"/>
      <c r="AE48" s="61" t="s">
        <v>62</v>
      </c>
      <c r="AF48" s="62"/>
      <c r="AG48" s="126" t="str">
        <f t="shared" ca="1" si="37"/>
        <v>no</v>
      </c>
      <c r="AH48" s="130" t="str">
        <f t="shared" ca="1" si="51"/>
        <v/>
      </c>
      <c r="AI48" s="128" t="str">
        <f t="shared" ca="1" si="52"/>
        <v>no</v>
      </c>
      <c r="AJ48" s="123" t="str">
        <f t="shared" ca="1" si="53"/>
        <v>no</v>
      </c>
      <c r="AK48" s="123" t="str">
        <f t="shared" ca="1" si="38"/>
        <v>no</v>
      </c>
      <c r="AL48" s="123" t="str">
        <f t="shared" ca="1" si="54"/>
        <v>no</v>
      </c>
      <c r="AM48" s="69">
        <f t="shared" ca="1" si="39"/>
        <v>1</v>
      </c>
      <c r="AN48" s="41">
        <f t="shared" ca="1" si="40"/>
        <v>0</v>
      </c>
      <c r="AO48" s="70">
        <f t="shared" ca="1" si="41"/>
        <v>1</v>
      </c>
      <c r="AP48" s="36"/>
      <c r="AQ48" s="126" t="str">
        <f t="shared" ca="1" si="55"/>
        <v>no</v>
      </c>
      <c r="AR48" s="128" t="str">
        <f t="shared" ca="1" si="56"/>
        <v>no</v>
      </c>
      <c r="AS48" s="123" t="str">
        <f t="shared" ca="1" si="57"/>
        <v>no</v>
      </c>
      <c r="AT48" s="136" t="str">
        <f t="shared" ca="1" si="58"/>
        <v/>
      </c>
      <c r="AU48" s="133" t="str">
        <f t="shared" ca="1" si="59"/>
        <v/>
      </c>
      <c r="AV48" s="123" t="str">
        <f t="shared" ca="1" si="60"/>
        <v>no</v>
      </c>
      <c r="AW48" s="119" t="str">
        <f t="shared" ca="1" si="61"/>
        <v/>
      </c>
      <c r="AX48" s="116"/>
      <c r="AY48" s="119" t="str">
        <f t="shared" ca="1" si="62"/>
        <v/>
      </c>
      <c r="AZ48" s="123" t="str">
        <f t="shared" ca="1" si="63"/>
        <v>no</v>
      </c>
      <c r="BA48" s="122" t="str">
        <f t="shared" ca="1" si="64"/>
        <v>no</v>
      </c>
      <c r="BB48" s="36"/>
      <c r="BC48" s="139" t="str">
        <f t="shared" ca="1" si="65"/>
        <v/>
      </c>
      <c r="BD48" s="128" t="str">
        <f t="shared" ca="1" si="42"/>
        <v>no</v>
      </c>
      <c r="BE48" s="123" t="str">
        <f t="shared" ca="1" si="43"/>
        <v>no</v>
      </c>
      <c r="BF48" s="122" t="str">
        <f t="shared" ca="1" si="66"/>
        <v>no</v>
      </c>
      <c r="BG48" s="36"/>
      <c r="BH48" s="126" t="str">
        <f t="shared" ca="1" si="67"/>
        <v>no</v>
      </c>
      <c r="BI48" s="128" t="str">
        <f t="shared" ca="1" si="68"/>
        <v>no</v>
      </c>
      <c r="BJ48" s="69">
        <f t="shared" ca="1" si="69"/>
        <v>9</v>
      </c>
      <c r="BK48" s="41">
        <f t="shared" ca="1" si="70"/>
        <v>1</v>
      </c>
      <c r="BL48" s="71">
        <f t="shared" ca="1" si="44"/>
        <v>8</v>
      </c>
      <c r="BM48" s="68"/>
      <c r="BN48" s="139" t="str">
        <f t="shared" ca="1" si="71"/>
        <v/>
      </c>
      <c r="BO48" s="128" t="str">
        <f t="shared" ca="1" si="72"/>
        <v>no</v>
      </c>
      <c r="BP48" s="69">
        <f t="shared" ca="1" si="45"/>
        <v>7</v>
      </c>
      <c r="BQ48" s="41">
        <f t="shared" ca="1" si="46"/>
        <v>2</v>
      </c>
      <c r="BR48" s="72">
        <f t="shared" ca="1" si="47"/>
        <v>5</v>
      </c>
      <c r="BS48" s="68"/>
      <c r="BT48" s="111">
        <v>5</v>
      </c>
      <c r="BU48" s="112" t="s">
        <v>135</v>
      </c>
      <c r="BV48" s="68" t="s">
        <v>168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>
        <f t="shared" ca="1" si="13"/>
        <v>0.74179821147809188</v>
      </c>
      <c r="CP48" s="40">
        <f t="shared" ca="1" si="0"/>
        <v>9</v>
      </c>
      <c r="CR48" s="37">
        <v>48</v>
      </c>
      <c r="CS48" s="36">
        <v>9</v>
      </c>
      <c r="CT48" s="37">
        <v>2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/>
      </c>
      <c r="E49" s="21"/>
      <c r="F49" s="21"/>
      <c r="G49" s="23"/>
      <c r="H49" s="21"/>
      <c r="I49" s="21"/>
      <c r="J49" s="22" t="str">
        <f ca="1">IF($AT53="","",VLOOKUP($AT53,$BT$43:$BU$53,2,FALSE))</f>
        <v/>
      </c>
      <c r="K49" s="21"/>
      <c r="L49" s="24"/>
      <c r="M49" s="20"/>
      <c r="N49" s="24"/>
      <c r="O49" s="21"/>
      <c r="P49" s="22" t="str">
        <f ca="1">IF($AT54="","",VLOOKUP($AT54,$BT$43:$BU$53,2,FALSE))</f>
        <v/>
      </c>
      <c r="Q49" s="21"/>
      <c r="R49" s="5"/>
      <c r="S49" s="2"/>
      <c r="T49" s="2"/>
      <c r="U49" s="58" t="s">
        <v>174</v>
      </c>
      <c r="V49" s="2"/>
      <c r="W49" s="2"/>
      <c r="X49" s="37"/>
      <c r="Y49" s="37" t="s">
        <v>63</v>
      </c>
      <c r="Z49" s="59" t="str">
        <f t="shared" ca="1" si="48"/>
        <v>nono</v>
      </c>
      <c r="AA49" s="59" t="str">
        <f t="shared" ca="1" si="49"/>
        <v>nono</v>
      </c>
      <c r="AB49" s="59" t="str">
        <f t="shared" ca="1" si="50"/>
        <v>nono</v>
      </c>
      <c r="AC49" s="43"/>
      <c r="AD49" s="73"/>
      <c r="AE49" s="61" t="s">
        <v>63</v>
      </c>
      <c r="AF49" s="62"/>
      <c r="AG49" s="126" t="str">
        <f t="shared" ca="1" si="37"/>
        <v>no</v>
      </c>
      <c r="AH49" s="130" t="str">
        <f t="shared" ca="1" si="51"/>
        <v/>
      </c>
      <c r="AI49" s="128" t="str">
        <f t="shared" ca="1" si="52"/>
        <v>no</v>
      </c>
      <c r="AJ49" s="123" t="str">
        <f t="shared" ca="1" si="53"/>
        <v>no</v>
      </c>
      <c r="AK49" s="123" t="str">
        <f t="shared" ca="1" si="38"/>
        <v>no</v>
      </c>
      <c r="AL49" s="123" t="str">
        <f t="shared" ca="1" si="54"/>
        <v>no</v>
      </c>
      <c r="AM49" s="69">
        <f t="shared" ca="1" si="39"/>
        <v>1</v>
      </c>
      <c r="AN49" s="41">
        <f t="shared" ca="1" si="40"/>
        <v>0</v>
      </c>
      <c r="AO49" s="70">
        <f t="shared" ca="1" si="41"/>
        <v>1</v>
      </c>
      <c r="AP49" s="36"/>
      <c r="AQ49" s="126" t="str">
        <f t="shared" ca="1" si="55"/>
        <v>no</v>
      </c>
      <c r="AR49" s="128" t="str">
        <f ca="1">IF(AY49=9,"ok","no")</f>
        <v>no</v>
      </c>
      <c r="AS49" s="123" t="str">
        <f t="shared" ca="1" si="57"/>
        <v>no</v>
      </c>
      <c r="AT49" s="136" t="str">
        <f ca="1">IF(AY49=9,AY49,IF(AU49=10,AU49,""))</f>
        <v/>
      </c>
      <c r="AU49" s="133" t="str">
        <f t="shared" ca="1" si="59"/>
        <v/>
      </c>
      <c r="AV49" s="123" t="str">
        <f t="shared" ca="1" si="60"/>
        <v>no</v>
      </c>
      <c r="AW49" s="119" t="str">
        <f t="shared" ca="1" si="61"/>
        <v/>
      </c>
      <c r="AX49" s="116"/>
      <c r="AY49" s="119" t="str">
        <f t="shared" ca="1" si="62"/>
        <v/>
      </c>
      <c r="AZ49" s="123" t="str">
        <f t="shared" ca="1" si="63"/>
        <v>no</v>
      </c>
      <c r="BA49" s="122" t="str">
        <f t="shared" ca="1" si="64"/>
        <v>no</v>
      </c>
      <c r="BB49" s="36"/>
      <c r="BC49" s="139" t="str">
        <f t="shared" ca="1" si="65"/>
        <v/>
      </c>
      <c r="BD49" s="128" t="str">
        <f t="shared" ca="1" si="42"/>
        <v>no</v>
      </c>
      <c r="BE49" s="123" t="str">
        <f t="shared" ca="1" si="43"/>
        <v>no</v>
      </c>
      <c r="BF49" s="122" t="str">
        <f t="shared" ca="1" si="66"/>
        <v>no</v>
      </c>
      <c r="BG49" s="36"/>
      <c r="BH49" s="126" t="str">
        <f t="shared" ca="1" si="67"/>
        <v>no</v>
      </c>
      <c r="BI49" s="128" t="str">
        <f t="shared" ca="1" si="68"/>
        <v>no</v>
      </c>
      <c r="BJ49" s="69">
        <f t="shared" ca="1" si="69"/>
        <v>7</v>
      </c>
      <c r="BK49" s="41">
        <f t="shared" ca="1" si="70"/>
        <v>2</v>
      </c>
      <c r="BL49" s="71">
        <f t="shared" ca="1" si="44"/>
        <v>5</v>
      </c>
      <c r="BM49" s="68"/>
      <c r="BN49" s="139" t="str">
        <f t="shared" ca="1" si="71"/>
        <v/>
      </c>
      <c r="BO49" s="128" t="str">
        <f t="shared" ca="1" si="72"/>
        <v>no</v>
      </c>
      <c r="BP49" s="69">
        <f t="shared" ca="1" si="45"/>
        <v>4</v>
      </c>
      <c r="BQ49" s="41">
        <f t="shared" ca="1" si="46"/>
        <v>2</v>
      </c>
      <c r="BR49" s="72">
        <f t="shared" ca="1" si="47"/>
        <v>2</v>
      </c>
      <c r="BS49" s="68"/>
      <c r="BT49" s="111">
        <v>6</v>
      </c>
      <c r="BU49" s="112" t="s">
        <v>138</v>
      </c>
      <c r="BV49" s="68" t="s">
        <v>168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>
        <f t="shared" ca="1" si="13"/>
        <v>0.16254011832588733</v>
      </c>
      <c r="CP49" s="40">
        <f t="shared" ca="1" si="0"/>
        <v>39</v>
      </c>
      <c r="CR49" s="37">
        <v>49</v>
      </c>
      <c r="CS49" s="36">
        <v>9</v>
      </c>
      <c r="CT49" s="37">
        <v>3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/>
      </c>
      <c r="D50" s="32" t="str">
        <f ca="1">IF($BC52="","",VLOOKUP($BC52,$BT$43:$BU$53,2,FALSE))</f>
        <v/>
      </c>
      <c r="E50" s="32" t="str">
        <f ca="1">IF($BN52="","",VLOOKUP($BN52,$BT$43:$BU$53,2,FALSE))</f>
        <v/>
      </c>
      <c r="F50" s="8"/>
      <c r="G50" s="6" t="str">
        <f>G23</f>
        <v>⑪</v>
      </c>
      <c r="H50" s="7"/>
      <c r="I50" s="32" t="str">
        <f ca="1">IF($AH53="","",VLOOKUP($AH53,$BT$43:$BU$53,2,FALSE))</f>
        <v/>
      </c>
      <c r="J50" s="32" t="str">
        <f ca="1">IF($BC53="","",VLOOKUP($BC53,$BT$43:$BU$53,2,FALSE))</f>
        <v/>
      </c>
      <c r="K50" s="32" t="str">
        <f ca="1">IF($BN53="","",VLOOKUP($BN53,$BT$43:$BU$53,2,FALSE))</f>
        <v/>
      </c>
      <c r="L50" s="8"/>
      <c r="M50" s="6" t="str">
        <f>M23</f>
        <v>⑫</v>
      </c>
      <c r="N50" s="7"/>
      <c r="O50" s="32" t="str">
        <f ca="1">IF($AH54="","",VLOOKUP($AH54,$BT$43:$BU$53,2,FALSE))</f>
        <v/>
      </c>
      <c r="P50" s="32" t="str">
        <f ca="1">IF($BC54="","",VLOOKUP($BC54,$BT$43:$BU$53,2,FALSE))</f>
        <v/>
      </c>
      <c r="Q50" s="32" t="str">
        <f ca="1">IF($BN54="","",VLOOKUP($BN54,$BT$43:$BU$53,2,FALSE))</f>
        <v/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8"/>
        <v>nono</v>
      </c>
      <c r="AA50" s="59" t="str">
        <f t="shared" ca="1" si="49"/>
        <v>nono</v>
      </c>
      <c r="AB50" s="59" t="str">
        <f t="shared" ca="1" si="50"/>
        <v>nono</v>
      </c>
      <c r="AC50" s="43"/>
      <c r="AD50" s="35"/>
      <c r="AE50" s="61" t="s">
        <v>64</v>
      </c>
      <c r="AF50" s="62"/>
      <c r="AG50" s="126" t="str">
        <f t="shared" ca="1" si="37"/>
        <v>no</v>
      </c>
      <c r="AH50" s="130" t="str">
        <f t="shared" ca="1" si="51"/>
        <v/>
      </c>
      <c r="AI50" s="128" t="str">
        <f t="shared" ca="1" si="52"/>
        <v>no</v>
      </c>
      <c r="AJ50" s="123" t="str">
        <f t="shared" ca="1" si="53"/>
        <v>no</v>
      </c>
      <c r="AK50" s="123" t="str">
        <f t="shared" ca="1" si="38"/>
        <v>no</v>
      </c>
      <c r="AL50" s="123" t="str">
        <f t="shared" ca="1" si="54"/>
        <v>no</v>
      </c>
      <c r="AM50" s="69">
        <f t="shared" ca="1" si="39"/>
        <v>1</v>
      </c>
      <c r="AN50" s="41">
        <f t="shared" ca="1" si="40"/>
        <v>0</v>
      </c>
      <c r="AO50" s="70">
        <f t="shared" ca="1" si="41"/>
        <v>1</v>
      </c>
      <c r="AP50" s="36"/>
      <c r="AQ50" s="126" t="str">
        <f t="shared" ca="1" si="55"/>
        <v>no</v>
      </c>
      <c r="AR50" s="128" t="str">
        <f t="shared" ca="1" si="56"/>
        <v>no</v>
      </c>
      <c r="AS50" s="123" t="str">
        <f t="shared" ca="1" si="57"/>
        <v>no</v>
      </c>
      <c r="AT50" s="136" t="str">
        <f t="shared" ca="1" si="58"/>
        <v/>
      </c>
      <c r="AU50" s="133" t="str">
        <f t="shared" ca="1" si="59"/>
        <v/>
      </c>
      <c r="AV50" s="123" t="str">
        <f t="shared" ca="1" si="60"/>
        <v>no</v>
      </c>
      <c r="AW50" s="119" t="str">
        <f t="shared" ca="1" si="61"/>
        <v/>
      </c>
      <c r="AX50" s="116"/>
      <c r="AY50" s="119" t="str">
        <f t="shared" ca="1" si="62"/>
        <v/>
      </c>
      <c r="AZ50" s="123" t="str">
        <f t="shared" ca="1" si="63"/>
        <v>no</v>
      </c>
      <c r="BA50" s="122" t="str">
        <f t="shared" ca="1" si="64"/>
        <v>no</v>
      </c>
      <c r="BB50" s="36"/>
      <c r="BC50" s="139" t="str">
        <f t="shared" ca="1" si="65"/>
        <v/>
      </c>
      <c r="BD50" s="128" t="str">
        <f t="shared" ca="1" si="42"/>
        <v>no</v>
      </c>
      <c r="BE50" s="123" t="str">
        <f t="shared" ca="1" si="43"/>
        <v>no</v>
      </c>
      <c r="BF50" s="122" t="str">
        <f t="shared" ca="1" si="66"/>
        <v>no</v>
      </c>
      <c r="BG50" s="36"/>
      <c r="BH50" s="126" t="str">
        <f t="shared" ca="1" si="67"/>
        <v>no</v>
      </c>
      <c r="BI50" s="128" t="str">
        <f t="shared" ca="1" si="68"/>
        <v>no</v>
      </c>
      <c r="BJ50" s="69">
        <f t="shared" ca="1" si="69"/>
        <v>9</v>
      </c>
      <c r="BK50" s="41">
        <f t="shared" ca="1" si="70"/>
        <v>5</v>
      </c>
      <c r="BL50" s="71">
        <f t="shared" ca="1" si="44"/>
        <v>4</v>
      </c>
      <c r="BM50" s="68"/>
      <c r="BN50" s="139" t="str">
        <f t="shared" ca="1" si="71"/>
        <v/>
      </c>
      <c r="BO50" s="128" t="str">
        <f t="shared" ca="1" si="72"/>
        <v>no</v>
      </c>
      <c r="BP50" s="69">
        <f t="shared" ca="1" si="45"/>
        <v>9</v>
      </c>
      <c r="BQ50" s="41">
        <f t="shared" ca="1" si="46"/>
        <v>0</v>
      </c>
      <c r="BR50" s="72">
        <f t="shared" ca="1" si="47"/>
        <v>9</v>
      </c>
      <c r="BS50" s="68"/>
      <c r="BT50" s="111">
        <v>7</v>
      </c>
      <c r="BU50" s="112" t="s">
        <v>139</v>
      </c>
      <c r="BV50" s="68" t="s">
        <v>175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>
        <f t="shared" ca="1" si="13"/>
        <v>0.88367549679283774</v>
      </c>
      <c r="CP50" s="40">
        <f t="shared" ca="1" si="0"/>
        <v>3</v>
      </c>
      <c r="CR50" s="37">
        <v>50</v>
      </c>
      <c r="CS50" s="36">
        <v>9</v>
      </c>
      <c r="CT50" s="37">
        <v>4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5">C24</f>
        <v>1</v>
      </c>
      <c r="D51" s="11">
        <f t="shared" ca="1" si="75"/>
        <v>9</v>
      </c>
      <c r="E51" s="11">
        <f t="shared" ca="1" si="75"/>
        <v>6</v>
      </c>
      <c r="F51" s="8"/>
      <c r="G51" s="9"/>
      <c r="H51" s="10"/>
      <c r="I51" s="11">
        <f t="shared" ca="1" si="75"/>
        <v>1</v>
      </c>
      <c r="J51" s="11">
        <f t="shared" ca="1" si="75"/>
        <v>6</v>
      </c>
      <c r="K51" s="11">
        <f t="shared" ca="1" si="75"/>
        <v>1</v>
      </c>
      <c r="L51" s="8"/>
      <c r="M51" s="9"/>
      <c r="N51" s="10"/>
      <c r="O51" s="11">
        <f t="shared" ca="1" si="75"/>
        <v>1</v>
      </c>
      <c r="P51" s="11">
        <f t="shared" ca="1" si="75"/>
        <v>5</v>
      </c>
      <c r="Q51" s="11">
        <f t="shared" ca="1" si="75"/>
        <v>6</v>
      </c>
      <c r="R51" s="8"/>
      <c r="S51" s="2"/>
      <c r="T51" s="2"/>
      <c r="U51" s="58" t="s">
        <v>176</v>
      </c>
      <c r="V51" s="2"/>
      <c r="W51" s="2"/>
      <c r="X51" s="37"/>
      <c r="Y51" s="37" t="s">
        <v>65</v>
      </c>
      <c r="Z51" s="59" t="str">
        <f t="shared" ca="1" si="48"/>
        <v>nono</v>
      </c>
      <c r="AA51" s="59" t="str">
        <f t="shared" ca="1" si="49"/>
        <v>nono</v>
      </c>
      <c r="AB51" s="59" t="str">
        <f t="shared" ca="1" si="50"/>
        <v>nono</v>
      </c>
      <c r="AC51" s="43"/>
      <c r="AD51" s="35"/>
      <c r="AE51" s="61" t="s">
        <v>65</v>
      </c>
      <c r="AF51" s="62"/>
      <c r="AG51" s="126" t="str">
        <f t="shared" ca="1" si="37"/>
        <v>no</v>
      </c>
      <c r="AH51" s="130" t="str">
        <f t="shared" ca="1" si="51"/>
        <v/>
      </c>
      <c r="AI51" s="128" t="str">
        <f t="shared" ca="1" si="52"/>
        <v>no</v>
      </c>
      <c r="AJ51" s="123" t="str">
        <f t="shared" ca="1" si="53"/>
        <v>no</v>
      </c>
      <c r="AK51" s="123" t="str">
        <f t="shared" ca="1" si="38"/>
        <v>no</v>
      </c>
      <c r="AL51" s="123" t="str">
        <f t="shared" ca="1" si="54"/>
        <v>no</v>
      </c>
      <c r="AM51" s="69">
        <f t="shared" ca="1" si="39"/>
        <v>1</v>
      </c>
      <c r="AN51" s="41">
        <f t="shared" ca="1" si="40"/>
        <v>0</v>
      </c>
      <c r="AO51" s="70">
        <f t="shared" ca="1" si="41"/>
        <v>1</v>
      </c>
      <c r="AP51" s="36"/>
      <c r="AQ51" s="126" t="str">
        <f t="shared" ca="1" si="55"/>
        <v>no</v>
      </c>
      <c r="AR51" s="128" t="str">
        <f t="shared" ca="1" si="56"/>
        <v>no</v>
      </c>
      <c r="AS51" s="123" t="str">
        <f t="shared" ca="1" si="57"/>
        <v>no</v>
      </c>
      <c r="AT51" s="136" t="str">
        <f t="shared" ca="1" si="58"/>
        <v/>
      </c>
      <c r="AU51" s="133" t="str">
        <f t="shared" ca="1" si="59"/>
        <v/>
      </c>
      <c r="AV51" s="123" t="str">
        <f t="shared" ca="1" si="60"/>
        <v>no</v>
      </c>
      <c r="AW51" s="119" t="str">
        <f t="shared" ca="1" si="61"/>
        <v/>
      </c>
      <c r="AX51" s="116"/>
      <c r="AY51" s="119" t="str">
        <f t="shared" ca="1" si="62"/>
        <v/>
      </c>
      <c r="AZ51" s="123" t="str">
        <f t="shared" ca="1" si="63"/>
        <v>no</v>
      </c>
      <c r="BA51" s="122" t="str">
        <f t="shared" ca="1" si="64"/>
        <v>no</v>
      </c>
      <c r="BB51" s="36"/>
      <c r="BC51" s="139" t="str">
        <f t="shared" ca="1" si="65"/>
        <v/>
      </c>
      <c r="BD51" s="128" t="str">
        <f t="shared" ca="1" si="42"/>
        <v>no</v>
      </c>
      <c r="BE51" s="123" t="str">
        <f t="shared" ca="1" si="43"/>
        <v>no</v>
      </c>
      <c r="BF51" s="122" t="str">
        <f t="shared" ca="1" si="66"/>
        <v>no</v>
      </c>
      <c r="BG51" s="36"/>
      <c r="BH51" s="126" t="str">
        <f t="shared" ca="1" si="67"/>
        <v>no</v>
      </c>
      <c r="BI51" s="128" t="str">
        <f t="shared" ca="1" si="68"/>
        <v>no</v>
      </c>
      <c r="BJ51" s="69">
        <f t="shared" ca="1" si="69"/>
        <v>9</v>
      </c>
      <c r="BK51" s="41">
        <f t="shared" ca="1" si="70"/>
        <v>7</v>
      </c>
      <c r="BL51" s="71">
        <f t="shared" ca="1" si="44"/>
        <v>2</v>
      </c>
      <c r="BM51" s="68"/>
      <c r="BN51" s="139" t="str">
        <f t="shared" ca="1" si="71"/>
        <v/>
      </c>
      <c r="BO51" s="128" t="str">
        <f t="shared" ca="1" si="72"/>
        <v>no</v>
      </c>
      <c r="BP51" s="69">
        <f t="shared" ca="1" si="45"/>
        <v>5</v>
      </c>
      <c r="BQ51" s="41">
        <f t="shared" ca="1" si="46"/>
        <v>5</v>
      </c>
      <c r="BR51" s="72">
        <f t="shared" ca="1" si="47"/>
        <v>0</v>
      </c>
      <c r="BS51" s="68"/>
      <c r="BT51" s="111">
        <v>8</v>
      </c>
      <c r="BU51" s="112" t="s">
        <v>140</v>
      </c>
      <c r="BV51" s="68" t="s">
        <v>175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>
        <f t="shared" ca="1" si="13"/>
        <v>0.16912083964217972</v>
      </c>
      <c r="CP51" s="40">
        <f t="shared" ca="1" si="0"/>
        <v>38</v>
      </c>
      <c r="CR51" s="37">
        <v>51</v>
      </c>
      <c r="CS51" s="36">
        <v>9</v>
      </c>
      <c r="CT51" s="37">
        <v>5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6">B25</f>
        <v>－</v>
      </c>
      <c r="C52" s="13">
        <f t="shared" ca="1" si="76"/>
        <v>0</v>
      </c>
      <c r="D52" s="13">
        <f t="shared" ca="1" si="76"/>
        <v>9</v>
      </c>
      <c r="E52" s="13">
        <f t="shared" ca="1" si="76"/>
        <v>4</v>
      </c>
      <c r="F52" s="8"/>
      <c r="G52" s="9"/>
      <c r="H52" s="12" t="str">
        <f t="shared" si="76"/>
        <v>－</v>
      </c>
      <c r="I52" s="13">
        <f t="shared" ca="1" si="76"/>
        <v>0</v>
      </c>
      <c r="J52" s="13">
        <f t="shared" ca="1" si="76"/>
        <v>1</v>
      </c>
      <c r="K52" s="13">
        <f t="shared" ca="1" si="76"/>
        <v>0</v>
      </c>
      <c r="L52" s="8"/>
      <c r="M52" s="9"/>
      <c r="N52" s="12" t="str">
        <f t="shared" si="76"/>
        <v>－</v>
      </c>
      <c r="O52" s="13">
        <f t="shared" ca="1" si="76"/>
        <v>0</v>
      </c>
      <c r="P52" s="13">
        <f t="shared" ca="1" si="76"/>
        <v>2</v>
      </c>
      <c r="Q52" s="13">
        <f t="shared" ca="1" si="76"/>
        <v>2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8"/>
        <v>nono</v>
      </c>
      <c r="AA52" s="59" t="str">
        <f t="shared" ca="1" si="49"/>
        <v>nono</v>
      </c>
      <c r="AB52" s="59" t="str">
        <f t="shared" ca="1" si="50"/>
        <v>nono</v>
      </c>
      <c r="AC52" s="43"/>
      <c r="AD52" s="35"/>
      <c r="AE52" s="61" t="s">
        <v>66</v>
      </c>
      <c r="AF52" s="62"/>
      <c r="AG52" s="126" t="str">
        <f t="shared" ca="1" si="37"/>
        <v>no</v>
      </c>
      <c r="AH52" s="130" t="str">
        <f t="shared" ca="1" si="51"/>
        <v/>
      </c>
      <c r="AI52" s="128" t="str">
        <f t="shared" ca="1" si="52"/>
        <v>no</v>
      </c>
      <c r="AJ52" s="123" t="str">
        <f t="shared" ca="1" si="53"/>
        <v>no</v>
      </c>
      <c r="AK52" s="123" t="str">
        <f t="shared" ca="1" si="38"/>
        <v>ok</v>
      </c>
      <c r="AL52" s="123" t="str">
        <f t="shared" ca="1" si="54"/>
        <v>no</v>
      </c>
      <c r="AM52" s="69">
        <f t="shared" ca="1" si="39"/>
        <v>1</v>
      </c>
      <c r="AN52" s="41">
        <f t="shared" ca="1" si="40"/>
        <v>0</v>
      </c>
      <c r="AO52" s="70">
        <f t="shared" ca="1" si="41"/>
        <v>1</v>
      </c>
      <c r="AP52" s="36"/>
      <c r="AQ52" s="126" t="str">
        <f t="shared" ca="1" si="55"/>
        <v>no</v>
      </c>
      <c r="AR52" s="128" t="str">
        <f t="shared" ca="1" si="56"/>
        <v>no</v>
      </c>
      <c r="AS52" s="123" t="str">
        <f t="shared" ca="1" si="57"/>
        <v>no</v>
      </c>
      <c r="AT52" s="136" t="str">
        <f t="shared" ca="1" si="58"/>
        <v/>
      </c>
      <c r="AU52" s="133" t="str">
        <f t="shared" ca="1" si="59"/>
        <v/>
      </c>
      <c r="AV52" s="123" t="str">
        <f t="shared" ca="1" si="60"/>
        <v>no</v>
      </c>
      <c r="AW52" s="119" t="str">
        <f t="shared" ca="1" si="61"/>
        <v/>
      </c>
      <c r="AX52" s="116"/>
      <c r="AY52" s="119" t="str">
        <f t="shared" ca="1" si="62"/>
        <v/>
      </c>
      <c r="AZ52" s="123" t="str">
        <f t="shared" ca="1" si="63"/>
        <v>no</v>
      </c>
      <c r="BA52" s="122" t="str">
        <f t="shared" ca="1" si="64"/>
        <v>no</v>
      </c>
      <c r="BB52" s="36"/>
      <c r="BC52" s="139" t="str">
        <f t="shared" ca="1" si="65"/>
        <v/>
      </c>
      <c r="BD52" s="128" t="str">
        <f t="shared" ca="1" si="42"/>
        <v>no</v>
      </c>
      <c r="BE52" s="123" t="str">
        <f t="shared" ca="1" si="43"/>
        <v>no</v>
      </c>
      <c r="BF52" s="122" t="str">
        <f t="shared" ca="1" si="66"/>
        <v>no</v>
      </c>
      <c r="BG52" s="36"/>
      <c r="BH52" s="126" t="str">
        <f t="shared" ca="1" si="67"/>
        <v>no</v>
      </c>
      <c r="BI52" s="128" t="str">
        <f t="shared" ca="1" si="68"/>
        <v>no</v>
      </c>
      <c r="BJ52" s="69">
        <f t="shared" ca="1" si="69"/>
        <v>9</v>
      </c>
      <c r="BK52" s="41">
        <f t="shared" ca="1" si="70"/>
        <v>9</v>
      </c>
      <c r="BL52" s="71">
        <f t="shared" ca="1" si="44"/>
        <v>0</v>
      </c>
      <c r="BM52" s="68"/>
      <c r="BN52" s="139" t="str">
        <f t="shared" ca="1" si="71"/>
        <v/>
      </c>
      <c r="BO52" s="128" t="str">
        <f t="shared" ca="1" si="72"/>
        <v>no</v>
      </c>
      <c r="BP52" s="69">
        <f t="shared" ca="1" si="45"/>
        <v>6</v>
      </c>
      <c r="BQ52" s="41">
        <f t="shared" ca="1" si="46"/>
        <v>4</v>
      </c>
      <c r="BR52" s="72">
        <f t="shared" ca="1" si="47"/>
        <v>2</v>
      </c>
      <c r="BS52" s="68"/>
      <c r="BT52" s="111">
        <v>9</v>
      </c>
      <c r="BU52" s="112" t="s">
        <v>141</v>
      </c>
      <c r="BV52" s="68" t="s">
        <v>168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>
        <f t="shared" ca="1" si="13"/>
        <v>0.17628964245616119</v>
      </c>
      <c r="CP52" s="40">
        <f t="shared" ca="1" si="0"/>
        <v>37</v>
      </c>
      <c r="CR52" s="37">
        <v>52</v>
      </c>
      <c r="CS52" s="36">
        <v>9</v>
      </c>
      <c r="CT52" s="37">
        <v>6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1</v>
      </c>
      <c r="D53" s="30">
        <f ca="1">MOD(ROUNDDOWN(AM38/10,0),10)</f>
        <v>0</v>
      </c>
      <c r="E53" s="30">
        <f ca="1">MOD(AM38,10)</f>
        <v>2</v>
      </c>
      <c r="F53" s="8"/>
      <c r="G53" s="9"/>
      <c r="H53" s="29"/>
      <c r="I53" s="30">
        <f ca="1">MOD(ROUNDDOWN(AM39/100,0),10)</f>
        <v>1</v>
      </c>
      <c r="J53" s="30">
        <f ca="1">MOD(ROUNDDOWN(AM39/10,0),10)</f>
        <v>5</v>
      </c>
      <c r="K53" s="30">
        <f ca="1">MOD(AM39,10)</f>
        <v>1</v>
      </c>
      <c r="L53" s="8"/>
      <c r="M53" s="9"/>
      <c r="N53" s="29"/>
      <c r="O53" s="30">
        <f ca="1">MOD(ROUNDDOWN(AM40/100,0),10)</f>
        <v>1</v>
      </c>
      <c r="P53" s="30">
        <f ca="1">MOD(ROUNDDOWN(AM40/10,0),10)</f>
        <v>3</v>
      </c>
      <c r="Q53" s="30">
        <f ca="1">MOD(AM40,10)</f>
        <v>4</v>
      </c>
      <c r="R53" s="8"/>
      <c r="S53" s="2"/>
      <c r="T53" s="2"/>
      <c r="U53" s="58" t="s">
        <v>177</v>
      </c>
      <c r="V53" s="2"/>
      <c r="W53" s="2"/>
      <c r="X53" s="37"/>
      <c r="Y53" s="37" t="s">
        <v>67</v>
      </c>
      <c r="Z53" s="59" t="str">
        <f t="shared" ca="1" si="48"/>
        <v>nono</v>
      </c>
      <c r="AA53" s="59" t="str">
        <f t="shared" ca="1" si="49"/>
        <v>nono</v>
      </c>
      <c r="AB53" s="59" t="str">
        <f t="shared" ca="1" si="50"/>
        <v>nono</v>
      </c>
      <c r="AC53" s="43"/>
      <c r="AD53" s="35"/>
      <c r="AE53" s="61" t="s">
        <v>67</v>
      </c>
      <c r="AF53" s="62"/>
      <c r="AG53" s="126" t="str">
        <f t="shared" ca="1" si="37"/>
        <v>no</v>
      </c>
      <c r="AH53" s="130" t="str">
        <f t="shared" ca="1" si="51"/>
        <v/>
      </c>
      <c r="AI53" s="128" t="str">
        <f t="shared" ca="1" si="52"/>
        <v>no</v>
      </c>
      <c r="AJ53" s="123" t="str">
        <f t="shared" ca="1" si="53"/>
        <v>no</v>
      </c>
      <c r="AK53" s="123" t="str">
        <f t="shared" ca="1" si="38"/>
        <v>no</v>
      </c>
      <c r="AL53" s="123" t="str">
        <f t="shared" ca="1" si="54"/>
        <v>no</v>
      </c>
      <c r="AM53" s="69">
        <f t="shared" ca="1" si="39"/>
        <v>1</v>
      </c>
      <c r="AN53" s="41">
        <f t="shared" ca="1" si="40"/>
        <v>0</v>
      </c>
      <c r="AO53" s="70">
        <f t="shared" ca="1" si="41"/>
        <v>1</v>
      </c>
      <c r="AP53" s="36"/>
      <c r="AQ53" s="126" t="str">
        <f t="shared" ca="1" si="55"/>
        <v>no</v>
      </c>
      <c r="AR53" s="128" t="str">
        <f t="shared" ca="1" si="56"/>
        <v>no</v>
      </c>
      <c r="AS53" s="123" t="str">
        <f t="shared" ca="1" si="57"/>
        <v>no</v>
      </c>
      <c r="AT53" s="136" t="str">
        <f t="shared" ca="1" si="58"/>
        <v/>
      </c>
      <c r="AU53" s="133" t="str">
        <f t="shared" ca="1" si="59"/>
        <v/>
      </c>
      <c r="AV53" s="123" t="str">
        <f t="shared" ca="1" si="60"/>
        <v>no</v>
      </c>
      <c r="AW53" s="119" t="str">
        <f t="shared" ca="1" si="61"/>
        <v/>
      </c>
      <c r="AX53" s="116"/>
      <c r="AY53" s="119" t="str">
        <f t="shared" ca="1" si="62"/>
        <v/>
      </c>
      <c r="AZ53" s="123" t="str">
        <f t="shared" ca="1" si="63"/>
        <v>no</v>
      </c>
      <c r="BA53" s="122" t="str">
        <f t="shared" ca="1" si="64"/>
        <v>no</v>
      </c>
      <c r="BB53" s="36"/>
      <c r="BC53" s="139" t="str">
        <f t="shared" ca="1" si="65"/>
        <v/>
      </c>
      <c r="BD53" s="128" t="str">
        <f t="shared" ca="1" si="42"/>
        <v>no</v>
      </c>
      <c r="BE53" s="123" t="str">
        <f t="shared" ca="1" si="43"/>
        <v>no</v>
      </c>
      <c r="BF53" s="122" t="str">
        <f t="shared" ca="1" si="66"/>
        <v>no</v>
      </c>
      <c r="BG53" s="36"/>
      <c r="BH53" s="126" t="str">
        <f t="shared" ca="1" si="67"/>
        <v>no</v>
      </c>
      <c r="BI53" s="128" t="str">
        <f t="shared" ca="1" si="68"/>
        <v>no</v>
      </c>
      <c r="BJ53" s="69">
        <f t="shared" ca="1" si="69"/>
        <v>6</v>
      </c>
      <c r="BK53" s="41">
        <f t="shared" ca="1" si="70"/>
        <v>1</v>
      </c>
      <c r="BL53" s="71">
        <f t="shared" ca="1" si="44"/>
        <v>5</v>
      </c>
      <c r="BM53" s="68"/>
      <c r="BN53" s="139" t="str">
        <f t="shared" ca="1" si="71"/>
        <v/>
      </c>
      <c r="BO53" s="128" t="str">
        <f t="shared" ca="1" si="72"/>
        <v>no</v>
      </c>
      <c r="BP53" s="69">
        <f t="shared" ca="1" si="45"/>
        <v>1</v>
      </c>
      <c r="BQ53" s="41">
        <f t="shared" ca="1" si="46"/>
        <v>0</v>
      </c>
      <c r="BR53" s="72">
        <f t="shared" ca="1" si="47"/>
        <v>1</v>
      </c>
      <c r="BS53" s="68"/>
      <c r="BT53" s="113">
        <v>10</v>
      </c>
      <c r="BU53" s="114" t="s">
        <v>144</v>
      </c>
      <c r="BV53" s="68" t="s">
        <v>168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>
        <f t="shared" ca="1" si="13"/>
        <v>0.70686446930895364</v>
      </c>
      <c r="CP53" s="40">
        <f t="shared" ca="1" si="0"/>
        <v>11</v>
      </c>
      <c r="CR53" s="37">
        <v>53</v>
      </c>
      <c r="CS53" s="36">
        <v>9</v>
      </c>
      <c r="CT53" s="37">
        <v>7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8"/>
        <v>nono</v>
      </c>
      <c r="AA54" s="59" t="str">
        <f t="shared" ca="1" si="49"/>
        <v>nono</v>
      </c>
      <c r="AB54" s="59" t="str">
        <f t="shared" ca="1" si="50"/>
        <v>nono</v>
      </c>
      <c r="AC54" s="75"/>
      <c r="AD54" s="60"/>
      <c r="AE54" s="61" t="s">
        <v>68</v>
      </c>
      <c r="AF54" s="62"/>
      <c r="AG54" s="127" t="str">
        <f t="shared" ca="1" si="37"/>
        <v>no</v>
      </c>
      <c r="AH54" s="131" t="str">
        <f t="shared" ca="1" si="51"/>
        <v/>
      </c>
      <c r="AI54" s="128" t="str">
        <f t="shared" ca="1" si="52"/>
        <v>no</v>
      </c>
      <c r="AJ54" s="123" t="str">
        <f t="shared" ca="1" si="53"/>
        <v>no</v>
      </c>
      <c r="AK54" s="123" t="str">
        <f t="shared" ca="1" si="38"/>
        <v>no</v>
      </c>
      <c r="AL54" s="123" t="str">
        <f t="shared" ca="1" si="54"/>
        <v>no</v>
      </c>
      <c r="AM54" s="76">
        <f t="shared" ca="1" si="39"/>
        <v>1</v>
      </c>
      <c r="AN54" s="77">
        <f t="shared" ca="1" si="40"/>
        <v>0</v>
      </c>
      <c r="AO54" s="78">
        <f t="shared" ca="1" si="41"/>
        <v>1</v>
      </c>
      <c r="AP54" s="36"/>
      <c r="AQ54" s="127" t="str">
        <f t="shared" ca="1" si="55"/>
        <v>no</v>
      </c>
      <c r="AR54" s="128" t="str">
        <f ca="1">IF(AY54=9,"ok","no")</f>
        <v>no</v>
      </c>
      <c r="AS54" s="123" t="str">
        <f t="shared" ca="1" si="57"/>
        <v>no</v>
      </c>
      <c r="AT54" s="137" t="str">
        <f t="shared" ca="1" si="58"/>
        <v/>
      </c>
      <c r="AU54" s="134" t="str">
        <f t="shared" ca="1" si="59"/>
        <v/>
      </c>
      <c r="AV54" s="123" t="str">
        <f t="shared" ca="1" si="60"/>
        <v>no</v>
      </c>
      <c r="AW54" s="120" t="str">
        <f t="shared" ca="1" si="61"/>
        <v/>
      </c>
      <c r="AX54" s="116"/>
      <c r="AY54" s="120" t="str">
        <f t="shared" ca="1" si="62"/>
        <v/>
      </c>
      <c r="AZ54" s="123" t="str">
        <f t="shared" ca="1" si="63"/>
        <v>no</v>
      </c>
      <c r="BA54" s="122" t="str">
        <f t="shared" ca="1" si="64"/>
        <v>no</v>
      </c>
      <c r="BB54" s="36"/>
      <c r="BC54" s="140" t="str">
        <f t="shared" ca="1" si="65"/>
        <v/>
      </c>
      <c r="BD54" s="128" t="str">
        <f t="shared" ca="1" si="42"/>
        <v>no</v>
      </c>
      <c r="BE54" s="123" t="str">
        <f t="shared" ca="1" si="43"/>
        <v>no</v>
      </c>
      <c r="BF54" s="122" t="str">
        <f t="shared" ca="1" si="66"/>
        <v>no</v>
      </c>
      <c r="BG54" s="36"/>
      <c r="BH54" s="127" t="str">
        <f t="shared" ca="1" si="67"/>
        <v>no</v>
      </c>
      <c r="BI54" s="128" t="str">
        <f t="shared" ca="1" si="68"/>
        <v>no</v>
      </c>
      <c r="BJ54" s="76">
        <f t="shared" ca="1" si="69"/>
        <v>5</v>
      </c>
      <c r="BK54" s="77">
        <f t="shared" ca="1" si="70"/>
        <v>2</v>
      </c>
      <c r="BL54" s="79">
        <f t="shared" ca="1" si="44"/>
        <v>3</v>
      </c>
      <c r="BM54" s="68"/>
      <c r="BN54" s="140" t="str">
        <f t="shared" ca="1" si="71"/>
        <v/>
      </c>
      <c r="BO54" s="128" t="str">
        <f t="shared" ca="1" si="72"/>
        <v>no</v>
      </c>
      <c r="BP54" s="76">
        <f t="shared" ca="1" si="45"/>
        <v>6</v>
      </c>
      <c r="BQ54" s="77">
        <f t="shared" ca="1" si="46"/>
        <v>2</v>
      </c>
      <c r="BR54" s="80">
        <f t="shared" ca="1" si="47"/>
        <v>4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>
        <f t="shared" ca="1" si="13"/>
        <v>0.24752857250656712</v>
      </c>
      <c r="CP54" s="40">
        <f t="shared" ca="1" si="0"/>
        <v>34</v>
      </c>
      <c r="CR54" s="37">
        <v>54</v>
      </c>
      <c r="CS54" s="36">
        <v>9</v>
      </c>
      <c r="CT54" s="37">
        <v>8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6"/>
      <c r="AR55" s="116"/>
      <c r="AS55" s="116"/>
      <c r="AT55" s="116"/>
      <c r="AU55" s="116"/>
      <c r="AV55" s="116"/>
      <c r="AW55" s="116"/>
      <c r="AX55" s="116"/>
      <c r="AY55" s="116"/>
      <c r="AZ55" s="116"/>
      <c r="BA55" s="116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>
        <f t="shared" ca="1" si="13"/>
        <v>0.5936071113691378</v>
      </c>
      <c r="CP55" s="40">
        <f t="shared" ca="1" si="0"/>
        <v>17</v>
      </c>
      <c r="CR55" s="37">
        <v>55</v>
      </c>
      <c r="CS55" s="36">
        <v>9</v>
      </c>
      <c r="CT55" s="37">
        <v>9</v>
      </c>
    </row>
    <row r="56" spans="1:101" ht="186" customHeight="1" x14ac:dyDescent="0.25">
      <c r="Z56" s="86"/>
      <c r="AA56" s="86"/>
      <c r="AB56" s="86"/>
      <c r="AC56" s="86"/>
      <c r="AD56" s="86"/>
      <c r="AE56" s="86"/>
      <c r="AF56" s="85"/>
      <c r="AG56" s="141" t="s">
        <v>79</v>
      </c>
      <c r="AH56" s="141" t="s">
        <v>78</v>
      </c>
      <c r="AI56" s="124" t="s">
        <v>69</v>
      </c>
      <c r="AJ56" s="124" t="s">
        <v>44</v>
      </c>
      <c r="AK56" s="124" t="s">
        <v>70</v>
      </c>
      <c r="AL56" s="85" t="s">
        <v>51</v>
      </c>
      <c r="AM56" s="87" t="s">
        <v>75</v>
      </c>
      <c r="AN56" s="87" t="s">
        <v>76</v>
      </c>
      <c r="AO56" s="87" t="s">
        <v>77</v>
      </c>
      <c r="AP56" s="86"/>
      <c r="AQ56" s="141" t="s">
        <v>74</v>
      </c>
      <c r="AR56" s="121" t="s">
        <v>49</v>
      </c>
      <c r="AS56" s="121" t="s">
        <v>71</v>
      </c>
      <c r="AT56" s="141" t="s">
        <v>72</v>
      </c>
      <c r="AU56" s="121" t="s">
        <v>50</v>
      </c>
      <c r="AV56" s="121" t="s">
        <v>51</v>
      </c>
      <c r="AW56" s="121" t="s">
        <v>54</v>
      </c>
      <c r="AX56" s="116"/>
      <c r="AY56" s="121" t="s">
        <v>53</v>
      </c>
      <c r="AZ56" s="121" t="s">
        <v>44</v>
      </c>
      <c r="BA56" s="121" t="s">
        <v>52</v>
      </c>
      <c r="BB56" s="86"/>
      <c r="BC56" s="141" t="s">
        <v>42</v>
      </c>
      <c r="BD56" s="85" t="s">
        <v>178</v>
      </c>
      <c r="BE56" s="85" t="s">
        <v>45</v>
      </c>
      <c r="BF56" s="85" t="s">
        <v>73</v>
      </c>
      <c r="BG56" s="36"/>
      <c r="BH56" s="141" t="s">
        <v>40</v>
      </c>
      <c r="BI56" s="85" t="s">
        <v>179</v>
      </c>
      <c r="BJ56" s="87" t="s">
        <v>36</v>
      </c>
      <c r="BK56" s="87" t="s">
        <v>37</v>
      </c>
      <c r="BL56" s="87" t="s">
        <v>38</v>
      </c>
      <c r="BM56" s="87"/>
      <c r="BN56" s="141" t="s">
        <v>43</v>
      </c>
      <c r="BO56" s="142" t="s">
        <v>44</v>
      </c>
      <c r="BP56" s="87" t="s">
        <v>29</v>
      </c>
      <c r="BQ56" s="87" t="s">
        <v>28</v>
      </c>
      <c r="BR56" s="87" t="s">
        <v>27</v>
      </c>
      <c r="BY56" s="39"/>
      <c r="BZ56" s="40"/>
      <c r="CB56" s="37"/>
      <c r="CG56" s="39"/>
      <c r="CH56" s="40"/>
      <c r="CJ56" s="37"/>
      <c r="CL56" s="37"/>
      <c r="CO56" s="39"/>
      <c r="CP56" s="40"/>
      <c r="CR56" s="37"/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/>
      <c r="CP57" s="40"/>
      <c r="CR57" s="37"/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/>
      <c r="CP58" s="40"/>
      <c r="CR58" s="37"/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/>
      <c r="CP59" s="40"/>
      <c r="CR59" s="37"/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/>
      <c r="CP60" s="40"/>
      <c r="CR60" s="37"/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/>
      <c r="CP61" s="40"/>
      <c r="CR61" s="37"/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/>
      <c r="CP62" s="40"/>
      <c r="CR62" s="37"/>
    </row>
    <row r="63" spans="1:101" x14ac:dyDescent="0.25">
      <c r="BY63" s="39"/>
      <c r="BZ63" s="40"/>
      <c r="CB63" s="37"/>
      <c r="CG63" s="39"/>
      <c r="CH63" s="40"/>
      <c r="CJ63" s="37"/>
      <c r="CL63" s="37"/>
      <c r="CO63" s="39"/>
      <c r="CP63" s="40"/>
      <c r="CR63" s="37"/>
    </row>
    <row r="64" spans="1:101" x14ac:dyDescent="0.25">
      <c r="BY64" s="39"/>
      <c r="BZ64" s="40"/>
      <c r="CB64" s="37"/>
      <c r="CG64" s="39"/>
      <c r="CH64" s="40"/>
      <c r="CJ64" s="37"/>
      <c r="CL64" s="37"/>
      <c r="CO64" s="39"/>
      <c r="CP64" s="40"/>
      <c r="CR64" s="37"/>
    </row>
    <row r="65" spans="77:96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</row>
    <row r="66" spans="77:96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</row>
    <row r="67" spans="77:96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</row>
    <row r="68" spans="77:96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</row>
    <row r="69" spans="77:96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</row>
    <row r="70" spans="77:96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</row>
    <row r="71" spans="77:96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</row>
    <row r="72" spans="77:96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</row>
    <row r="73" spans="77:96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</row>
    <row r="74" spans="77:96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</row>
    <row r="75" spans="77:96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</row>
    <row r="76" spans="77:96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</row>
    <row r="77" spans="77:96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</row>
    <row r="78" spans="77:96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</row>
    <row r="79" spans="77:96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</row>
    <row r="80" spans="77:96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</row>
    <row r="81" spans="77:96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</row>
    <row r="82" spans="77:96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</row>
    <row r="83" spans="77:96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</row>
    <row r="84" spans="77:96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</row>
    <row r="85" spans="77:96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</row>
    <row r="86" spans="77:96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</row>
    <row r="87" spans="77:96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</row>
    <row r="88" spans="77:96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</row>
    <row r="89" spans="77:96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</row>
    <row r="90" spans="77:96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</row>
    <row r="91" spans="77:96" x14ac:dyDescent="0.25">
      <c r="BY91" s="39"/>
      <c r="BZ91" s="40"/>
      <c r="CB91" s="37"/>
      <c r="CG91" s="39"/>
      <c r="CH91" s="40"/>
      <c r="CJ91" s="37"/>
      <c r="CO91" s="39"/>
      <c r="CP91" s="40"/>
      <c r="CR91" s="37"/>
    </row>
    <row r="92" spans="77:96" x14ac:dyDescent="0.25">
      <c r="BY92" s="39"/>
      <c r="BZ92" s="40"/>
      <c r="CB92" s="37"/>
      <c r="CG92" s="39"/>
      <c r="CH92" s="40"/>
      <c r="CJ92" s="37"/>
      <c r="CO92" s="39"/>
      <c r="CP92" s="40"/>
      <c r="CR92" s="37"/>
    </row>
    <row r="93" spans="77:96" x14ac:dyDescent="0.25">
      <c r="BY93" s="39"/>
      <c r="BZ93" s="40"/>
      <c r="CB93" s="37"/>
      <c r="CG93" s="39"/>
      <c r="CH93" s="40"/>
      <c r="CJ93" s="37"/>
      <c r="CO93" s="39"/>
      <c r="CP93" s="40"/>
      <c r="CR93" s="37"/>
    </row>
    <row r="94" spans="77:96" x14ac:dyDescent="0.25">
      <c r="BY94" s="39"/>
      <c r="BZ94" s="40"/>
      <c r="CB94" s="37"/>
      <c r="CG94" s="39"/>
      <c r="CH94" s="40"/>
      <c r="CJ94" s="37"/>
      <c r="CO94" s="39"/>
      <c r="CP94" s="40"/>
      <c r="CR94" s="37"/>
    </row>
    <row r="95" spans="77:96" x14ac:dyDescent="0.25">
      <c r="BY95" s="39"/>
      <c r="BZ95" s="40"/>
      <c r="CB95" s="37"/>
      <c r="CG95" s="39"/>
      <c r="CH95" s="40"/>
      <c r="CJ95" s="37"/>
      <c r="CO95" s="39"/>
      <c r="CP95" s="40"/>
      <c r="CR95" s="37"/>
    </row>
    <row r="96" spans="77:96" x14ac:dyDescent="0.25">
      <c r="BY96" s="39"/>
      <c r="BZ96" s="40"/>
      <c r="CB96" s="37"/>
      <c r="CG96" s="39"/>
      <c r="CH96" s="40"/>
      <c r="CJ96" s="37"/>
      <c r="CO96" s="39"/>
      <c r="CP96" s="40"/>
      <c r="CR96" s="37"/>
    </row>
    <row r="97" spans="77:96" x14ac:dyDescent="0.25">
      <c r="BY97" s="39"/>
      <c r="BZ97" s="40"/>
      <c r="CB97" s="37"/>
      <c r="CG97" s="39"/>
      <c r="CH97" s="40"/>
      <c r="CJ97" s="37"/>
      <c r="CO97" s="39"/>
      <c r="CP97" s="40"/>
      <c r="CR97" s="37"/>
    </row>
    <row r="98" spans="77:96" x14ac:dyDescent="0.25">
      <c r="BY98" s="39"/>
      <c r="BZ98" s="40"/>
      <c r="CB98" s="37"/>
      <c r="CG98" s="39"/>
      <c r="CH98" s="40"/>
      <c r="CJ98" s="37"/>
      <c r="CO98" s="39"/>
      <c r="CP98" s="40"/>
      <c r="CR98" s="37"/>
    </row>
    <row r="99" spans="77:96" x14ac:dyDescent="0.25">
      <c r="BY99" s="39"/>
      <c r="BZ99" s="40"/>
      <c r="CB99" s="37"/>
      <c r="CG99" s="39"/>
      <c r="CH99" s="40"/>
      <c r="CJ99" s="37"/>
      <c r="CO99" s="39"/>
      <c r="CP99" s="40"/>
      <c r="CR99" s="37"/>
    </row>
    <row r="100" spans="77:96" x14ac:dyDescent="0.25">
      <c r="BY100" s="39"/>
      <c r="BZ100" s="40"/>
      <c r="CB100" s="37"/>
      <c r="CG100" s="39"/>
      <c r="CH100" s="40"/>
      <c r="CJ100" s="37"/>
      <c r="CO100" s="39"/>
      <c r="CP100" s="40"/>
      <c r="CR100" s="37"/>
    </row>
  </sheetData>
  <sheetProtection algorithmName="SHA-512" hashValue="WE8v7lcxwL1wvh/o8qxkRyIjmNUdklOPQbAWGSfcHntZv/y9I1HY+bzhHuZMLKxZEg51SR2TD1KlCyJBSgjOPw==" saltValue="ysWfGBcXlPOlN2QCuAzCcQ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3"/>
  <conditionalFormatting sqref="E36">
    <cfRule type="expression" dxfId="1040" priority="130">
      <formula>AND(D36=0,E36=0)</formula>
    </cfRule>
  </conditionalFormatting>
  <conditionalFormatting sqref="D36">
    <cfRule type="cellIs" dxfId="1039" priority="129" operator="equal">
      <formula>0</formula>
    </cfRule>
  </conditionalFormatting>
  <conditionalFormatting sqref="D14">
    <cfRule type="cellIs" dxfId="1038" priority="127" operator="equal">
      <formula>0</formula>
    </cfRule>
  </conditionalFormatting>
  <conditionalFormatting sqref="P8">
    <cfRule type="cellIs" dxfId="1037" priority="125" operator="equal">
      <formula>0</formula>
    </cfRule>
  </conditionalFormatting>
  <conditionalFormatting sqref="P14">
    <cfRule type="cellIs" dxfId="1036" priority="123" operator="equal">
      <formula>0</formula>
    </cfRule>
  </conditionalFormatting>
  <conditionalFormatting sqref="J20">
    <cfRule type="cellIs" dxfId="1035" priority="121" operator="equal">
      <formula>0</formula>
    </cfRule>
  </conditionalFormatting>
  <conditionalFormatting sqref="D26">
    <cfRule type="cellIs" dxfId="1034" priority="119" operator="equal">
      <formula>0</formula>
    </cfRule>
  </conditionalFormatting>
  <conditionalFormatting sqref="P26">
    <cfRule type="cellIs" dxfId="1033" priority="117" operator="equal">
      <formula>0</formula>
    </cfRule>
  </conditionalFormatting>
  <conditionalFormatting sqref="J36">
    <cfRule type="cellIs" dxfId="1032" priority="115" operator="equal">
      <formula>0</formula>
    </cfRule>
  </conditionalFormatting>
  <conditionalFormatting sqref="P36">
    <cfRule type="cellIs" dxfId="1031" priority="113" operator="equal">
      <formula>0</formula>
    </cfRule>
  </conditionalFormatting>
  <conditionalFormatting sqref="P42">
    <cfRule type="cellIs" dxfId="1030" priority="111" operator="equal">
      <formula>0</formula>
    </cfRule>
  </conditionalFormatting>
  <conditionalFormatting sqref="J42">
    <cfRule type="cellIs" dxfId="1029" priority="109" operator="equal">
      <formula>0</formula>
    </cfRule>
  </conditionalFormatting>
  <conditionalFormatting sqref="D42">
    <cfRule type="cellIs" dxfId="1028" priority="107" operator="equal">
      <formula>0</formula>
    </cfRule>
  </conditionalFormatting>
  <conditionalFormatting sqref="D48">
    <cfRule type="cellIs" dxfId="1027" priority="105" operator="equal">
      <formula>0</formula>
    </cfRule>
  </conditionalFormatting>
  <conditionalFormatting sqref="J48">
    <cfRule type="cellIs" dxfId="1026" priority="103" operator="equal">
      <formula>0</formula>
    </cfRule>
  </conditionalFormatting>
  <conditionalFormatting sqref="P48">
    <cfRule type="cellIs" dxfId="1025" priority="101" operator="equal">
      <formula>0</formula>
    </cfRule>
  </conditionalFormatting>
  <conditionalFormatting sqref="P54">
    <cfRule type="cellIs" dxfId="1024" priority="99" operator="equal">
      <formula>0</formula>
    </cfRule>
  </conditionalFormatting>
  <conditionalFormatting sqref="J54">
    <cfRule type="cellIs" dxfId="1023" priority="97" operator="equal">
      <formula>0</formula>
    </cfRule>
  </conditionalFormatting>
  <conditionalFormatting sqref="C7">
    <cfRule type="cellIs" dxfId="1022" priority="131" operator="equal">
      <formula>0</formula>
    </cfRule>
  </conditionalFormatting>
  <conditionalFormatting sqref="P20">
    <cfRule type="cellIs" dxfId="1021" priority="120" operator="equal">
      <formula>0</formula>
    </cfRule>
  </conditionalFormatting>
  <conditionalFormatting sqref="J8">
    <cfRule type="cellIs" dxfId="1020" priority="126" operator="equal">
      <formula>0</formula>
    </cfRule>
  </conditionalFormatting>
  <conditionalFormatting sqref="J14">
    <cfRule type="cellIs" dxfId="1019" priority="124" operator="equal">
      <formula>0</formula>
    </cfRule>
  </conditionalFormatting>
  <conditionalFormatting sqref="D8">
    <cfRule type="cellIs" dxfId="1018" priority="128" operator="equal">
      <formula>0</formula>
    </cfRule>
  </conditionalFormatting>
  <conditionalFormatting sqref="D20">
    <cfRule type="cellIs" dxfId="1017" priority="122" operator="equal">
      <formula>0</formula>
    </cfRule>
  </conditionalFormatting>
  <conditionalFormatting sqref="J26">
    <cfRule type="cellIs" dxfId="1016" priority="118" operator="equal">
      <formula>0</formula>
    </cfRule>
  </conditionalFormatting>
  <conditionalFormatting sqref="K36">
    <cfRule type="expression" dxfId="1015" priority="116">
      <formula>AND(J36=0,K36=0)</formula>
    </cfRule>
  </conditionalFormatting>
  <conditionalFormatting sqref="Q36">
    <cfRule type="expression" dxfId="1014" priority="114">
      <formula>AND(P36=0,Q36=0)</formula>
    </cfRule>
  </conditionalFormatting>
  <conditionalFormatting sqref="Q42">
    <cfRule type="expression" dxfId="1013" priority="112">
      <formula>AND(P42=0,Q42=0)</formula>
    </cfRule>
  </conditionalFormatting>
  <conditionalFormatting sqref="K42">
    <cfRule type="expression" dxfId="1012" priority="110">
      <formula>AND(J42=0,K42=0)</formula>
    </cfRule>
  </conditionalFormatting>
  <conditionalFormatting sqref="E42">
    <cfRule type="expression" dxfId="1011" priority="108">
      <formula>AND(D42=0,E42=0)</formula>
    </cfRule>
  </conditionalFormatting>
  <conditionalFormatting sqref="E48">
    <cfRule type="expression" dxfId="1010" priority="106">
      <formula>AND(D48=0,E48=0)</formula>
    </cfRule>
  </conditionalFormatting>
  <conditionalFormatting sqref="K48">
    <cfRule type="expression" dxfId="1009" priority="104">
      <formula>AND(J48=0,K48=0)</formula>
    </cfRule>
  </conditionalFormatting>
  <conditionalFormatting sqref="Q48">
    <cfRule type="expression" dxfId="1008" priority="102">
      <formula>AND(P48=0,Q48=0)</formula>
    </cfRule>
  </conditionalFormatting>
  <conditionalFormatting sqref="Q54">
    <cfRule type="expression" dxfId="1007" priority="100">
      <formula>AND(P54=0,Q54=0)</formula>
    </cfRule>
  </conditionalFormatting>
  <conditionalFormatting sqref="K54">
    <cfRule type="expression" dxfId="1006" priority="98">
      <formula>AND(J54=0,K54=0)</formula>
    </cfRule>
  </conditionalFormatting>
  <conditionalFormatting sqref="E54">
    <cfRule type="expression" dxfId="1005" priority="96">
      <formula>AND(D54=0,E54=0)</formula>
    </cfRule>
  </conditionalFormatting>
  <conditionalFormatting sqref="D54">
    <cfRule type="cellIs" dxfId="1004" priority="95" operator="equal">
      <formula>0</formula>
    </cfRule>
  </conditionalFormatting>
  <conditionalFormatting sqref="AC44:AC54">
    <cfRule type="containsText" dxfId="1003" priority="94" operator="containsText" text="okok">
      <formula>NOT(ISERROR(SEARCH("okok",AC44)))</formula>
    </cfRule>
  </conditionalFormatting>
  <conditionalFormatting sqref="AM2:AM13">
    <cfRule type="cellIs" dxfId="1002" priority="93" operator="lessThan">
      <formula>1</formula>
    </cfRule>
  </conditionalFormatting>
  <conditionalFormatting sqref="BC2:BC13">
    <cfRule type="cellIs" dxfId="1001" priority="92" operator="lessThan">
      <formula>1</formula>
    </cfRule>
  </conditionalFormatting>
  <conditionalFormatting sqref="Z2:Z13">
    <cfRule type="expression" dxfId="1000" priority="91">
      <formula>$Z2&lt;&gt;$AP2</formula>
    </cfRule>
  </conditionalFormatting>
  <conditionalFormatting sqref="AD2:AD13">
    <cfRule type="expression" dxfId="999" priority="90">
      <formula>$AD2&lt;&gt;$AT2</formula>
    </cfRule>
  </conditionalFormatting>
  <conditionalFormatting sqref="D7">
    <cfRule type="expression" dxfId="998" priority="89">
      <formula>AND(C7=0,D7=0)</formula>
    </cfRule>
  </conditionalFormatting>
  <conditionalFormatting sqref="I25">
    <cfRule type="cellIs" dxfId="997" priority="70" operator="equal">
      <formula>0</formula>
    </cfRule>
  </conditionalFormatting>
  <conditionalFormatting sqref="J25">
    <cfRule type="expression" dxfId="996" priority="69">
      <formula>AND(I25=0,J25=0)</formula>
    </cfRule>
  </conditionalFormatting>
  <conditionalFormatting sqref="C34">
    <cfRule type="cellIs" dxfId="995" priority="66" operator="equal">
      <formula>0</formula>
    </cfRule>
  </conditionalFormatting>
  <conditionalFormatting sqref="D34">
    <cfRule type="expression" dxfId="994" priority="65">
      <formula>AND(C34=0,D34=0)</formula>
    </cfRule>
  </conditionalFormatting>
  <conditionalFormatting sqref="O40">
    <cfRule type="cellIs" dxfId="993" priority="56" operator="equal">
      <formula>0</formula>
    </cfRule>
  </conditionalFormatting>
  <conditionalFormatting sqref="P40">
    <cfRule type="expression" dxfId="992" priority="55">
      <formula>AND(O40=0,P40=0)</formula>
    </cfRule>
  </conditionalFormatting>
  <conditionalFormatting sqref="C40">
    <cfRule type="cellIs" dxfId="991" priority="60" operator="equal">
      <formula>0</formula>
    </cfRule>
  </conditionalFormatting>
  <conditionalFormatting sqref="D40">
    <cfRule type="expression" dxfId="990" priority="59">
      <formula>AND(C40=0,D40=0)</formula>
    </cfRule>
  </conditionalFormatting>
  <conditionalFormatting sqref="C46">
    <cfRule type="cellIs" dxfId="989" priority="54" operator="equal">
      <formula>0</formula>
    </cfRule>
  </conditionalFormatting>
  <conditionalFormatting sqref="D46">
    <cfRule type="expression" dxfId="988" priority="53">
      <formula>AND(C46=0,D46=0)</formula>
    </cfRule>
  </conditionalFormatting>
  <conditionalFormatting sqref="I40">
    <cfRule type="cellIs" dxfId="987" priority="58" operator="equal">
      <formula>0</formula>
    </cfRule>
  </conditionalFormatting>
  <conditionalFormatting sqref="J40">
    <cfRule type="expression" dxfId="986" priority="57">
      <formula>AND(I40=0,J40=0)</formula>
    </cfRule>
  </conditionalFormatting>
  <conditionalFormatting sqref="I46">
    <cfRule type="cellIs" dxfId="985" priority="52" operator="equal">
      <formula>0</formula>
    </cfRule>
  </conditionalFormatting>
  <conditionalFormatting sqref="J46">
    <cfRule type="expression" dxfId="984" priority="51">
      <formula>AND(I46=0,J46=0)</formula>
    </cfRule>
  </conditionalFormatting>
  <conditionalFormatting sqref="I7">
    <cfRule type="cellIs" dxfId="983" priority="88" operator="equal">
      <formula>0</formula>
    </cfRule>
  </conditionalFormatting>
  <conditionalFormatting sqref="J7">
    <cfRule type="expression" dxfId="982" priority="87">
      <formula>AND(I7=0,J7=0)</formula>
    </cfRule>
  </conditionalFormatting>
  <conditionalFormatting sqref="O7">
    <cfRule type="cellIs" dxfId="981" priority="86" operator="equal">
      <formula>0</formula>
    </cfRule>
  </conditionalFormatting>
  <conditionalFormatting sqref="P7">
    <cfRule type="expression" dxfId="980" priority="85">
      <formula>AND(O7=0,P7=0)</formula>
    </cfRule>
  </conditionalFormatting>
  <conditionalFormatting sqref="I34">
    <cfRule type="cellIs" dxfId="979" priority="64" operator="equal">
      <formula>0</formula>
    </cfRule>
  </conditionalFormatting>
  <conditionalFormatting sqref="J34">
    <cfRule type="expression" dxfId="978" priority="63">
      <formula>AND(I34=0,J34=0)</formula>
    </cfRule>
  </conditionalFormatting>
  <conditionalFormatting sqref="O34">
    <cfRule type="cellIs" dxfId="977" priority="62" operator="equal">
      <formula>0</formula>
    </cfRule>
  </conditionalFormatting>
  <conditionalFormatting sqref="P34">
    <cfRule type="expression" dxfId="976" priority="61">
      <formula>AND(O34=0,P34=0)</formula>
    </cfRule>
  </conditionalFormatting>
  <conditionalFormatting sqref="O25">
    <cfRule type="cellIs" dxfId="975" priority="68" operator="equal">
      <formula>0</formula>
    </cfRule>
  </conditionalFormatting>
  <conditionalFormatting sqref="P25">
    <cfRule type="expression" dxfId="974" priority="67">
      <formula>AND(O25=0,P25=0)</formula>
    </cfRule>
  </conditionalFormatting>
  <conditionalFormatting sqref="I19">
    <cfRule type="cellIs" dxfId="973" priority="76" operator="equal">
      <formula>0</formula>
    </cfRule>
  </conditionalFormatting>
  <conditionalFormatting sqref="J19">
    <cfRule type="expression" dxfId="972" priority="75">
      <formula>AND(I19=0,J19=0)</formula>
    </cfRule>
  </conditionalFormatting>
  <conditionalFormatting sqref="O19">
    <cfRule type="cellIs" dxfId="971" priority="74" operator="equal">
      <formula>0</formula>
    </cfRule>
  </conditionalFormatting>
  <conditionalFormatting sqref="P19">
    <cfRule type="expression" dxfId="970" priority="73">
      <formula>AND(O19=0,P19=0)</formula>
    </cfRule>
  </conditionalFormatting>
  <conditionalFormatting sqref="C25">
    <cfRule type="cellIs" dxfId="969" priority="72" operator="equal">
      <formula>0</formula>
    </cfRule>
  </conditionalFormatting>
  <conditionalFormatting sqref="D25">
    <cfRule type="expression" dxfId="968" priority="71">
      <formula>AND(C25=0,D25=0)</formula>
    </cfRule>
  </conditionalFormatting>
  <conditionalFormatting sqref="C13">
    <cfRule type="cellIs" dxfId="967" priority="84" operator="equal">
      <formula>0</formula>
    </cfRule>
  </conditionalFormatting>
  <conditionalFormatting sqref="D13">
    <cfRule type="expression" dxfId="966" priority="83">
      <formula>AND(C13=0,D13=0)</formula>
    </cfRule>
  </conditionalFormatting>
  <conditionalFormatting sqref="I13">
    <cfRule type="cellIs" dxfId="965" priority="82" operator="equal">
      <formula>0</formula>
    </cfRule>
  </conditionalFormatting>
  <conditionalFormatting sqref="J13">
    <cfRule type="expression" dxfId="964" priority="81">
      <formula>AND(I13=0,J13=0)</formula>
    </cfRule>
  </conditionalFormatting>
  <conditionalFormatting sqref="O13">
    <cfRule type="cellIs" dxfId="963" priority="80" operator="equal">
      <formula>0</formula>
    </cfRule>
  </conditionalFormatting>
  <conditionalFormatting sqref="P13">
    <cfRule type="expression" dxfId="962" priority="79">
      <formula>AND(O13=0,P13=0)</formula>
    </cfRule>
  </conditionalFormatting>
  <conditionalFormatting sqref="C19">
    <cfRule type="cellIs" dxfId="961" priority="78" operator="equal">
      <formula>0</formula>
    </cfRule>
  </conditionalFormatting>
  <conditionalFormatting sqref="D19">
    <cfRule type="expression" dxfId="960" priority="77">
      <formula>AND(C19=0,D19=0)</formula>
    </cfRule>
  </conditionalFormatting>
  <conditionalFormatting sqref="O46">
    <cfRule type="cellIs" dxfId="959" priority="50" operator="equal">
      <formula>0</formula>
    </cfRule>
  </conditionalFormatting>
  <conditionalFormatting sqref="P46">
    <cfRule type="expression" dxfId="958" priority="49">
      <formula>AND(O46=0,P46=0)</formula>
    </cfRule>
  </conditionalFormatting>
  <conditionalFormatting sqref="C52">
    <cfRule type="cellIs" dxfId="957" priority="48" operator="equal">
      <formula>0</formula>
    </cfRule>
  </conditionalFormatting>
  <conditionalFormatting sqref="D52">
    <cfRule type="expression" dxfId="956" priority="47">
      <formula>AND(C52=0,D52=0)</formula>
    </cfRule>
  </conditionalFormatting>
  <conditionalFormatting sqref="I52">
    <cfRule type="cellIs" dxfId="955" priority="46" operator="equal">
      <formula>0</formula>
    </cfRule>
  </conditionalFormatting>
  <conditionalFormatting sqref="J52">
    <cfRule type="expression" dxfId="954" priority="45">
      <formula>AND(I52=0,J52=0)</formula>
    </cfRule>
  </conditionalFormatting>
  <conditionalFormatting sqref="O52">
    <cfRule type="cellIs" dxfId="953" priority="44" operator="equal">
      <formula>0</formula>
    </cfRule>
  </conditionalFormatting>
  <conditionalFormatting sqref="P52">
    <cfRule type="expression" dxfId="952" priority="43">
      <formula>AND(O52=0,P52=0)</formula>
    </cfRule>
  </conditionalFormatting>
  <conditionalFormatting sqref="BO43:BO54">
    <cfRule type="containsText" dxfId="951" priority="42" operator="containsText" text="ok">
      <formula>NOT(ISERROR(SEARCH("ok",BO43)))</formula>
    </cfRule>
  </conditionalFormatting>
  <conditionalFormatting sqref="BP44:BP55">
    <cfRule type="containsText" dxfId="950" priority="41" operator="containsText" text="ok">
      <formula>NOT(ISERROR(SEARCH("ok",BP44)))</formula>
    </cfRule>
  </conditionalFormatting>
  <conditionalFormatting sqref="AS34">
    <cfRule type="expression" dxfId="949" priority="39">
      <formula>AND(AR34=0,AS34=0)</formula>
    </cfRule>
  </conditionalFormatting>
  <conditionalFormatting sqref="AR34">
    <cfRule type="cellIs" dxfId="948" priority="40" operator="equal">
      <formula>0</formula>
    </cfRule>
  </conditionalFormatting>
  <conditionalFormatting sqref="C35">
    <cfRule type="cellIs" dxfId="947" priority="38" operator="equal">
      <formula>0</formula>
    </cfRule>
  </conditionalFormatting>
  <conditionalFormatting sqref="D35">
    <cfRule type="expression" dxfId="946" priority="37">
      <formula>AND(C35=0,D35=0)</formula>
    </cfRule>
  </conditionalFormatting>
  <conditionalFormatting sqref="I35">
    <cfRule type="cellIs" dxfId="945" priority="36" operator="equal">
      <formula>0</formula>
    </cfRule>
  </conditionalFormatting>
  <conditionalFormatting sqref="J35">
    <cfRule type="expression" dxfId="944" priority="35">
      <formula>AND(I35=0,J35=0)</formula>
    </cfRule>
  </conditionalFormatting>
  <conditionalFormatting sqref="O35">
    <cfRule type="cellIs" dxfId="943" priority="34" operator="equal">
      <formula>0</formula>
    </cfRule>
  </conditionalFormatting>
  <conditionalFormatting sqref="P35">
    <cfRule type="expression" dxfId="942" priority="33">
      <formula>AND(O35=0,P35=0)</formula>
    </cfRule>
  </conditionalFormatting>
  <conditionalFormatting sqref="C41">
    <cfRule type="cellIs" dxfId="941" priority="32" operator="equal">
      <formula>0</formula>
    </cfRule>
  </conditionalFormatting>
  <conditionalFormatting sqref="D41">
    <cfRule type="expression" dxfId="940" priority="31">
      <formula>AND(C41=0,D41=0)</formula>
    </cfRule>
  </conditionalFormatting>
  <conditionalFormatting sqref="I41">
    <cfRule type="cellIs" dxfId="939" priority="30" operator="equal">
      <formula>0</formula>
    </cfRule>
  </conditionalFormatting>
  <conditionalFormatting sqref="J41">
    <cfRule type="expression" dxfId="938" priority="29">
      <formula>AND(I41=0,J41=0)</formula>
    </cfRule>
  </conditionalFormatting>
  <conditionalFormatting sqref="O41">
    <cfRule type="cellIs" dxfId="937" priority="28" operator="equal">
      <formula>0</formula>
    </cfRule>
  </conditionalFormatting>
  <conditionalFormatting sqref="P41">
    <cfRule type="expression" dxfId="936" priority="27">
      <formula>AND(O41=0,P41=0)</formula>
    </cfRule>
  </conditionalFormatting>
  <conditionalFormatting sqref="C47">
    <cfRule type="cellIs" dxfId="935" priority="26" operator="equal">
      <formula>0</formula>
    </cfRule>
  </conditionalFormatting>
  <conditionalFormatting sqref="D47">
    <cfRule type="expression" dxfId="934" priority="25">
      <formula>AND(C47=0,D47=0)</formula>
    </cfRule>
  </conditionalFormatting>
  <conditionalFormatting sqref="I47">
    <cfRule type="cellIs" dxfId="933" priority="24" operator="equal">
      <formula>0</formula>
    </cfRule>
  </conditionalFormatting>
  <conditionalFormatting sqref="J47">
    <cfRule type="expression" dxfId="932" priority="23">
      <formula>AND(I47=0,J47=0)</formula>
    </cfRule>
  </conditionalFormatting>
  <conditionalFormatting sqref="O47">
    <cfRule type="cellIs" dxfId="931" priority="22" operator="equal">
      <formula>0</formula>
    </cfRule>
  </conditionalFormatting>
  <conditionalFormatting sqref="P47">
    <cfRule type="expression" dxfId="930" priority="21">
      <formula>AND(O47=0,P47=0)</formula>
    </cfRule>
  </conditionalFormatting>
  <conditionalFormatting sqref="C53">
    <cfRule type="cellIs" dxfId="929" priority="20" operator="equal">
      <formula>0</formula>
    </cfRule>
  </conditionalFormatting>
  <conditionalFormatting sqref="D53">
    <cfRule type="expression" dxfId="928" priority="19">
      <formula>AND(C53=0,D53=0)</formula>
    </cfRule>
  </conditionalFormatting>
  <conditionalFormatting sqref="I53">
    <cfRule type="cellIs" dxfId="927" priority="18" operator="equal">
      <formula>0</formula>
    </cfRule>
  </conditionalFormatting>
  <conditionalFormatting sqref="J53">
    <cfRule type="expression" dxfId="926" priority="17">
      <formula>AND(I53=0,J53=0)</formula>
    </cfRule>
  </conditionalFormatting>
  <conditionalFormatting sqref="O53">
    <cfRule type="cellIs" dxfId="925" priority="16" operator="equal">
      <formula>0</formula>
    </cfRule>
  </conditionalFormatting>
  <conditionalFormatting sqref="P53">
    <cfRule type="expression" dxfId="924" priority="15">
      <formula>AND(O53=0,P53=0)</formula>
    </cfRule>
  </conditionalFormatting>
  <conditionalFormatting sqref="AR35">
    <cfRule type="cellIs" dxfId="923" priority="14" operator="equal">
      <formula>0</formula>
    </cfRule>
  </conditionalFormatting>
  <conditionalFormatting sqref="AS35">
    <cfRule type="expression" dxfId="922" priority="13">
      <formula>AND(AR35=0,AS35=0)</formula>
    </cfRule>
  </conditionalFormatting>
  <conditionalFormatting sqref="BI43:BI54">
    <cfRule type="containsText" dxfId="921" priority="12" operator="containsText" text="ok">
      <formula>NOT(ISERROR(SEARCH("ok",BI43)))</formula>
    </cfRule>
  </conditionalFormatting>
  <conditionalFormatting sqref="AI43:AL54">
    <cfRule type="containsText" dxfId="920" priority="11" operator="containsText" text="ok">
      <formula>NOT(ISERROR(SEARCH("ok",AI43)))</formula>
    </cfRule>
  </conditionalFormatting>
  <conditionalFormatting sqref="AG43:AG54">
    <cfRule type="containsText" dxfId="919" priority="10" operator="containsText" text="ok">
      <formula>NOT(ISERROR(SEARCH("ok",AG43)))</formula>
    </cfRule>
  </conditionalFormatting>
  <conditionalFormatting sqref="BB44:BB54">
    <cfRule type="containsText" dxfId="918" priority="9" operator="containsText" text="ok">
      <formula>NOT(ISERROR(SEARCH("ok",BB44)))</formula>
    </cfRule>
  </conditionalFormatting>
  <conditionalFormatting sqref="AZ43:AZ54">
    <cfRule type="containsText" dxfId="917" priority="8" operator="containsText" text="ok">
      <formula>NOT(ISERROR(SEARCH("ok",AZ43)))</formula>
    </cfRule>
  </conditionalFormatting>
  <conditionalFormatting sqref="BA43:BA54">
    <cfRule type="containsText" dxfId="916" priority="7" operator="containsText" text="ok">
      <formula>NOT(ISERROR(SEARCH("ok",BA43)))</formula>
    </cfRule>
  </conditionalFormatting>
  <conditionalFormatting sqref="BD43:BF54">
    <cfRule type="containsText" dxfId="915" priority="6" operator="containsText" text="ok">
      <formula>NOT(ISERROR(SEARCH("ok",BD43)))</formula>
    </cfRule>
  </conditionalFormatting>
  <conditionalFormatting sqref="AV43:AV54">
    <cfRule type="containsText" dxfId="914" priority="5" operator="containsText" text="ok">
      <formula>NOT(ISERROR(SEARCH("ok",AV43)))</formula>
    </cfRule>
  </conditionalFormatting>
  <conditionalFormatting sqref="AQ43:AS54">
    <cfRule type="containsText" dxfId="913" priority="4" operator="containsText" text="ok">
      <formula>NOT(ISERROR(SEARCH("ok",AQ43)))</formula>
    </cfRule>
  </conditionalFormatting>
  <conditionalFormatting sqref="BH43:BH54">
    <cfRule type="containsText" dxfId="912" priority="3" operator="containsText" text="ok">
      <formula>NOT(ISERROR(SEARCH("ok",BH43)))</formula>
    </cfRule>
  </conditionalFormatting>
  <conditionalFormatting sqref="AF2:AF13">
    <cfRule type="expression" dxfId="911" priority="2">
      <formula>$AF2&lt;&gt;$AV2</formula>
    </cfRule>
  </conditionalFormatting>
  <conditionalFormatting sqref="AB2:AB13">
    <cfRule type="expression" dxfId="910" priority="1">
      <formula>$AB2&lt;&gt;$AR2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  <col min="99" max="99" width="9" customWidth="1"/>
  </cols>
  <sheetData>
    <row r="1" spans="1:101" s="1" customFormat="1" ht="39.950000000000003" customHeight="1" thickBot="1" x14ac:dyDescent="0.3">
      <c r="A1" s="185" t="s">
        <v>180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6">
        <v>1</v>
      </c>
      <c r="R1" s="186"/>
      <c r="S1" s="181"/>
      <c r="T1" s="181"/>
      <c r="U1" s="181"/>
      <c r="V1" s="181"/>
      <c r="W1" s="181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0.42501206249149037</v>
      </c>
      <c r="BZ1" s="40">
        <f ca="1">RANK(BY1,$BY$1:$BY$100,)</f>
        <v>8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0.31736257556303316</v>
      </c>
      <c r="CH1" s="40">
        <f t="shared" ref="CH1:CH36" ca="1" si="0">RANK(CG1,$CG$1:$CG$80,)</f>
        <v>22</v>
      </c>
      <c r="CI1" s="17"/>
      <c r="CJ1" s="37">
        <v>1</v>
      </c>
      <c r="CK1" s="37">
        <v>2</v>
      </c>
      <c r="CL1" s="37">
        <v>1</v>
      </c>
      <c r="CN1" s="38" t="s">
        <v>24</v>
      </c>
      <c r="CO1" s="39">
        <f ca="1">RAND()</f>
        <v>0.40034929893883542</v>
      </c>
      <c r="CP1" s="40">
        <f t="shared" ref="CP1:CP43" ca="1" si="1">RANK(CO1,$CO$1:$CO$100,)</f>
        <v>16</v>
      </c>
      <c r="CQ1" s="17"/>
      <c r="CR1" s="37">
        <v>1</v>
      </c>
      <c r="CS1" s="37">
        <v>0</v>
      </c>
      <c r="CT1" s="37">
        <v>1</v>
      </c>
      <c r="CV1" s="37"/>
      <c r="CW1" s="37"/>
    </row>
    <row r="2" spans="1:101" s="1" customFormat="1" ht="38.25" customHeight="1" thickBot="1" x14ac:dyDescent="0.3">
      <c r="A2" s="2"/>
      <c r="B2" s="187" t="s">
        <v>0</v>
      </c>
      <c r="C2" s="188"/>
      <c r="D2" s="188"/>
      <c r="E2" s="189"/>
      <c r="F2" s="187" t="s">
        <v>1</v>
      </c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9"/>
      <c r="R2" s="2"/>
      <c r="X2" s="37"/>
      <c r="Y2" s="56" t="s">
        <v>313</v>
      </c>
      <c r="Z2" s="41">
        <f ca="1">IF(AND(BC2&lt;0,AP2&lt;9),AP2+1,AP2)</f>
        <v>1</v>
      </c>
      <c r="AA2" s="41">
        <f ca="1">AQ2</f>
        <v>8</v>
      </c>
      <c r="AB2" s="41">
        <f ca="1">AR2</f>
        <v>2</v>
      </c>
      <c r="AC2" s="37"/>
      <c r="AD2" s="41">
        <f ca="1">IF(AND(BC2&lt;0,AP2=9),AT2-1,AT2)</f>
        <v>0</v>
      </c>
      <c r="AE2" s="41">
        <f ca="1">AU2</f>
        <v>1</v>
      </c>
      <c r="AF2" s="41">
        <f ca="1">IF(BA2=0,RANDBETWEEN(1,9),AV2)</f>
        <v>3</v>
      </c>
      <c r="AG2" s="37"/>
      <c r="AH2" s="56" t="s">
        <v>313</v>
      </c>
      <c r="AI2" s="41">
        <f ca="1">Z2*100+AA2*10+AB2</f>
        <v>182</v>
      </c>
      <c r="AJ2" s="61" t="s">
        <v>315</v>
      </c>
      <c r="AK2" s="41">
        <f ca="1">AD2*100+AE2*10+AF2</f>
        <v>13</v>
      </c>
      <c r="AL2" s="61" t="s">
        <v>121</v>
      </c>
      <c r="AM2" s="41">
        <f t="shared" ref="AM2:AM13" ca="1" si="2">AI2-AK2</f>
        <v>169</v>
      </c>
      <c r="AN2" s="37"/>
      <c r="AO2" s="56" t="s">
        <v>344</v>
      </c>
      <c r="AP2" s="82">
        <f ca="1">VLOOKUP($BZ1,$CB$1:$CD$101,2,FALSE)</f>
        <v>1</v>
      </c>
      <c r="AQ2" s="82">
        <f t="shared" ref="AQ2:AQ13" ca="1" si="3">VLOOKUP($CH1,$CJ$1:$CL$81,2,FALSE)</f>
        <v>8</v>
      </c>
      <c r="AR2" s="82">
        <f ca="1">VLOOKUP($CP1,$CR$1:$CT$101,2,FALSE)</f>
        <v>2</v>
      </c>
      <c r="AS2" s="37"/>
      <c r="AT2" s="82">
        <f ca="1">VLOOKUP($BZ1,$CB$1:$CD$101,3,FALSE)</f>
        <v>0</v>
      </c>
      <c r="AU2" s="82">
        <f t="shared" ref="AU2:AU13" ca="1" si="4">VLOOKUP($CH1,$CJ$1:$CL$81,3,FALSE)</f>
        <v>1</v>
      </c>
      <c r="AV2" s="82">
        <f ca="1">VLOOKUP($CP1,$CR$1:$CT$101,3,FALSE)</f>
        <v>3</v>
      </c>
      <c r="AW2" s="37"/>
      <c r="AX2" s="56" t="s">
        <v>313</v>
      </c>
      <c r="AY2" s="41">
        <f ca="1">AP2*100+AQ2*10+AR2</f>
        <v>182</v>
      </c>
      <c r="AZ2" s="61" t="s">
        <v>20</v>
      </c>
      <c r="BA2" s="41">
        <f ca="1">AT2*100+AU2*10+AV2</f>
        <v>13</v>
      </c>
      <c r="BB2" s="61" t="s">
        <v>345</v>
      </c>
      <c r="BC2" s="41">
        <f t="shared" ref="BC2:BC13" ca="1" si="5">AY2-BA2</f>
        <v>169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2" ca="1" si="6">RAND()</f>
        <v>7.4444541282937093E-2</v>
      </c>
      <c r="BZ2" s="40">
        <f t="shared" ref="BZ2:BZ12" ca="1" si="7">RANK(BY2,$BY$1:$BY$100,)</f>
        <v>12</v>
      </c>
      <c r="CA2" s="17"/>
      <c r="CB2" s="37">
        <v>2</v>
      </c>
      <c r="CC2" s="37">
        <v>1</v>
      </c>
      <c r="CD2" s="37">
        <v>0</v>
      </c>
      <c r="CG2" s="39">
        <f t="shared" ref="CG2:CG36" ca="1" si="8">RAND()</f>
        <v>0.59662003667279329</v>
      </c>
      <c r="CH2" s="40">
        <f t="shared" ca="1" si="0"/>
        <v>14</v>
      </c>
      <c r="CI2" s="17"/>
      <c r="CJ2" s="37">
        <v>2</v>
      </c>
      <c r="CK2" s="36">
        <v>3</v>
      </c>
      <c r="CL2" s="37">
        <v>1</v>
      </c>
      <c r="CO2" s="39">
        <f t="shared" ref="CO2:CO43" ca="1" si="9">RAND()</f>
        <v>0.26462322432622398</v>
      </c>
      <c r="CP2" s="40">
        <f t="shared" ca="1" si="1"/>
        <v>29</v>
      </c>
      <c r="CQ2" s="17"/>
      <c r="CR2" s="37">
        <v>2</v>
      </c>
      <c r="CS2" s="37">
        <v>0</v>
      </c>
      <c r="CT2" s="37">
        <v>2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10">IF(AND(BC3&lt;0,AP3&lt;9),AP3+1,AP3)</f>
        <v>1</v>
      </c>
      <c r="AA3" s="41">
        <f t="shared" ref="AA3:AB13" ca="1" si="11">AQ3</f>
        <v>6</v>
      </c>
      <c r="AB3" s="41">
        <f t="shared" ca="1" si="11"/>
        <v>4</v>
      </c>
      <c r="AC3" s="37"/>
      <c r="AD3" s="41">
        <f t="shared" ref="AD3:AD13" ca="1" si="12">IF(AND(BC3&lt;0,AP3=9),AT3-1,AT3)</f>
        <v>0</v>
      </c>
      <c r="AE3" s="41">
        <f t="shared" ref="AE3:AE13" ca="1" si="13">AU3</f>
        <v>4</v>
      </c>
      <c r="AF3" s="41">
        <f t="shared" ref="AF3:AF13" ca="1" si="14">IF(BA3=0,RANDBETWEEN(1,9),AV3)</f>
        <v>5</v>
      </c>
      <c r="AG3" s="37"/>
      <c r="AH3" s="56" t="s">
        <v>3</v>
      </c>
      <c r="AI3" s="41">
        <f t="shared" ref="AI3:AI13" ca="1" si="15">Z3*100+AA3*10+AB3</f>
        <v>164</v>
      </c>
      <c r="AJ3" s="61" t="s">
        <v>20</v>
      </c>
      <c r="AK3" s="41">
        <f t="shared" ref="AK3:AK13" ca="1" si="16">AD3*100+AE3*10+AF3</f>
        <v>45</v>
      </c>
      <c r="AL3" s="61" t="s">
        <v>346</v>
      </c>
      <c r="AM3" s="41">
        <f t="shared" ca="1" si="2"/>
        <v>119</v>
      </c>
      <c r="AN3" s="37"/>
      <c r="AO3" s="56" t="s">
        <v>3</v>
      </c>
      <c r="AP3" s="82">
        <f t="shared" ref="AP3:AP13" ca="1" si="17">VLOOKUP($BZ2,$CB$1:$CD$101,2,FALSE)</f>
        <v>1</v>
      </c>
      <c r="AQ3" s="82">
        <f t="shared" ca="1" si="3"/>
        <v>6</v>
      </c>
      <c r="AR3" s="82">
        <f t="shared" ref="AR3:AR13" ca="1" si="18">VLOOKUP($CP2,$CR$1:$CT$101,2,FALSE)</f>
        <v>4</v>
      </c>
      <c r="AS3" s="37"/>
      <c r="AT3" s="82">
        <f t="shared" ref="AT3:AT13" ca="1" si="19">VLOOKUP($BZ2,$CB$1:$CD$101,3,FALSE)</f>
        <v>0</v>
      </c>
      <c r="AU3" s="82">
        <f t="shared" ca="1" si="4"/>
        <v>4</v>
      </c>
      <c r="AV3" s="82">
        <f t="shared" ref="AV3:AV13" ca="1" si="20">VLOOKUP($CP2,$CR$1:$CT$101,3,FALSE)</f>
        <v>5</v>
      </c>
      <c r="AW3" s="37"/>
      <c r="AX3" s="56" t="s">
        <v>3</v>
      </c>
      <c r="AY3" s="41">
        <f t="shared" ref="AY3:AY13" ca="1" si="21">AP3*100+AQ3*10+AR3</f>
        <v>164</v>
      </c>
      <c r="AZ3" s="61" t="s">
        <v>20</v>
      </c>
      <c r="BA3" s="41">
        <f t="shared" ref="BA3:BA13" ca="1" si="22">AT3*100+AU3*10+AV3</f>
        <v>45</v>
      </c>
      <c r="BB3" s="61" t="s">
        <v>121</v>
      </c>
      <c r="BC3" s="41">
        <f t="shared" ca="1" si="5"/>
        <v>119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6"/>
        <v>0.66942998908009077</v>
      </c>
      <c r="BZ3" s="40">
        <f t="shared" ca="1" si="7"/>
        <v>5</v>
      </c>
      <c r="CA3" s="17"/>
      <c r="CB3" s="37">
        <v>3</v>
      </c>
      <c r="CC3" s="37">
        <v>1</v>
      </c>
      <c r="CD3" s="37">
        <v>0</v>
      </c>
      <c r="CG3" s="39">
        <f t="shared" ca="1" si="8"/>
        <v>0.72335802389518067</v>
      </c>
      <c r="CH3" s="40">
        <f t="shared" ca="1" si="0"/>
        <v>9</v>
      </c>
      <c r="CI3" s="17"/>
      <c r="CJ3" s="37">
        <v>3</v>
      </c>
      <c r="CK3" s="36">
        <v>3</v>
      </c>
      <c r="CL3" s="37">
        <v>2</v>
      </c>
      <c r="CO3" s="39">
        <f t="shared" ca="1" si="9"/>
        <v>0.91187364609910693</v>
      </c>
      <c r="CP3" s="40">
        <f t="shared" ca="1" si="1"/>
        <v>2</v>
      </c>
      <c r="CQ3" s="17"/>
      <c r="CR3" s="37">
        <v>3</v>
      </c>
      <c r="CS3" s="37">
        <v>0</v>
      </c>
      <c r="CT3" s="37">
        <v>3</v>
      </c>
      <c r="CV3" s="36"/>
      <c r="CW3" s="36"/>
    </row>
    <row r="4" spans="1:101" s="1" customFormat="1" ht="36.6" customHeight="1" x14ac:dyDescent="0.25">
      <c r="A4" s="3"/>
      <c r="B4" s="4"/>
      <c r="C4" s="22"/>
      <c r="D4" s="148" t="str">
        <f ca="1">IF($AA16="","","○")</f>
        <v/>
      </c>
      <c r="E4" s="146"/>
      <c r="F4" s="5"/>
      <c r="G4" s="3"/>
      <c r="H4" s="4"/>
      <c r="I4" s="22"/>
      <c r="J4" s="148" t="str">
        <f ca="1">IF($AA17="","","○")</f>
        <v/>
      </c>
      <c r="K4" s="146"/>
      <c r="L4" s="5"/>
      <c r="M4" s="3"/>
      <c r="N4" s="4"/>
      <c r="O4" s="22"/>
      <c r="P4" s="148" t="str">
        <f ca="1">IF($AA18="","","○")</f>
        <v/>
      </c>
      <c r="Q4" s="146"/>
      <c r="R4" s="5"/>
      <c r="S4" s="2"/>
      <c r="T4" s="2"/>
      <c r="U4" s="2"/>
      <c r="V4" s="2"/>
      <c r="W4" s="2"/>
      <c r="X4" s="37"/>
      <c r="Y4" s="56" t="s">
        <v>4</v>
      </c>
      <c r="Z4" s="41">
        <f t="shared" ca="1" si="10"/>
        <v>1</v>
      </c>
      <c r="AA4" s="41">
        <f t="shared" ca="1" si="11"/>
        <v>5</v>
      </c>
      <c r="AB4" s="41">
        <f t="shared" ca="1" si="11"/>
        <v>0</v>
      </c>
      <c r="AC4" s="37"/>
      <c r="AD4" s="41">
        <f t="shared" ca="1" si="12"/>
        <v>0</v>
      </c>
      <c r="AE4" s="41">
        <f t="shared" ca="1" si="13"/>
        <v>3</v>
      </c>
      <c r="AF4" s="41">
        <f t="shared" ca="1" si="14"/>
        <v>2</v>
      </c>
      <c r="AG4" s="37"/>
      <c r="AH4" s="56" t="s">
        <v>4</v>
      </c>
      <c r="AI4" s="41">
        <f t="shared" ca="1" si="15"/>
        <v>150</v>
      </c>
      <c r="AJ4" s="61" t="s">
        <v>347</v>
      </c>
      <c r="AK4" s="41">
        <f t="shared" ca="1" si="16"/>
        <v>32</v>
      </c>
      <c r="AL4" s="61" t="s">
        <v>121</v>
      </c>
      <c r="AM4" s="41">
        <f t="shared" ca="1" si="2"/>
        <v>118</v>
      </c>
      <c r="AN4" s="37"/>
      <c r="AO4" s="56" t="s">
        <v>4</v>
      </c>
      <c r="AP4" s="82">
        <f t="shared" ca="1" si="17"/>
        <v>1</v>
      </c>
      <c r="AQ4" s="82">
        <f t="shared" ca="1" si="3"/>
        <v>5</v>
      </c>
      <c r="AR4" s="82">
        <f t="shared" ca="1" si="18"/>
        <v>0</v>
      </c>
      <c r="AS4" s="37"/>
      <c r="AT4" s="82">
        <f t="shared" ca="1" si="19"/>
        <v>0</v>
      </c>
      <c r="AU4" s="82">
        <f t="shared" ca="1" si="4"/>
        <v>3</v>
      </c>
      <c r="AV4" s="82">
        <f t="shared" ca="1" si="20"/>
        <v>2</v>
      </c>
      <c r="AW4" s="37"/>
      <c r="AX4" s="56" t="s">
        <v>4</v>
      </c>
      <c r="AY4" s="41">
        <f t="shared" ca="1" si="21"/>
        <v>150</v>
      </c>
      <c r="AZ4" s="61" t="s">
        <v>347</v>
      </c>
      <c r="BA4" s="41">
        <f t="shared" ca="1" si="22"/>
        <v>32</v>
      </c>
      <c r="BB4" s="61" t="s">
        <v>121</v>
      </c>
      <c r="BC4" s="41">
        <f t="shared" ca="1" si="5"/>
        <v>118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6"/>
        <v>0.97343629759400807</v>
      </c>
      <c r="BZ4" s="40">
        <f t="shared" ca="1" si="7"/>
        <v>1</v>
      </c>
      <c r="CA4" s="17"/>
      <c r="CB4" s="37">
        <v>4</v>
      </c>
      <c r="CC4" s="37">
        <v>1</v>
      </c>
      <c r="CD4" s="37">
        <v>0</v>
      </c>
      <c r="CG4" s="39">
        <f t="shared" ca="1" si="8"/>
        <v>0.32790051763317807</v>
      </c>
      <c r="CH4" s="40">
        <f t="shared" ca="1" si="0"/>
        <v>21</v>
      </c>
      <c r="CI4" s="17"/>
      <c r="CJ4" s="37">
        <v>4</v>
      </c>
      <c r="CK4" s="37">
        <v>4</v>
      </c>
      <c r="CL4" s="37">
        <v>1</v>
      </c>
      <c r="CO4" s="39">
        <f t="shared" ca="1" si="9"/>
        <v>1.4572044556772745E-2</v>
      </c>
      <c r="CP4" s="40">
        <f t="shared" ca="1" si="1"/>
        <v>43</v>
      </c>
      <c r="CQ4" s="17"/>
      <c r="CR4" s="37">
        <v>4</v>
      </c>
      <c r="CS4" s="37">
        <v>0</v>
      </c>
      <c r="CT4" s="37">
        <v>4</v>
      </c>
      <c r="CV4" s="36"/>
      <c r="CW4" s="36"/>
    </row>
    <row r="5" spans="1:101" s="1" customFormat="1" ht="36.6" customHeight="1" x14ac:dyDescent="0.25">
      <c r="A5" s="6" t="s">
        <v>17</v>
      </c>
      <c r="B5" s="7"/>
      <c r="C5" s="147" t="str">
        <f ca="1">IF($Z16="","","○")</f>
        <v/>
      </c>
      <c r="D5" s="147" t="str">
        <f ca="1">IF($AB16="","","○")</f>
        <v>○</v>
      </c>
      <c r="E5" s="147" t="str">
        <f ca="1">IF($AC16="","","○")</f>
        <v>○</v>
      </c>
      <c r="F5" s="8"/>
      <c r="G5" s="6" t="s">
        <v>348</v>
      </c>
      <c r="H5" s="7"/>
      <c r="I5" s="147" t="str">
        <f ca="1">IF($Z17="","","○")</f>
        <v/>
      </c>
      <c r="J5" s="147" t="str">
        <f ca="1">IF($AB17="","","○")</f>
        <v>○</v>
      </c>
      <c r="K5" s="147" t="str">
        <f ca="1">IF($AC17="","","○")</f>
        <v>○</v>
      </c>
      <c r="L5" s="8"/>
      <c r="M5" s="6" t="s">
        <v>4</v>
      </c>
      <c r="N5" s="7"/>
      <c r="O5" s="147" t="str">
        <f ca="1">IF($Z18="","","○")</f>
        <v/>
      </c>
      <c r="P5" s="147" t="str">
        <f ca="1">IF($AB18="","","○")</f>
        <v>○</v>
      </c>
      <c r="Q5" s="147" t="str">
        <f ca="1">IF($AC18="","","○")</f>
        <v>○</v>
      </c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10"/>
        <v>1</v>
      </c>
      <c r="AA5" s="41">
        <f t="shared" ca="1" si="11"/>
        <v>7</v>
      </c>
      <c r="AB5" s="41">
        <f t="shared" ca="1" si="11"/>
        <v>8</v>
      </c>
      <c r="AC5" s="37"/>
      <c r="AD5" s="41">
        <f t="shared" ca="1" si="12"/>
        <v>0</v>
      </c>
      <c r="AE5" s="41">
        <f t="shared" ca="1" si="13"/>
        <v>6</v>
      </c>
      <c r="AF5" s="41">
        <f t="shared" ca="1" si="14"/>
        <v>9</v>
      </c>
      <c r="AG5" s="37"/>
      <c r="AH5" s="56" t="s">
        <v>349</v>
      </c>
      <c r="AI5" s="41">
        <f t="shared" ca="1" si="15"/>
        <v>178</v>
      </c>
      <c r="AJ5" s="61" t="s">
        <v>20</v>
      </c>
      <c r="AK5" s="41">
        <f t="shared" ca="1" si="16"/>
        <v>69</v>
      </c>
      <c r="AL5" s="61" t="s">
        <v>121</v>
      </c>
      <c r="AM5" s="41">
        <f t="shared" ca="1" si="2"/>
        <v>109</v>
      </c>
      <c r="AN5" s="37"/>
      <c r="AO5" s="56" t="s">
        <v>7</v>
      </c>
      <c r="AP5" s="82">
        <f t="shared" ca="1" si="17"/>
        <v>1</v>
      </c>
      <c r="AQ5" s="82">
        <f t="shared" ca="1" si="3"/>
        <v>7</v>
      </c>
      <c r="AR5" s="82">
        <f t="shared" ca="1" si="18"/>
        <v>8</v>
      </c>
      <c r="AS5" s="37"/>
      <c r="AT5" s="82">
        <f t="shared" ca="1" si="19"/>
        <v>0</v>
      </c>
      <c r="AU5" s="82">
        <f t="shared" ca="1" si="4"/>
        <v>6</v>
      </c>
      <c r="AV5" s="82">
        <f t="shared" ca="1" si="20"/>
        <v>9</v>
      </c>
      <c r="AW5" s="37"/>
      <c r="AX5" s="56" t="s">
        <v>350</v>
      </c>
      <c r="AY5" s="41">
        <f t="shared" ca="1" si="21"/>
        <v>178</v>
      </c>
      <c r="AZ5" s="61" t="s">
        <v>347</v>
      </c>
      <c r="BA5" s="41">
        <f t="shared" ca="1" si="22"/>
        <v>69</v>
      </c>
      <c r="BB5" s="61" t="s">
        <v>121</v>
      </c>
      <c r="BC5" s="41">
        <f t="shared" ca="1" si="5"/>
        <v>109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6"/>
        <v>0.20132853330743194</v>
      </c>
      <c r="BZ5" s="40">
        <f t="shared" ca="1" si="7"/>
        <v>9</v>
      </c>
      <c r="CA5" s="17"/>
      <c r="CB5" s="37">
        <v>5</v>
      </c>
      <c r="CC5" s="37">
        <v>1</v>
      </c>
      <c r="CD5" s="37">
        <v>0</v>
      </c>
      <c r="CG5" s="39">
        <f t="shared" ca="1" si="8"/>
        <v>0.56143521058065848</v>
      </c>
      <c r="CH5" s="40">
        <f t="shared" ca="1" si="0"/>
        <v>15</v>
      </c>
      <c r="CI5" s="17"/>
      <c r="CJ5" s="37">
        <v>5</v>
      </c>
      <c r="CK5" s="37">
        <v>4</v>
      </c>
      <c r="CL5" s="37">
        <v>2</v>
      </c>
      <c r="CO5" s="39">
        <f t="shared" ca="1" si="9"/>
        <v>0.83324513074694462</v>
      </c>
      <c r="CP5" s="40">
        <f t="shared" ca="1" si="1"/>
        <v>4</v>
      </c>
      <c r="CQ5" s="17"/>
      <c r="CR5" s="37">
        <v>5</v>
      </c>
      <c r="CS5" s="37">
        <v>0</v>
      </c>
      <c r="CT5" s="37">
        <v>5</v>
      </c>
      <c r="CV5" s="36"/>
      <c r="CW5" s="36"/>
    </row>
    <row r="6" spans="1:101" s="1" customFormat="1" ht="42" customHeight="1" x14ac:dyDescent="0.25">
      <c r="A6" s="9"/>
      <c r="B6" s="10"/>
      <c r="C6" s="11">
        <f ca="1">Z2</f>
        <v>1</v>
      </c>
      <c r="D6" s="11">
        <f ca="1">AA2</f>
        <v>8</v>
      </c>
      <c r="E6" s="11">
        <f ca="1">AB2</f>
        <v>2</v>
      </c>
      <c r="F6" s="8"/>
      <c r="G6" s="9"/>
      <c r="H6" s="10"/>
      <c r="I6" s="11">
        <f ca="1">Z3</f>
        <v>1</v>
      </c>
      <c r="J6" s="11">
        <f ca="1">AA3</f>
        <v>6</v>
      </c>
      <c r="K6" s="11">
        <f ca="1">AB3</f>
        <v>4</v>
      </c>
      <c r="L6" s="8"/>
      <c r="M6" s="9"/>
      <c r="N6" s="10"/>
      <c r="O6" s="11">
        <f ca="1">Z4</f>
        <v>1</v>
      </c>
      <c r="P6" s="11">
        <f ca="1">AA4</f>
        <v>5</v>
      </c>
      <c r="Q6" s="11">
        <f ca="1">AB4</f>
        <v>0</v>
      </c>
      <c r="R6" s="8"/>
      <c r="S6" s="2"/>
      <c r="T6" s="2"/>
      <c r="U6" s="2"/>
      <c r="V6" s="2"/>
      <c r="W6" s="2"/>
      <c r="X6" s="37"/>
      <c r="Y6" s="56" t="s">
        <v>351</v>
      </c>
      <c r="Z6" s="41">
        <f t="shared" ca="1" si="10"/>
        <v>1</v>
      </c>
      <c r="AA6" s="41">
        <f t="shared" ca="1" si="11"/>
        <v>6</v>
      </c>
      <c r="AB6" s="41">
        <f t="shared" ca="1" si="11"/>
        <v>0</v>
      </c>
      <c r="AC6" s="37"/>
      <c r="AD6" s="41">
        <f t="shared" ca="1" si="12"/>
        <v>0</v>
      </c>
      <c r="AE6" s="41">
        <f t="shared" ca="1" si="13"/>
        <v>5</v>
      </c>
      <c r="AF6" s="41">
        <f t="shared" ca="1" si="14"/>
        <v>4</v>
      </c>
      <c r="AG6" s="37"/>
      <c r="AH6" s="56" t="s">
        <v>6</v>
      </c>
      <c r="AI6" s="41">
        <f t="shared" ca="1" si="15"/>
        <v>160</v>
      </c>
      <c r="AJ6" s="61" t="s">
        <v>347</v>
      </c>
      <c r="AK6" s="41">
        <f t="shared" ca="1" si="16"/>
        <v>54</v>
      </c>
      <c r="AL6" s="61" t="s">
        <v>346</v>
      </c>
      <c r="AM6" s="41">
        <f t="shared" ca="1" si="2"/>
        <v>106</v>
      </c>
      <c r="AN6" s="37"/>
      <c r="AO6" s="56" t="s">
        <v>351</v>
      </c>
      <c r="AP6" s="82">
        <f t="shared" ca="1" si="17"/>
        <v>1</v>
      </c>
      <c r="AQ6" s="82">
        <f t="shared" ca="1" si="3"/>
        <v>6</v>
      </c>
      <c r="AR6" s="82">
        <f t="shared" ca="1" si="18"/>
        <v>0</v>
      </c>
      <c r="AS6" s="37"/>
      <c r="AT6" s="82">
        <f t="shared" ca="1" si="19"/>
        <v>0</v>
      </c>
      <c r="AU6" s="82">
        <f t="shared" ca="1" si="4"/>
        <v>5</v>
      </c>
      <c r="AV6" s="82">
        <f t="shared" ca="1" si="20"/>
        <v>4</v>
      </c>
      <c r="AW6" s="37"/>
      <c r="AX6" s="56" t="s">
        <v>351</v>
      </c>
      <c r="AY6" s="41">
        <f t="shared" ca="1" si="21"/>
        <v>160</v>
      </c>
      <c r="AZ6" s="61" t="s">
        <v>347</v>
      </c>
      <c r="BA6" s="41">
        <f t="shared" ca="1" si="22"/>
        <v>54</v>
      </c>
      <c r="BB6" s="61" t="s">
        <v>346</v>
      </c>
      <c r="BC6" s="41">
        <f t="shared" ca="1" si="5"/>
        <v>106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6"/>
        <v>0.57572807877553167</v>
      </c>
      <c r="BZ6" s="40">
        <f t="shared" ca="1" si="7"/>
        <v>6</v>
      </c>
      <c r="CA6" s="17"/>
      <c r="CB6" s="37">
        <v>6</v>
      </c>
      <c r="CC6" s="37">
        <v>1</v>
      </c>
      <c r="CD6" s="37">
        <v>0</v>
      </c>
      <c r="CG6" s="39">
        <f t="shared" ca="1" si="8"/>
        <v>0.63229729658646161</v>
      </c>
      <c r="CH6" s="40">
        <f t="shared" ca="1" si="0"/>
        <v>12</v>
      </c>
      <c r="CI6" s="17"/>
      <c r="CJ6" s="37">
        <v>6</v>
      </c>
      <c r="CK6" s="37">
        <v>4</v>
      </c>
      <c r="CL6" s="37">
        <v>3</v>
      </c>
      <c r="CO6" s="39">
        <f t="shared" ca="1" si="9"/>
        <v>0.27703528825098012</v>
      </c>
      <c r="CP6" s="40">
        <f t="shared" ca="1" si="1"/>
        <v>27</v>
      </c>
      <c r="CQ6" s="17"/>
      <c r="CR6" s="37">
        <v>6</v>
      </c>
      <c r="CS6" s="37">
        <v>0</v>
      </c>
      <c r="CT6" s="37">
        <v>6</v>
      </c>
      <c r="CV6" s="36"/>
      <c r="CW6" s="36"/>
    </row>
    <row r="7" spans="1:101" s="1" customFormat="1" ht="42" customHeight="1" thickBot="1" x14ac:dyDescent="0.3">
      <c r="A7" s="9"/>
      <c r="B7" s="12" t="s">
        <v>347</v>
      </c>
      <c r="C7" s="13">
        <f ca="1">AD2</f>
        <v>0</v>
      </c>
      <c r="D7" s="13">
        <f ca="1">AE2</f>
        <v>1</v>
      </c>
      <c r="E7" s="13">
        <f ca="1">AF2</f>
        <v>3</v>
      </c>
      <c r="F7" s="8"/>
      <c r="G7" s="9"/>
      <c r="H7" s="12" t="s">
        <v>20</v>
      </c>
      <c r="I7" s="13">
        <f ca="1">AD3</f>
        <v>0</v>
      </c>
      <c r="J7" s="13">
        <f ca="1">AE3</f>
        <v>4</v>
      </c>
      <c r="K7" s="13">
        <f ca="1">AF3</f>
        <v>5</v>
      </c>
      <c r="L7" s="8"/>
      <c r="M7" s="9"/>
      <c r="N7" s="12" t="s">
        <v>20</v>
      </c>
      <c r="O7" s="13">
        <f ca="1">AD4</f>
        <v>0</v>
      </c>
      <c r="P7" s="13">
        <f ca="1">AE4</f>
        <v>3</v>
      </c>
      <c r="Q7" s="13">
        <f ca="1">AF4</f>
        <v>2</v>
      </c>
      <c r="R7" s="8"/>
      <c r="S7" s="2"/>
      <c r="T7" s="2"/>
      <c r="U7" s="2"/>
      <c r="V7" s="2"/>
      <c r="W7" s="2"/>
      <c r="X7" s="37"/>
      <c r="Y7" s="56" t="s">
        <v>352</v>
      </c>
      <c r="Z7" s="41">
        <f t="shared" ca="1" si="10"/>
        <v>1</v>
      </c>
      <c r="AA7" s="41">
        <f t="shared" ca="1" si="11"/>
        <v>6</v>
      </c>
      <c r="AB7" s="41">
        <f t="shared" ca="1" si="11"/>
        <v>3</v>
      </c>
      <c r="AC7" s="37"/>
      <c r="AD7" s="41">
        <f t="shared" ca="1" si="12"/>
        <v>0</v>
      </c>
      <c r="AE7" s="41">
        <f t="shared" ca="1" si="13"/>
        <v>2</v>
      </c>
      <c r="AF7" s="41">
        <f t="shared" ca="1" si="14"/>
        <v>8</v>
      </c>
      <c r="AG7" s="37"/>
      <c r="AH7" s="56" t="s">
        <v>353</v>
      </c>
      <c r="AI7" s="41">
        <f t="shared" ca="1" si="15"/>
        <v>163</v>
      </c>
      <c r="AJ7" s="61" t="s">
        <v>347</v>
      </c>
      <c r="AK7" s="41">
        <f t="shared" ca="1" si="16"/>
        <v>28</v>
      </c>
      <c r="AL7" s="61" t="s">
        <v>345</v>
      </c>
      <c r="AM7" s="41">
        <f t="shared" ca="1" si="2"/>
        <v>135</v>
      </c>
      <c r="AN7" s="37"/>
      <c r="AO7" s="56" t="s">
        <v>5</v>
      </c>
      <c r="AP7" s="82">
        <f t="shared" ca="1" si="17"/>
        <v>1</v>
      </c>
      <c r="AQ7" s="82">
        <f t="shared" ca="1" si="3"/>
        <v>6</v>
      </c>
      <c r="AR7" s="82">
        <f t="shared" ca="1" si="18"/>
        <v>3</v>
      </c>
      <c r="AS7" s="37"/>
      <c r="AT7" s="82">
        <f t="shared" ca="1" si="19"/>
        <v>0</v>
      </c>
      <c r="AU7" s="82">
        <f t="shared" ca="1" si="4"/>
        <v>2</v>
      </c>
      <c r="AV7" s="82">
        <f t="shared" ca="1" si="20"/>
        <v>8</v>
      </c>
      <c r="AW7" s="37"/>
      <c r="AX7" s="56" t="s">
        <v>354</v>
      </c>
      <c r="AY7" s="41">
        <f t="shared" ca="1" si="21"/>
        <v>163</v>
      </c>
      <c r="AZ7" s="61" t="s">
        <v>355</v>
      </c>
      <c r="BA7" s="41">
        <f t="shared" ca="1" si="22"/>
        <v>28</v>
      </c>
      <c r="BB7" s="61" t="s">
        <v>121</v>
      </c>
      <c r="BC7" s="41">
        <f t="shared" ca="1" si="5"/>
        <v>135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6"/>
        <v>0.10507144410998448</v>
      </c>
      <c r="BZ7" s="40">
        <f t="shared" ca="1" si="7"/>
        <v>11</v>
      </c>
      <c r="CA7" s="17"/>
      <c r="CB7" s="37">
        <v>7</v>
      </c>
      <c r="CC7" s="37">
        <v>1</v>
      </c>
      <c r="CD7" s="37">
        <v>0</v>
      </c>
      <c r="CG7" s="39">
        <f t="shared" ca="1" si="8"/>
        <v>0.88372096152882185</v>
      </c>
      <c r="CH7" s="40">
        <f t="shared" ca="1" si="0"/>
        <v>3</v>
      </c>
      <c r="CI7" s="17"/>
      <c r="CJ7" s="37">
        <v>7</v>
      </c>
      <c r="CK7" s="36">
        <v>5</v>
      </c>
      <c r="CL7" s="37">
        <v>1</v>
      </c>
      <c r="CO7" s="39">
        <f t="shared" ca="1" si="9"/>
        <v>0.83501595695217767</v>
      </c>
      <c r="CP7" s="40">
        <f t="shared" ca="1" si="1"/>
        <v>3</v>
      </c>
      <c r="CQ7" s="17"/>
      <c r="CR7" s="37">
        <v>7</v>
      </c>
      <c r="CS7" s="37">
        <v>0</v>
      </c>
      <c r="CT7" s="37">
        <v>7</v>
      </c>
      <c r="CV7" s="36"/>
      <c r="CW7" s="36"/>
    </row>
    <row r="8" spans="1:101" s="1" customFormat="1" ht="42" customHeight="1" x14ac:dyDescent="0.25">
      <c r="A8" s="9"/>
      <c r="B8" s="156"/>
      <c r="C8" s="156"/>
      <c r="D8" s="157"/>
      <c r="E8" s="157"/>
      <c r="F8" s="8"/>
      <c r="G8" s="9"/>
      <c r="H8" s="156"/>
      <c r="I8" s="156"/>
      <c r="J8" s="157"/>
      <c r="K8" s="157"/>
      <c r="L8" s="8"/>
      <c r="M8" s="9"/>
      <c r="N8" s="156"/>
      <c r="O8" s="156"/>
      <c r="P8" s="157"/>
      <c r="Q8" s="157"/>
      <c r="R8" s="158"/>
      <c r="S8" s="2"/>
      <c r="T8" s="2"/>
      <c r="U8" s="2"/>
      <c r="V8" s="2"/>
      <c r="W8" s="2"/>
      <c r="X8" s="37"/>
      <c r="Y8" s="56" t="s">
        <v>356</v>
      </c>
      <c r="Z8" s="41">
        <f t="shared" ca="1" si="10"/>
        <v>1</v>
      </c>
      <c r="AA8" s="41">
        <f t="shared" ca="1" si="11"/>
        <v>3</v>
      </c>
      <c r="AB8" s="41">
        <f t="shared" ca="1" si="11"/>
        <v>0</v>
      </c>
      <c r="AC8" s="37"/>
      <c r="AD8" s="41">
        <f t="shared" ca="1" si="12"/>
        <v>0</v>
      </c>
      <c r="AE8" s="41">
        <f t="shared" ca="1" si="13"/>
        <v>2</v>
      </c>
      <c r="AF8" s="41">
        <f t="shared" ca="1" si="14"/>
        <v>3</v>
      </c>
      <c r="AG8" s="37"/>
      <c r="AH8" s="56" t="s">
        <v>357</v>
      </c>
      <c r="AI8" s="41">
        <f t="shared" ca="1" si="15"/>
        <v>130</v>
      </c>
      <c r="AJ8" s="61" t="s">
        <v>358</v>
      </c>
      <c r="AK8" s="41">
        <f t="shared" ca="1" si="16"/>
        <v>23</v>
      </c>
      <c r="AL8" s="61" t="s">
        <v>345</v>
      </c>
      <c r="AM8" s="41">
        <f t="shared" ca="1" si="2"/>
        <v>107</v>
      </c>
      <c r="AN8" s="37"/>
      <c r="AO8" s="56" t="s">
        <v>357</v>
      </c>
      <c r="AP8" s="82">
        <f t="shared" ca="1" si="17"/>
        <v>1</v>
      </c>
      <c r="AQ8" s="82">
        <f t="shared" ca="1" si="3"/>
        <v>3</v>
      </c>
      <c r="AR8" s="82">
        <f t="shared" ca="1" si="18"/>
        <v>0</v>
      </c>
      <c r="AS8" s="37"/>
      <c r="AT8" s="82">
        <f t="shared" ca="1" si="19"/>
        <v>0</v>
      </c>
      <c r="AU8" s="82">
        <f t="shared" ca="1" si="4"/>
        <v>2</v>
      </c>
      <c r="AV8" s="82">
        <f t="shared" ca="1" si="20"/>
        <v>3</v>
      </c>
      <c r="AW8" s="37"/>
      <c r="AX8" s="56" t="s">
        <v>356</v>
      </c>
      <c r="AY8" s="41">
        <f t="shared" ca="1" si="21"/>
        <v>130</v>
      </c>
      <c r="AZ8" s="61" t="s">
        <v>358</v>
      </c>
      <c r="BA8" s="41">
        <f t="shared" ca="1" si="22"/>
        <v>23</v>
      </c>
      <c r="BB8" s="61" t="s">
        <v>359</v>
      </c>
      <c r="BC8" s="41">
        <f t="shared" ca="1" si="5"/>
        <v>107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6"/>
        <v>0.78609699916766329</v>
      </c>
      <c r="BZ8" s="40">
        <f t="shared" ca="1" si="7"/>
        <v>3</v>
      </c>
      <c r="CA8" s="17"/>
      <c r="CB8" s="37">
        <v>8</v>
      </c>
      <c r="CC8" s="37">
        <v>1</v>
      </c>
      <c r="CD8" s="37">
        <v>0</v>
      </c>
      <c r="CG8" s="39">
        <f t="shared" ca="1" si="8"/>
        <v>0.50212568243055045</v>
      </c>
      <c r="CH8" s="40">
        <f t="shared" ca="1" si="0"/>
        <v>17</v>
      </c>
      <c r="CI8" s="17"/>
      <c r="CJ8" s="37">
        <v>8</v>
      </c>
      <c r="CK8" s="36">
        <v>5</v>
      </c>
      <c r="CL8" s="37">
        <v>2</v>
      </c>
      <c r="CO8" s="39">
        <f t="shared" ca="1" si="9"/>
        <v>0.29517351221641464</v>
      </c>
      <c r="CP8" s="40">
        <f t="shared" ca="1" si="1"/>
        <v>24</v>
      </c>
      <c r="CQ8" s="17"/>
      <c r="CR8" s="37">
        <v>8</v>
      </c>
      <c r="CS8" s="37">
        <v>0</v>
      </c>
      <c r="CT8" s="37">
        <v>8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360</v>
      </c>
      <c r="Z9" s="41">
        <f t="shared" ca="1" si="10"/>
        <v>1</v>
      </c>
      <c r="AA9" s="41">
        <f t="shared" ca="1" si="11"/>
        <v>7</v>
      </c>
      <c r="AB9" s="41">
        <f t="shared" ca="1" si="11"/>
        <v>3</v>
      </c>
      <c r="AC9" s="37"/>
      <c r="AD9" s="41">
        <f t="shared" ca="1" si="12"/>
        <v>0</v>
      </c>
      <c r="AE9" s="41">
        <f t="shared" ca="1" si="13"/>
        <v>2</v>
      </c>
      <c r="AF9" s="41">
        <f t="shared" ca="1" si="14"/>
        <v>5</v>
      </c>
      <c r="AG9" s="37"/>
      <c r="AH9" s="56" t="s">
        <v>361</v>
      </c>
      <c r="AI9" s="41">
        <f t="shared" ca="1" si="15"/>
        <v>173</v>
      </c>
      <c r="AJ9" s="61" t="s">
        <v>20</v>
      </c>
      <c r="AK9" s="41">
        <f t="shared" ca="1" si="16"/>
        <v>25</v>
      </c>
      <c r="AL9" s="61" t="s">
        <v>345</v>
      </c>
      <c r="AM9" s="41">
        <f t="shared" ca="1" si="2"/>
        <v>148</v>
      </c>
      <c r="AN9" s="37"/>
      <c r="AO9" s="56" t="s">
        <v>362</v>
      </c>
      <c r="AP9" s="82">
        <f t="shared" ca="1" si="17"/>
        <v>1</v>
      </c>
      <c r="AQ9" s="82">
        <f t="shared" ca="1" si="3"/>
        <v>7</v>
      </c>
      <c r="AR9" s="82">
        <f t="shared" ca="1" si="18"/>
        <v>3</v>
      </c>
      <c r="AS9" s="37"/>
      <c r="AT9" s="82">
        <f t="shared" ca="1" si="19"/>
        <v>0</v>
      </c>
      <c r="AU9" s="82">
        <f t="shared" ca="1" si="4"/>
        <v>2</v>
      </c>
      <c r="AV9" s="82">
        <f t="shared" ca="1" si="20"/>
        <v>5</v>
      </c>
      <c r="AW9" s="37"/>
      <c r="AX9" s="56" t="s">
        <v>361</v>
      </c>
      <c r="AY9" s="41">
        <f t="shared" ca="1" si="21"/>
        <v>173</v>
      </c>
      <c r="AZ9" s="61" t="s">
        <v>358</v>
      </c>
      <c r="BA9" s="41">
        <f t="shared" ca="1" si="22"/>
        <v>25</v>
      </c>
      <c r="BB9" s="61" t="s">
        <v>345</v>
      </c>
      <c r="BC9" s="41">
        <f t="shared" ca="1" si="5"/>
        <v>148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6"/>
        <v>0.73388153161430159</v>
      </c>
      <c r="BZ9" s="40">
        <f t="shared" ca="1" si="7"/>
        <v>4</v>
      </c>
      <c r="CA9" s="17"/>
      <c r="CB9" s="37">
        <v>9</v>
      </c>
      <c r="CC9" s="37">
        <v>1</v>
      </c>
      <c r="CD9" s="37">
        <v>0</v>
      </c>
      <c r="CG9" s="39">
        <f t="shared" ca="1" si="8"/>
        <v>6.576131755789183E-2</v>
      </c>
      <c r="CH9" s="40">
        <f t="shared" ca="1" si="0"/>
        <v>34</v>
      </c>
      <c r="CI9" s="17"/>
      <c r="CJ9" s="37">
        <v>9</v>
      </c>
      <c r="CK9" s="36">
        <v>5</v>
      </c>
      <c r="CL9" s="37">
        <v>3</v>
      </c>
      <c r="CO9" s="39">
        <f t="shared" ca="1" si="9"/>
        <v>0.12411368657337518</v>
      </c>
      <c r="CP9" s="40">
        <f t="shared" ca="1" si="1"/>
        <v>37</v>
      </c>
      <c r="CQ9" s="17"/>
      <c r="CR9" s="37">
        <v>9</v>
      </c>
      <c r="CS9" s="37">
        <v>0</v>
      </c>
      <c r="CT9" s="37">
        <v>9</v>
      </c>
      <c r="CV9" s="36"/>
      <c r="CW9" s="36"/>
    </row>
    <row r="10" spans="1:101" s="1" customFormat="1" ht="36.6" customHeight="1" x14ac:dyDescent="0.25">
      <c r="A10" s="159"/>
      <c r="B10" s="4"/>
      <c r="C10" s="22"/>
      <c r="D10" s="148" t="str">
        <f ca="1">IF($AA19="","","○")</f>
        <v/>
      </c>
      <c r="E10" s="146"/>
      <c r="F10" s="5"/>
      <c r="G10" s="159"/>
      <c r="H10" s="4"/>
      <c r="I10" s="22"/>
      <c r="J10" s="148" t="str">
        <f ca="1">IF($AA20="","","○")</f>
        <v/>
      </c>
      <c r="K10" s="146"/>
      <c r="L10" s="5"/>
      <c r="M10" s="159"/>
      <c r="N10" s="4"/>
      <c r="O10" s="22"/>
      <c r="P10" s="148" t="str">
        <f ca="1">IF($AA21="","","○")</f>
        <v/>
      </c>
      <c r="Q10" s="146"/>
      <c r="R10" s="5"/>
      <c r="S10" s="2"/>
      <c r="T10" s="2"/>
      <c r="U10" s="2"/>
      <c r="V10" s="2"/>
      <c r="W10" s="2"/>
      <c r="X10" s="37"/>
      <c r="Y10" s="56" t="s">
        <v>363</v>
      </c>
      <c r="Z10" s="41">
        <f t="shared" ca="1" si="10"/>
        <v>1</v>
      </c>
      <c r="AA10" s="41">
        <f t="shared" ca="1" si="11"/>
        <v>9</v>
      </c>
      <c r="AB10" s="41">
        <f t="shared" ca="1" si="11"/>
        <v>5</v>
      </c>
      <c r="AC10" s="37"/>
      <c r="AD10" s="41">
        <f t="shared" ca="1" si="12"/>
        <v>0</v>
      </c>
      <c r="AE10" s="41">
        <f t="shared" ca="1" si="13"/>
        <v>6</v>
      </c>
      <c r="AF10" s="41">
        <f t="shared" ca="1" si="14"/>
        <v>9</v>
      </c>
      <c r="AG10" s="37"/>
      <c r="AH10" s="56" t="s">
        <v>364</v>
      </c>
      <c r="AI10" s="41">
        <f t="shared" ca="1" si="15"/>
        <v>195</v>
      </c>
      <c r="AJ10" s="61" t="s">
        <v>347</v>
      </c>
      <c r="AK10" s="41">
        <f t="shared" ca="1" si="16"/>
        <v>69</v>
      </c>
      <c r="AL10" s="61" t="s">
        <v>121</v>
      </c>
      <c r="AM10" s="41">
        <f t="shared" ca="1" si="2"/>
        <v>126</v>
      </c>
      <c r="AN10" s="37"/>
      <c r="AO10" s="56" t="s">
        <v>365</v>
      </c>
      <c r="AP10" s="82">
        <f t="shared" ca="1" si="17"/>
        <v>1</v>
      </c>
      <c r="AQ10" s="82">
        <f t="shared" ca="1" si="3"/>
        <v>9</v>
      </c>
      <c r="AR10" s="82">
        <f t="shared" ca="1" si="18"/>
        <v>5</v>
      </c>
      <c r="AS10" s="37"/>
      <c r="AT10" s="82">
        <f t="shared" ca="1" si="19"/>
        <v>0</v>
      </c>
      <c r="AU10" s="82">
        <f t="shared" ca="1" si="4"/>
        <v>6</v>
      </c>
      <c r="AV10" s="82">
        <f t="shared" ca="1" si="20"/>
        <v>9</v>
      </c>
      <c r="AW10" s="37"/>
      <c r="AX10" s="56" t="s">
        <v>366</v>
      </c>
      <c r="AY10" s="41">
        <f t="shared" ca="1" si="21"/>
        <v>195</v>
      </c>
      <c r="AZ10" s="61" t="s">
        <v>358</v>
      </c>
      <c r="BA10" s="41">
        <f t="shared" ca="1" si="22"/>
        <v>69</v>
      </c>
      <c r="BB10" s="61" t="s">
        <v>367</v>
      </c>
      <c r="BC10" s="41">
        <f t="shared" ca="1" si="5"/>
        <v>126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6"/>
        <v>0.97261797745526379</v>
      </c>
      <c r="BZ10" s="40">
        <f t="shared" ca="1" si="7"/>
        <v>2</v>
      </c>
      <c r="CA10" s="17"/>
      <c r="CB10" s="37">
        <v>10</v>
      </c>
      <c r="CC10" s="37">
        <v>1</v>
      </c>
      <c r="CD10" s="37">
        <v>0</v>
      </c>
      <c r="CG10" s="39">
        <f t="shared" ca="1" si="8"/>
        <v>0.10021576395150122</v>
      </c>
      <c r="CH10" s="40">
        <f t="shared" ca="1" si="0"/>
        <v>32</v>
      </c>
      <c r="CI10" s="17"/>
      <c r="CJ10" s="37">
        <v>10</v>
      </c>
      <c r="CK10" s="36">
        <v>5</v>
      </c>
      <c r="CL10" s="37">
        <v>4</v>
      </c>
      <c r="CO10" s="39">
        <f t="shared" ca="1" si="9"/>
        <v>0.60661508967287447</v>
      </c>
      <c r="CP10" s="40">
        <f t="shared" ca="1" si="1"/>
        <v>9</v>
      </c>
      <c r="CQ10" s="17"/>
      <c r="CR10" s="37">
        <v>10</v>
      </c>
      <c r="CS10" s="37">
        <v>1</v>
      </c>
      <c r="CT10" s="37">
        <v>4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7" t="str">
        <f ca="1">IF($Z19="","","○")</f>
        <v/>
      </c>
      <c r="D11" s="147" t="str">
        <f ca="1">IF($AB19="","","○")</f>
        <v>○</v>
      </c>
      <c r="E11" s="147" t="str">
        <f ca="1">IF($AC19="","","○")</f>
        <v>○</v>
      </c>
      <c r="F11" s="8"/>
      <c r="G11" s="6" t="s">
        <v>368</v>
      </c>
      <c r="H11" s="7"/>
      <c r="I11" s="147" t="str">
        <f ca="1">IF($Z20="","","○")</f>
        <v/>
      </c>
      <c r="J11" s="147" t="str">
        <f ca="1">IF($AB20="","","○")</f>
        <v>○</v>
      </c>
      <c r="K11" s="147" t="str">
        <f ca="1">IF($AC20="","","○")</f>
        <v>○</v>
      </c>
      <c r="L11" s="8"/>
      <c r="M11" s="6" t="s">
        <v>369</v>
      </c>
      <c r="N11" s="7"/>
      <c r="O11" s="147" t="str">
        <f ca="1">IF($Z21="","","○")</f>
        <v/>
      </c>
      <c r="P11" s="147" t="str">
        <f ca="1">IF($AB21="","","○")</f>
        <v>○</v>
      </c>
      <c r="Q11" s="147" t="str">
        <f ca="1">IF($AC21="","","○")</f>
        <v>○</v>
      </c>
      <c r="R11" s="8"/>
      <c r="S11" s="2"/>
      <c r="T11" s="2"/>
      <c r="U11" s="2"/>
      <c r="V11" s="2"/>
      <c r="W11" s="2"/>
      <c r="X11" s="37"/>
      <c r="Y11" s="56" t="s">
        <v>370</v>
      </c>
      <c r="Z11" s="41">
        <f t="shared" ca="1" si="10"/>
        <v>1</v>
      </c>
      <c r="AA11" s="41">
        <f t="shared" ca="1" si="11"/>
        <v>9</v>
      </c>
      <c r="AB11" s="41">
        <f t="shared" ca="1" si="11"/>
        <v>0</v>
      </c>
      <c r="AC11" s="37"/>
      <c r="AD11" s="41">
        <f t="shared" ca="1" si="12"/>
        <v>0</v>
      </c>
      <c r="AE11" s="41">
        <f t="shared" ca="1" si="13"/>
        <v>4</v>
      </c>
      <c r="AF11" s="41">
        <f t="shared" ca="1" si="14"/>
        <v>9</v>
      </c>
      <c r="AG11" s="37"/>
      <c r="AH11" s="56" t="s">
        <v>370</v>
      </c>
      <c r="AI11" s="41">
        <f t="shared" ca="1" si="15"/>
        <v>190</v>
      </c>
      <c r="AJ11" s="61" t="s">
        <v>371</v>
      </c>
      <c r="AK11" s="41">
        <f t="shared" ca="1" si="16"/>
        <v>49</v>
      </c>
      <c r="AL11" s="61" t="s">
        <v>345</v>
      </c>
      <c r="AM11" s="41">
        <f t="shared" ca="1" si="2"/>
        <v>141</v>
      </c>
      <c r="AN11" s="37"/>
      <c r="AO11" s="56" t="s">
        <v>372</v>
      </c>
      <c r="AP11" s="82">
        <f t="shared" ca="1" si="17"/>
        <v>1</v>
      </c>
      <c r="AQ11" s="82">
        <f t="shared" ca="1" si="3"/>
        <v>9</v>
      </c>
      <c r="AR11" s="82">
        <f t="shared" ca="1" si="18"/>
        <v>0</v>
      </c>
      <c r="AS11" s="37"/>
      <c r="AT11" s="82">
        <f t="shared" ca="1" si="19"/>
        <v>0</v>
      </c>
      <c r="AU11" s="82">
        <f t="shared" ca="1" si="4"/>
        <v>4</v>
      </c>
      <c r="AV11" s="82">
        <f t="shared" ca="1" si="20"/>
        <v>9</v>
      </c>
      <c r="AW11" s="37"/>
      <c r="AX11" s="56" t="s">
        <v>373</v>
      </c>
      <c r="AY11" s="41">
        <f t="shared" ca="1" si="21"/>
        <v>190</v>
      </c>
      <c r="AZ11" s="61" t="s">
        <v>358</v>
      </c>
      <c r="BA11" s="41">
        <f t="shared" ca="1" si="22"/>
        <v>49</v>
      </c>
      <c r="BB11" s="61" t="s">
        <v>359</v>
      </c>
      <c r="BC11" s="41">
        <f t="shared" ca="1" si="5"/>
        <v>141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6"/>
        <v>0.44563042504991623</v>
      </c>
      <c r="BZ11" s="40">
        <f t="shared" ca="1" si="7"/>
        <v>7</v>
      </c>
      <c r="CA11" s="17"/>
      <c r="CB11" s="37">
        <v>11</v>
      </c>
      <c r="CC11" s="37">
        <v>1</v>
      </c>
      <c r="CD11" s="37">
        <v>0</v>
      </c>
      <c r="CG11" s="39">
        <f t="shared" ca="1" si="8"/>
        <v>0.77569164587943329</v>
      </c>
      <c r="CH11" s="40">
        <f t="shared" ca="1" si="0"/>
        <v>8</v>
      </c>
      <c r="CI11" s="17"/>
      <c r="CJ11" s="37">
        <v>11</v>
      </c>
      <c r="CK11" s="36">
        <v>6</v>
      </c>
      <c r="CL11" s="37">
        <v>1</v>
      </c>
      <c r="CO11" s="39">
        <f t="shared" ca="1" si="9"/>
        <v>0.57104347220703389</v>
      </c>
      <c r="CP11" s="40">
        <f t="shared" ca="1" si="1"/>
        <v>10</v>
      </c>
      <c r="CQ11" s="17"/>
      <c r="CR11" s="37">
        <v>11</v>
      </c>
      <c r="CS11" s="37">
        <v>1</v>
      </c>
      <c r="CT11" s="37">
        <v>5</v>
      </c>
      <c r="CV11" s="36"/>
      <c r="CW11" s="36"/>
    </row>
    <row r="12" spans="1:101" s="1" customFormat="1" ht="42" customHeight="1" x14ac:dyDescent="0.25">
      <c r="A12" s="9"/>
      <c r="B12" s="10"/>
      <c r="C12" s="11">
        <f ca="1">Z5</f>
        <v>1</v>
      </c>
      <c r="D12" s="11">
        <f ca="1">AA5</f>
        <v>7</v>
      </c>
      <c r="E12" s="11">
        <f ca="1">AB5</f>
        <v>8</v>
      </c>
      <c r="F12" s="8"/>
      <c r="G12" s="9"/>
      <c r="H12" s="10"/>
      <c r="I12" s="11">
        <f ca="1">Z6</f>
        <v>1</v>
      </c>
      <c r="J12" s="11">
        <f ca="1">AA6</f>
        <v>6</v>
      </c>
      <c r="K12" s="11">
        <f ca="1">AB6</f>
        <v>0</v>
      </c>
      <c r="L12" s="8"/>
      <c r="M12" s="9"/>
      <c r="N12" s="10"/>
      <c r="O12" s="11">
        <f ca="1">Z7</f>
        <v>1</v>
      </c>
      <c r="P12" s="11">
        <f ca="1">AA7</f>
        <v>6</v>
      </c>
      <c r="Q12" s="11">
        <f ca="1">AB7</f>
        <v>3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10"/>
        <v>1</v>
      </c>
      <c r="AA12" s="41">
        <f t="shared" ca="1" si="11"/>
        <v>5</v>
      </c>
      <c r="AB12" s="41">
        <f t="shared" ca="1" si="11"/>
        <v>1</v>
      </c>
      <c r="AC12" s="37"/>
      <c r="AD12" s="41">
        <f t="shared" ca="1" si="12"/>
        <v>0</v>
      </c>
      <c r="AE12" s="41">
        <f t="shared" ca="1" si="13"/>
        <v>2</v>
      </c>
      <c r="AF12" s="41">
        <f t="shared" ca="1" si="14"/>
        <v>4</v>
      </c>
      <c r="AG12" s="37"/>
      <c r="AH12" s="56" t="s">
        <v>374</v>
      </c>
      <c r="AI12" s="41">
        <f t="shared" ca="1" si="15"/>
        <v>151</v>
      </c>
      <c r="AJ12" s="61" t="s">
        <v>347</v>
      </c>
      <c r="AK12" s="41">
        <f t="shared" ca="1" si="16"/>
        <v>24</v>
      </c>
      <c r="AL12" s="61" t="s">
        <v>367</v>
      </c>
      <c r="AM12" s="41">
        <f t="shared" ca="1" si="2"/>
        <v>127</v>
      </c>
      <c r="AN12" s="37"/>
      <c r="AO12" s="56" t="s">
        <v>375</v>
      </c>
      <c r="AP12" s="82">
        <f t="shared" ca="1" si="17"/>
        <v>1</v>
      </c>
      <c r="AQ12" s="82">
        <f t="shared" ca="1" si="3"/>
        <v>5</v>
      </c>
      <c r="AR12" s="82">
        <f t="shared" ca="1" si="18"/>
        <v>1</v>
      </c>
      <c r="AS12" s="37"/>
      <c r="AT12" s="82">
        <f t="shared" ca="1" si="19"/>
        <v>0</v>
      </c>
      <c r="AU12" s="82">
        <f t="shared" ca="1" si="4"/>
        <v>2</v>
      </c>
      <c r="AV12" s="82">
        <f t="shared" ca="1" si="20"/>
        <v>4</v>
      </c>
      <c r="AW12" s="37"/>
      <c r="AX12" s="56" t="s">
        <v>374</v>
      </c>
      <c r="AY12" s="41">
        <f t="shared" ca="1" si="21"/>
        <v>151</v>
      </c>
      <c r="AZ12" s="61" t="s">
        <v>358</v>
      </c>
      <c r="BA12" s="41">
        <f t="shared" ca="1" si="22"/>
        <v>24</v>
      </c>
      <c r="BB12" s="61" t="s">
        <v>121</v>
      </c>
      <c r="BC12" s="41">
        <f t="shared" ca="1" si="5"/>
        <v>127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6"/>
        <v>0.19750152020576839</v>
      </c>
      <c r="BZ12" s="40">
        <f t="shared" ca="1" si="7"/>
        <v>10</v>
      </c>
      <c r="CA12" s="17"/>
      <c r="CB12" s="37">
        <v>12</v>
      </c>
      <c r="CC12" s="37">
        <v>1</v>
      </c>
      <c r="CD12" s="37">
        <v>0</v>
      </c>
      <c r="CG12" s="39">
        <f t="shared" ca="1" si="8"/>
        <v>2.7398101615115578E-2</v>
      </c>
      <c r="CH12" s="40">
        <f t="shared" ca="1" si="0"/>
        <v>35</v>
      </c>
      <c r="CI12" s="17"/>
      <c r="CJ12" s="37">
        <v>12</v>
      </c>
      <c r="CK12" s="36">
        <v>6</v>
      </c>
      <c r="CL12" s="37">
        <v>2</v>
      </c>
      <c r="CO12" s="39">
        <f t="shared" ca="1" si="9"/>
        <v>0.15218761138969972</v>
      </c>
      <c r="CP12" s="40">
        <f t="shared" ca="1" si="1"/>
        <v>36</v>
      </c>
      <c r="CQ12" s="17"/>
      <c r="CR12" s="37">
        <v>12</v>
      </c>
      <c r="CS12" s="37">
        <v>1</v>
      </c>
      <c r="CT12" s="37">
        <v>6</v>
      </c>
      <c r="CV12" s="36"/>
      <c r="CW12" s="36"/>
    </row>
    <row r="13" spans="1:101" s="1" customFormat="1" ht="42" customHeight="1" thickBot="1" x14ac:dyDescent="0.3">
      <c r="A13" s="9"/>
      <c r="B13" s="12" t="s">
        <v>371</v>
      </c>
      <c r="C13" s="13">
        <f ca="1">AD5</f>
        <v>0</v>
      </c>
      <c r="D13" s="13">
        <f ca="1">AE5</f>
        <v>6</v>
      </c>
      <c r="E13" s="13">
        <f ca="1">AF5</f>
        <v>9</v>
      </c>
      <c r="F13" s="8"/>
      <c r="G13" s="9"/>
      <c r="H13" s="12" t="s">
        <v>347</v>
      </c>
      <c r="I13" s="13">
        <f ca="1">AD6</f>
        <v>0</v>
      </c>
      <c r="J13" s="13">
        <f ca="1">AE6</f>
        <v>5</v>
      </c>
      <c r="K13" s="13">
        <f ca="1">AF6</f>
        <v>4</v>
      </c>
      <c r="L13" s="8"/>
      <c r="M13" s="9"/>
      <c r="N13" s="12" t="s">
        <v>20</v>
      </c>
      <c r="O13" s="13">
        <f ca="1">AD7</f>
        <v>0</v>
      </c>
      <c r="P13" s="13">
        <f ca="1">AE7</f>
        <v>2</v>
      </c>
      <c r="Q13" s="13">
        <f ca="1">AF7</f>
        <v>8</v>
      </c>
      <c r="R13" s="8"/>
      <c r="S13" s="2"/>
      <c r="T13" s="2"/>
      <c r="U13" s="2"/>
      <c r="V13" s="2"/>
      <c r="W13" s="2"/>
      <c r="X13" s="37"/>
      <c r="Y13" s="56" t="s">
        <v>113</v>
      </c>
      <c r="Z13" s="41">
        <f t="shared" ca="1" si="10"/>
        <v>1</v>
      </c>
      <c r="AA13" s="41">
        <f t="shared" ca="1" si="11"/>
        <v>9</v>
      </c>
      <c r="AB13" s="41">
        <f t="shared" ca="1" si="11"/>
        <v>5</v>
      </c>
      <c r="AC13" s="37"/>
      <c r="AD13" s="41">
        <f t="shared" ca="1" si="12"/>
        <v>0</v>
      </c>
      <c r="AE13" s="41">
        <f t="shared" ca="1" si="13"/>
        <v>7</v>
      </c>
      <c r="AF13" s="41">
        <f t="shared" ca="1" si="14"/>
        <v>8</v>
      </c>
      <c r="AG13" s="37"/>
      <c r="AH13" s="56" t="s">
        <v>113</v>
      </c>
      <c r="AI13" s="41">
        <f t="shared" ca="1" si="15"/>
        <v>195</v>
      </c>
      <c r="AJ13" s="61" t="s">
        <v>20</v>
      </c>
      <c r="AK13" s="41">
        <f t="shared" ca="1" si="16"/>
        <v>78</v>
      </c>
      <c r="AL13" s="61" t="s">
        <v>346</v>
      </c>
      <c r="AM13" s="41">
        <f t="shared" ca="1" si="2"/>
        <v>117</v>
      </c>
      <c r="AN13" s="37"/>
      <c r="AO13" s="56" t="s">
        <v>376</v>
      </c>
      <c r="AP13" s="82">
        <f t="shared" ca="1" si="17"/>
        <v>1</v>
      </c>
      <c r="AQ13" s="82">
        <f t="shared" ca="1" si="3"/>
        <v>9</v>
      </c>
      <c r="AR13" s="82">
        <f t="shared" ca="1" si="18"/>
        <v>5</v>
      </c>
      <c r="AS13" s="37"/>
      <c r="AT13" s="82">
        <f t="shared" ca="1" si="19"/>
        <v>0</v>
      </c>
      <c r="AU13" s="82">
        <f t="shared" ca="1" si="4"/>
        <v>7</v>
      </c>
      <c r="AV13" s="82">
        <f t="shared" ca="1" si="20"/>
        <v>8</v>
      </c>
      <c r="AW13" s="37"/>
      <c r="AX13" s="56" t="s">
        <v>376</v>
      </c>
      <c r="AY13" s="41">
        <f t="shared" ca="1" si="21"/>
        <v>195</v>
      </c>
      <c r="AZ13" s="61" t="s">
        <v>20</v>
      </c>
      <c r="BA13" s="41">
        <f t="shared" ca="1" si="22"/>
        <v>78</v>
      </c>
      <c r="BB13" s="61" t="s">
        <v>121</v>
      </c>
      <c r="BC13" s="41">
        <f t="shared" ca="1" si="5"/>
        <v>117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/>
      <c r="BZ13" s="40"/>
      <c r="CA13" s="17"/>
      <c r="CB13" s="37"/>
      <c r="CC13" s="37"/>
      <c r="CD13" s="37"/>
      <c r="CG13" s="39">
        <f t="shared" ca="1" si="8"/>
        <v>0.11866778318568583</v>
      </c>
      <c r="CH13" s="40">
        <f t="shared" ca="1" si="0"/>
        <v>30</v>
      </c>
      <c r="CI13" s="17"/>
      <c r="CJ13" s="37">
        <v>13</v>
      </c>
      <c r="CK13" s="36">
        <v>6</v>
      </c>
      <c r="CL13" s="37">
        <v>3</v>
      </c>
      <c r="CO13" s="39">
        <f t="shared" ca="1" si="9"/>
        <v>0.21149282589257423</v>
      </c>
      <c r="CP13" s="40">
        <f t="shared" ca="1" si="1"/>
        <v>30</v>
      </c>
      <c r="CQ13" s="17"/>
      <c r="CR13" s="37">
        <v>13</v>
      </c>
      <c r="CS13" s="37">
        <v>1</v>
      </c>
      <c r="CT13" s="37">
        <v>7</v>
      </c>
      <c r="CV13" s="36"/>
      <c r="CW13" s="36"/>
    </row>
    <row r="14" spans="1:101" s="1" customFormat="1" ht="42" customHeight="1" x14ac:dyDescent="0.4">
      <c r="A14" s="9"/>
      <c r="B14" s="160"/>
      <c r="C14" s="160"/>
      <c r="D14" s="161"/>
      <c r="E14" s="161"/>
      <c r="F14" s="8"/>
      <c r="G14" s="9"/>
      <c r="H14" s="160"/>
      <c r="I14" s="160"/>
      <c r="J14" s="161"/>
      <c r="K14" s="161"/>
      <c r="L14" s="8"/>
      <c r="M14" s="9"/>
      <c r="N14" s="160"/>
      <c r="O14" s="160"/>
      <c r="P14" s="161"/>
      <c r="Q14" s="161"/>
      <c r="R14" s="8"/>
      <c r="S14" s="2"/>
      <c r="T14" s="2"/>
      <c r="U14" s="2"/>
      <c r="V14" s="2"/>
      <c r="W14" s="2"/>
      <c r="X14" s="37"/>
      <c r="Y14" s="37"/>
      <c r="Z14" s="144" t="s">
        <v>56</v>
      </c>
      <c r="AA14" s="144" t="s">
        <v>377</v>
      </c>
      <c r="AB14" s="144" t="s">
        <v>32</v>
      </c>
      <c r="AC14" s="144" t="s">
        <v>31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/>
      <c r="BZ14" s="40"/>
      <c r="CA14" s="17"/>
      <c r="CB14" s="37"/>
      <c r="CC14" s="37"/>
      <c r="CD14" s="37"/>
      <c r="CG14" s="39">
        <f t="shared" ca="1" si="8"/>
        <v>0.19749295683143475</v>
      </c>
      <c r="CH14" s="40">
        <f t="shared" ca="1" si="0"/>
        <v>27</v>
      </c>
      <c r="CI14" s="17"/>
      <c r="CJ14" s="37">
        <v>14</v>
      </c>
      <c r="CK14" s="36">
        <v>6</v>
      </c>
      <c r="CL14" s="37">
        <v>4</v>
      </c>
      <c r="CO14" s="39">
        <f t="shared" ca="1" si="9"/>
        <v>0.3814020446219557</v>
      </c>
      <c r="CP14" s="40">
        <f t="shared" ca="1" si="1"/>
        <v>18</v>
      </c>
      <c r="CQ14" s="17"/>
      <c r="CR14" s="37">
        <v>14</v>
      </c>
      <c r="CS14" s="37">
        <v>1</v>
      </c>
      <c r="CT14" s="37">
        <v>8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/>
      <c r="BZ15" s="40"/>
      <c r="CA15" s="17"/>
      <c r="CB15" s="37"/>
      <c r="CC15" s="36"/>
      <c r="CD15" s="37"/>
      <c r="CG15" s="39">
        <f t="shared" ca="1" si="8"/>
        <v>0.62500406163457556</v>
      </c>
      <c r="CH15" s="40">
        <f t="shared" ca="1" si="0"/>
        <v>13</v>
      </c>
      <c r="CI15" s="17"/>
      <c r="CJ15" s="37">
        <v>15</v>
      </c>
      <c r="CK15" s="36">
        <v>6</v>
      </c>
      <c r="CL15" s="37">
        <v>5</v>
      </c>
      <c r="CO15" s="39">
        <f t="shared" ca="1" si="9"/>
        <v>0.34069655057532822</v>
      </c>
      <c r="CP15" s="40">
        <f t="shared" ca="1" si="1"/>
        <v>21</v>
      </c>
      <c r="CQ15" s="17"/>
      <c r="CR15" s="37">
        <v>15</v>
      </c>
      <c r="CS15" s="37">
        <v>1</v>
      </c>
      <c r="CT15" s="37">
        <v>9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8" t="str">
        <f ca="1">IF($AA22="","","○")</f>
        <v/>
      </c>
      <c r="E16" s="146"/>
      <c r="F16" s="5"/>
      <c r="G16" s="3"/>
      <c r="H16" s="4"/>
      <c r="I16" s="22"/>
      <c r="J16" s="148" t="str">
        <f ca="1">IF($AA23="","","○")</f>
        <v/>
      </c>
      <c r="K16" s="146"/>
      <c r="L16" s="5"/>
      <c r="M16" s="3"/>
      <c r="N16" s="4"/>
      <c r="O16" s="22"/>
      <c r="P16" s="148" t="str">
        <f ca="1">IF($AA24="","","○")</f>
        <v/>
      </c>
      <c r="Q16" s="146"/>
      <c r="R16" s="5"/>
      <c r="S16" s="2"/>
      <c r="T16" s="2"/>
      <c r="U16" s="2"/>
      <c r="V16" s="2"/>
      <c r="W16" s="2"/>
      <c r="X16" s="37"/>
      <c r="Y16" s="56" t="s">
        <v>17</v>
      </c>
      <c r="Z16" s="145" t="str">
        <f ca="1">AH43</f>
        <v/>
      </c>
      <c r="AA16" s="145" t="str">
        <f ca="1">AT43</f>
        <v/>
      </c>
      <c r="AB16" s="145">
        <f ca="1">BC43</f>
        <v>7</v>
      </c>
      <c r="AC16" s="145">
        <f t="shared" ref="AC16:AC27" ca="1" si="23">BN43</f>
        <v>10</v>
      </c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/>
      <c r="BZ16" s="40"/>
      <c r="CA16" s="17"/>
      <c r="CB16" s="37"/>
      <c r="CC16" s="36"/>
      <c r="CD16" s="37"/>
      <c r="CG16" s="39">
        <f t="shared" ca="1" si="8"/>
        <v>0.20926707626204544</v>
      </c>
      <c r="CH16" s="40">
        <f t="shared" ca="1" si="0"/>
        <v>26</v>
      </c>
      <c r="CI16" s="17"/>
      <c r="CJ16" s="37">
        <v>16</v>
      </c>
      <c r="CK16" s="36">
        <v>7</v>
      </c>
      <c r="CL16" s="37">
        <v>1</v>
      </c>
      <c r="CO16" s="39">
        <f t="shared" ca="1" si="9"/>
        <v>0.42167479888052473</v>
      </c>
      <c r="CP16" s="40">
        <f t="shared" ca="1" si="1"/>
        <v>13</v>
      </c>
      <c r="CQ16" s="17"/>
      <c r="CR16" s="37">
        <v>16</v>
      </c>
      <c r="CS16" s="37">
        <v>2</v>
      </c>
      <c r="CT16" s="37">
        <v>3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7" t="str">
        <f ca="1">IF($Z22="","","○")</f>
        <v/>
      </c>
      <c r="D17" s="147" t="str">
        <f ca="1">IF($AB22="","","○")</f>
        <v>○</v>
      </c>
      <c r="E17" s="147" t="str">
        <f ca="1">IF($AC22="","","○")</f>
        <v>○</v>
      </c>
      <c r="F17" s="8"/>
      <c r="G17" s="6" t="s">
        <v>9</v>
      </c>
      <c r="H17" s="7"/>
      <c r="I17" s="147" t="str">
        <f ca="1">IF($Z23="","","○")</f>
        <v/>
      </c>
      <c r="J17" s="147" t="str">
        <f ca="1">IF($AB23="","","○")</f>
        <v>○</v>
      </c>
      <c r="K17" s="147" t="str">
        <f ca="1">IF($AC23="","","○")</f>
        <v>○</v>
      </c>
      <c r="L17" s="8"/>
      <c r="M17" s="6" t="s">
        <v>365</v>
      </c>
      <c r="N17" s="7"/>
      <c r="O17" s="147" t="str">
        <f ca="1">IF($Z24="","","○")</f>
        <v/>
      </c>
      <c r="P17" s="147" t="str">
        <f ca="1">IF($AB24="","","○")</f>
        <v>○</v>
      </c>
      <c r="Q17" s="147" t="str">
        <f ca="1">IF($AC24="","","○")</f>
        <v>○</v>
      </c>
      <c r="R17" s="8"/>
      <c r="S17" s="2"/>
      <c r="T17" s="2"/>
      <c r="U17" s="2"/>
      <c r="V17" s="2"/>
      <c r="W17" s="2"/>
      <c r="X17" s="37"/>
      <c r="Y17" s="56" t="s">
        <v>378</v>
      </c>
      <c r="Z17" s="145" t="str">
        <f t="shared" ref="Z17:Z27" ca="1" si="24">AH44</f>
        <v/>
      </c>
      <c r="AA17" s="145" t="str">
        <f t="shared" ref="AA17:AA27" ca="1" si="25">AT44</f>
        <v/>
      </c>
      <c r="AB17" s="145">
        <f t="shared" ref="AB17:AB27" ca="1" si="26">BC44</f>
        <v>5</v>
      </c>
      <c r="AC17" s="145">
        <f t="shared" ca="1" si="23"/>
        <v>10</v>
      </c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/>
      <c r="BZ17" s="40"/>
      <c r="CA17" s="17"/>
      <c r="CB17" s="37"/>
      <c r="CC17" s="36"/>
      <c r="CD17" s="37"/>
      <c r="CG17" s="39">
        <f t="shared" ca="1" si="8"/>
        <v>9.1736585899795386E-3</v>
      </c>
      <c r="CH17" s="40">
        <f t="shared" ca="1" si="0"/>
        <v>36</v>
      </c>
      <c r="CI17" s="17"/>
      <c r="CJ17" s="37">
        <v>17</v>
      </c>
      <c r="CK17" s="36">
        <v>7</v>
      </c>
      <c r="CL17" s="37">
        <v>2</v>
      </c>
      <c r="CO17" s="39">
        <f t="shared" ca="1" si="9"/>
        <v>0.37689453797177863</v>
      </c>
      <c r="CP17" s="40">
        <f t="shared" ca="1" si="1"/>
        <v>19</v>
      </c>
      <c r="CQ17" s="17"/>
      <c r="CR17" s="37">
        <v>17</v>
      </c>
      <c r="CS17" s="37">
        <v>2</v>
      </c>
      <c r="CT17" s="37">
        <v>4</v>
      </c>
      <c r="CV17" s="36"/>
      <c r="CW17" s="36"/>
    </row>
    <row r="18" spans="1:101" s="1" customFormat="1" ht="42" customHeight="1" x14ac:dyDescent="0.25">
      <c r="A18" s="9"/>
      <c r="B18" s="10"/>
      <c r="C18" s="11">
        <f ca="1">Z8</f>
        <v>1</v>
      </c>
      <c r="D18" s="11">
        <f ca="1">AA8</f>
        <v>3</v>
      </c>
      <c r="E18" s="11">
        <f ca="1">AB8</f>
        <v>0</v>
      </c>
      <c r="F18" s="8"/>
      <c r="G18" s="9"/>
      <c r="H18" s="10"/>
      <c r="I18" s="11">
        <f ca="1">Z9</f>
        <v>1</v>
      </c>
      <c r="J18" s="11">
        <f ca="1">AA9</f>
        <v>7</v>
      </c>
      <c r="K18" s="11">
        <f ca="1">AB9</f>
        <v>3</v>
      </c>
      <c r="L18" s="8"/>
      <c r="M18" s="9"/>
      <c r="N18" s="10"/>
      <c r="O18" s="11">
        <f ca="1">Z10</f>
        <v>1</v>
      </c>
      <c r="P18" s="11">
        <f ca="1">AA10</f>
        <v>9</v>
      </c>
      <c r="Q18" s="11">
        <f ca="1">AB10</f>
        <v>5</v>
      </c>
      <c r="R18" s="8"/>
      <c r="S18" s="2"/>
      <c r="T18" s="2"/>
      <c r="U18" s="2"/>
      <c r="V18" s="2"/>
      <c r="W18" s="2"/>
      <c r="X18" s="37"/>
      <c r="Y18" s="56" t="s">
        <v>4</v>
      </c>
      <c r="Z18" s="145" t="str">
        <f t="shared" ca="1" si="24"/>
        <v/>
      </c>
      <c r="AA18" s="145" t="str">
        <f t="shared" ca="1" si="25"/>
        <v/>
      </c>
      <c r="AB18" s="145">
        <f t="shared" ca="1" si="26"/>
        <v>4</v>
      </c>
      <c r="AC18" s="145">
        <f t="shared" ca="1" si="23"/>
        <v>10</v>
      </c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/>
      <c r="BZ18" s="40"/>
      <c r="CA18" s="17"/>
      <c r="CB18" s="37"/>
      <c r="CC18" s="36"/>
      <c r="CD18" s="37"/>
      <c r="CG18" s="39">
        <f t="shared" ca="1" si="8"/>
        <v>0.30880000034775623</v>
      </c>
      <c r="CH18" s="40">
        <f t="shared" ca="1" si="0"/>
        <v>23</v>
      </c>
      <c r="CI18" s="17"/>
      <c r="CJ18" s="37">
        <v>18</v>
      </c>
      <c r="CK18" s="36">
        <v>7</v>
      </c>
      <c r="CL18" s="37">
        <v>3</v>
      </c>
      <c r="CO18" s="39">
        <f t="shared" ca="1" si="9"/>
        <v>0.56402230864811265</v>
      </c>
      <c r="CP18" s="40">
        <f t="shared" ca="1" si="1"/>
        <v>11</v>
      </c>
      <c r="CQ18" s="17"/>
      <c r="CR18" s="37">
        <v>18</v>
      </c>
      <c r="CS18" s="37">
        <v>2</v>
      </c>
      <c r="CT18" s="37">
        <v>5</v>
      </c>
      <c r="CV18" s="36"/>
      <c r="CW18" s="36"/>
    </row>
    <row r="19" spans="1:101" s="1" customFormat="1" ht="42" customHeight="1" thickBot="1" x14ac:dyDescent="0.3">
      <c r="A19" s="9"/>
      <c r="B19" s="12" t="s">
        <v>20</v>
      </c>
      <c r="C19" s="13">
        <f ca="1">AD8</f>
        <v>0</v>
      </c>
      <c r="D19" s="13">
        <f ca="1">AE8</f>
        <v>2</v>
      </c>
      <c r="E19" s="13">
        <f ca="1">AF8</f>
        <v>3</v>
      </c>
      <c r="F19" s="8"/>
      <c r="G19" s="9"/>
      <c r="H19" s="12" t="s">
        <v>347</v>
      </c>
      <c r="I19" s="13">
        <f ca="1">AD9</f>
        <v>0</v>
      </c>
      <c r="J19" s="13">
        <f ca="1">AE9</f>
        <v>2</v>
      </c>
      <c r="K19" s="13">
        <f ca="1">AF9</f>
        <v>5</v>
      </c>
      <c r="L19" s="8"/>
      <c r="M19" s="9"/>
      <c r="N19" s="12" t="s">
        <v>20</v>
      </c>
      <c r="O19" s="13">
        <f ca="1">AD10</f>
        <v>0</v>
      </c>
      <c r="P19" s="13">
        <f ca="1">AE10</f>
        <v>6</v>
      </c>
      <c r="Q19" s="13">
        <f ca="1">AF10</f>
        <v>9</v>
      </c>
      <c r="R19" s="8"/>
      <c r="S19" s="2"/>
      <c r="T19" s="2"/>
      <c r="U19" s="2"/>
      <c r="V19" s="2"/>
      <c r="W19" s="2"/>
      <c r="X19" s="37"/>
      <c r="Y19" s="56" t="s">
        <v>7</v>
      </c>
      <c r="Z19" s="145" t="str">
        <f t="shared" ca="1" si="24"/>
        <v/>
      </c>
      <c r="AA19" s="145" t="str">
        <f t="shared" ca="1" si="25"/>
        <v/>
      </c>
      <c r="AB19" s="145">
        <f t="shared" ca="1" si="26"/>
        <v>6</v>
      </c>
      <c r="AC19" s="145">
        <f t="shared" ca="1" si="23"/>
        <v>10</v>
      </c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>
        <f t="shared" ca="1" si="8"/>
        <v>0.12701769036671018</v>
      </c>
      <c r="CH19" s="40">
        <f t="shared" ca="1" si="0"/>
        <v>29</v>
      </c>
      <c r="CI19" s="17"/>
      <c r="CJ19" s="37">
        <v>19</v>
      </c>
      <c r="CK19" s="36">
        <v>7</v>
      </c>
      <c r="CL19" s="37">
        <v>4</v>
      </c>
      <c r="CO19" s="39">
        <f t="shared" ca="1" si="9"/>
        <v>0.19337009242415448</v>
      </c>
      <c r="CP19" s="40">
        <f t="shared" ca="1" si="1"/>
        <v>32</v>
      </c>
      <c r="CQ19" s="17"/>
      <c r="CR19" s="37">
        <v>19</v>
      </c>
      <c r="CS19" s="37">
        <v>2</v>
      </c>
      <c r="CT19" s="37">
        <v>6</v>
      </c>
      <c r="CV19" s="36"/>
      <c r="CW19" s="36"/>
    </row>
    <row r="20" spans="1:101" s="1" customFormat="1" ht="42" customHeight="1" x14ac:dyDescent="0.25">
      <c r="A20" s="9"/>
      <c r="B20" s="156"/>
      <c r="C20" s="156"/>
      <c r="D20" s="156"/>
      <c r="E20" s="156"/>
      <c r="F20" s="8"/>
      <c r="G20" s="9"/>
      <c r="H20" s="156"/>
      <c r="I20" s="156"/>
      <c r="J20" s="156"/>
      <c r="K20" s="156"/>
      <c r="L20" s="8"/>
      <c r="M20" s="9"/>
      <c r="N20" s="156"/>
      <c r="O20" s="156"/>
      <c r="P20" s="156"/>
      <c r="Q20" s="156"/>
      <c r="R20" s="8"/>
      <c r="S20" s="2"/>
      <c r="T20" s="2"/>
      <c r="U20" s="2"/>
      <c r="V20" s="2"/>
      <c r="W20" s="2"/>
      <c r="X20" s="37"/>
      <c r="Y20" s="56" t="s">
        <v>6</v>
      </c>
      <c r="Z20" s="145" t="str">
        <f t="shared" ca="1" si="24"/>
        <v/>
      </c>
      <c r="AA20" s="145" t="str">
        <f t="shared" ca="1" si="25"/>
        <v/>
      </c>
      <c r="AB20" s="145">
        <f t="shared" ca="1" si="26"/>
        <v>5</v>
      </c>
      <c r="AC20" s="145">
        <f t="shared" ca="1" si="23"/>
        <v>10</v>
      </c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>
        <f t="shared" ca="1" si="8"/>
        <v>0.8020452380250912</v>
      </c>
      <c r="CH20" s="40">
        <f t="shared" ca="1" si="0"/>
        <v>7</v>
      </c>
      <c r="CI20" s="17"/>
      <c r="CJ20" s="37">
        <v>20</v>
      </c>
      <c r="CK20" s="36">
        <v>7</v>
      </c>
      <c r="CL20" s="37">
        <v>5</v>
      </c>
      <c r="CO20" s="39">
        <f t="shared" ca="1" si="9"/>
        <v>7.6579271084235456E-2</v>
      </c>
      <c r="CP20" s="40">
        <f t="shared" ca="1" si="1"/>
        <v>40</v>
      </c>
      <c r="CQ20" s="17"/>
      <c r="CR20" s="37">
        <v>20</v>
      </c>
      <c r="CS20" s="37">
        <v>2</v>
      </c>
      <c r="CT20" s="37">
        <v>7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352</v>
      </c>
      <c r="Z21" s="145" t="str">
        <f t="shared" ca="1" si="24"/>
        <v/>
      </c>
      <c r="AA21" s="145" t="str">
        <f t="shared" ca="1" si="25"/>
        <v/>
      </c>
      <c r="AB21" s="145">
        <f t="shared" ca="1" si="26"/>
        <v>5</v>
      </c>
      <c r="AC21" s="145">
        <f t="shared" ca="1" si="23"/>
        <v>10</v>
      </c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>
        <f t="shared" ca="1" si="8"/>
        <v>8.8558610240229818E-2</v>
      </c>
      <c r="CH21" s="40">
        <f t="shared" ca="1" si="0"/>
        <v>33</v>
      </c>
      <c r="CI21" s="17"/>
      <c r="CJ21" s="37">
        <v>21</v>
      </c>
      <c r="CK21" s="36">
        <v>7</v>
      </c>
      <c r="CL21" s="37">
        <v>6</v>
      </c>
      <c r="CO21" s="39">
        <f t="shared" ca="1" si="9"/>
        <v>0.10666831626816176</v>
      </c>
      <c r="CP21" s="40">
        <f t="shared" ca="1" si="1"/>
        <v>38</v>
      </c>
      <c r="CQ21" s="17"/>
      <c r="CR21" s="37">
        <v>21</v>
      </c>
      <c r="CS21" s="37">
        <v>2</v>
      </c>
      <c r="CT21" s="37">
        <v>8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8" t="str">
        <f ca="1">IF($AA25="","","○")</f>
        <v/>
      </c>
      <c r="E22" s="146"/>
      <c r="F22" s="5"/>
      <c r="G22" s="3"/>
      <c r="H22" s="4"/>
      <c r="I22" s="22"/>
      <c r="J22" s="148" t="str">
        <f ca="1">IF($AA26="","","○")</f>
        <v/>
      </c>
      <c r="K22" s="146"/>
      <c r="L22" s="5"/>
      <c r="M22" s="3"/>
      <c r="N22" s="4"/>
      <c r="O22" s="22"/>
      <c r="P22" s="148" t="str">
        <f ca="1">IF($AA27="","","○")</f>
        <v/>
      </c>
      <c r="Q22" s="146"/>
      <c r="R22" s="5"/>
      <c r="S22" s="2"/>
      <c r="T22" s="2"/>
      <c r="U22" s="2"/>
      <c r="V22" s="2"/>
      <c r="W22" s="2"/>
      <c r="X22" s="37"/>
      <c r="Y22" s="56" t="s">
        <v>8</v>
      </c>
      <c r="Z22" s="145" t="str">
        <f t="shared" ca="1" si="24"/>
        <v/>
      </c>
      <c r="AA22" s="145" t="str">
        <f t="shared" ca="1" si="25"/>
        <v/>
      </c>
      <c r="AB22" s="145">
        <f t="shared" ca="1" si="26"/>
        <v>2</v>
      </c>
      <c r="AC22" s="145">
        <f t="shared" ca="1" si="23"/>
        <v>10</v>
      </c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>
        <f t="shared" ca="1" si="8"/>
        <v>0.28067113543665168</v>
      </c>
      <c r="CH22" s="40">
        <f t="shared" ca="1" si="0"/>
        <v>24</v>
      </c>
      <c r="CI22" s="17"/>
      <c r="CJ22" s="37">
        <v>22</v>
      </c>
      <c r="CK22" s="36">
        <v>8</v>
      </c>
      <c r="CL22" s="37">
        <v>1</v>
      </c>
      <c r="CO22" s="39">
        <f t="shared" ca="1" si="9"/>
        <v>0.15819535101458981</v>
      </c>
      <c r="CP22" s="40">
        <f t="shared" ca="1" si="1"/>
        <v>34</v>
      </c>
      <c r="CQ22" s="17"/>
      <c r="CR22" s="37">
        <v>22</v>
      </c>
      <c r="CS22" s="37">
        <v>2</v>
      </c>
      <c r="CT22" s="37">
        <v>9</v>
      </c>
      <c r="CV22" s="36"/>
      <c r="CW22" s="36"/>
    </row>
    <row r="23" spans="1:101" s="1" customFormat="1" ht="36.6" customHeight="1" x14ac:dyDescent="0.25">
      <c r="A23" s="6" t="s">
        <v>379</v>
      </c>
      <c r="B23" s="7"/>
      <c r="C23" s="147" t="str">
        <f ca="1">IF($Z25="","","○")</f>
        <v/>
      </c>
      <c r="D23" s="147" t="str">
        <f ca="1">IF($AB25="","","○")</f>
        <v>○</v>
      </c>
      <c r="E23" s="147" t="str">
        <f ca="1">IF($AC25="","","○")</f>
        <v>○</v>
      </c>
      <c r="F23" s="8"/>
      <c r="G23" s="6" t="s">
        <v>12</v>
      </c>
      <c r="H23" s="7"/>
      <c r="I23" s="147" t="str">
        <f ca="1">IF($Z26="","","○")</f>
        <v/>
      </c>
      <c r="J23" s="147" t="str">
        <f ca="1">IF($AB26="","","○")</f>
        <v>○</v>
      </c>
      <c r="K23" s="147" t="str">
        <f ca="1">IF($AC26="","","○")</f>
        <v>○</v>
      </c>
      <c r="L23" s="8"/>
      <c r="M23" s="6" t="s">
        <v>380</v>
      </c>
      <c r="N23" s="7"/>
      <c r="O23" s="147" t="str">
        <f ca="1">IF($Z27="","","○")</f>
        <v/>
      </c>
      <c r="P23" s="147" t="str">
        <f ca="1">IF($AB27="","","○")</f>
        <v>○</v>
      </c>
      <c r="Q23" s="147" t="str">
        <f ca="1">IF($AC27="","","○")</f>
        <v>○</v>
      </c>
      <c r="R23" s="8"/>
      <c r="S23" s="2"/>
      <c r="T23" s="2"/>
      <c r="U23" s="2"/>
      <c r="V23" s="2"/>
      <c r="W23" s="2"/>
      <c r="X23" s="37"/>
      <c r="Y23" s="56" t="s">
        <v>361</v>
      </c>
      <c r="Z23" s="145" t="str">
        <f t="shared" ca="1" si="24"/>
        <v/>
      </c>
      <c r="AA23" s="145" t="str">
        <f t="shared" ca="1" si="25"/>
        <v/>
      </c>
      <c r="AB23" s="145">
        <f t="shared" ca="1" si="26"/>
        <v>6</v>
      </c>
      <c r="AC23" s="145">
        <f t="shared" ca="1" si="23"/>
        <v>10</v>
      </c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>
        <f t="shared" ca="1" si="8"/>
        <v>0.49208093994607649</v>
      </c>
      <c r="CH23" s="40">
        <f t="shared" ca="1" si="0"/>
        <v>19</v>
      </c>
      <c r="CI23" s="17"/>
      <c r="CJ23" s="37">
        <v>23</v>
      </c>
      <c r="CK23" s="36">
        <v>8</v>
      </c>
      <c r="CL23" s="37">
        <v>2</v>
      </c>
      <c r="CO23" s="39">
        <f t="shared" ca="1" si="9"/>
        <v>0.3918417376072193</v>
      </c>
      <c r="CP23" s="40">
        <f t="shared" ca="1" si="1"/>
        <v>17</v>
      </c>
      <c r="CQ23" s="17"/>
      <c r="CR23" s="37">
        <v>23</v>
      </c>
      <c r="CS23" s="36">
        <v>3</v>
      </c>
      <c r="CT23" s="37">
        <v>4</v>
      </c>
      <c r="CV23" s="36"/>
      <c r="CW23" s="36"/>
    </row>
    <row r="24" spans="1:101" s="1" customFormat="1" ht="42" customHeight="1" x14ac:dyDescent="0.25">
      <c r="A24" s="9"/>
      <c r="B24" s="10"/>
      <c r="C24" s="11">
        <f ca="1">Z11</f>
        <v>1</v>
      </c>
      <c r="D24" s="11">
        <f ca="1">AA11</f>
        <v>9</v>
      </c>
      <c r="E24" s="11">
        <f ca="1">AB11</f>
        <v>0</v>
      </c>
      <c r="F24" s="8"/>
      <c r="G24" s="9"/>
      <c r="H24" s="10"/>
      <c r="I24" s="11">
        <f ca="1">Z12</f>
        <v>1</v>
      </c>
      <c r="J24" s="11">
        <f ca="1">AA12</f>
        <v>5</v>
      </c>
      <c r="K24" s="11">
        <f ca="1">AB12</f>
        <v>1</v>
      </c>
      <c r="L24" s="8"/>
      <c r="M24" s="9"/>
      <c r="N24" s="10"/>
      <c r="O24" s="11">
        <f ca="1">Z13</f>
        <v>1</v>
      </c>
      <c r="P24" s="11">
        <f ca="1">AA13</f>
        <v>9</v>
      </c>
      <c r="Q24" s="11">
        <f ca="1">AB13</f>
        <v>5</v>
      </c>
      <c r="R24" s="8"/>
      <c r="S24" s="2"/>
      <c r="T24" s="2"/>
      <c r="U24" s="2"/>
      <c r="V24" s="2"/>
      <c r="W24" s="2"/>
      <c r="X24" s="37"/>
      <c r="Y24" s="56" t="s">
        <v>364</v>
      </c>
      <c r="Z24" s="145" t="str">
        <f t="shared" ca="1" si="24"/>
        <v/>
      </c>
      <c r="AA24" s="145" t="str">
        <f t="shared" ca="1" si="25"/>
        <v/>
      </c>
      <c r="AB24" s="145">
        <f t="shared" ca="1" si="26"/>
        <v>8</v>
      </c>
      <c r="AC24" s="145">
        <f t="shared" ca="1" si="23"/>
        <v>10</v>
      </c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>
        <f t="shared" ca="1" si="8"/>
        <v>0.5002863836232222</v>
      </c>
      <c r="CH24" s="40">
        <f t="shared" ca="1" si="0"/>
        <v>18</v>
      </c>
      <c r="CI24" s="17"/>
      <c r="CJ24" s="37">
        <v>24</v>
      </c>
      <c r="CK24" s="36">
        <v>8</v>
      </c>
      <c r="CL24" s="37">
        <v>3</v>
      </c>
      <c r="CO24" s="39">
        <f t="shared" ca="1" si="9"/>
        <v>6.0438464385172641E-2</v>
      </c>
      <c r="CP24" s="40">
        <f t="shared" ca="1" si="1"/>
        <v>41</v>
      </c>
      <c r="CQ24" s="17"/>
      <c r="CR24" s="37">
        <v>24</v>
      </c>
      <c r="CS24" s="36">
        <v>3</v>
      </c>
      <c r="CT24" s="37">
        <v>5</v>
      </c>
      <c r="CV24" s="36"/>
      <c r="CW24" s="36"/>
    </row>
    <row r="25" spans="1:101" s="1" customFormat="1" ht="42" customHeight="1" thickBot="1" x14ac:dyDescent="0.3">
      <c r="A25" s="9"/>
      <c r="B25" s="12" t="s">
        <v>381</v>
      </c>
      <c r="C25" s="13">
        <f ca="1">AD11</f>
        <v>0</v>
      </c>
      <c r="D25" s="13">
        <f ca="1">AE11</f>
        <v>4</v>
      </c>
      <c r="E25" s="13">
        <f ca="1">AF11</f>
        <v>9</v>
      </c>
      <c r="F25" s="8"/>
      <c r="G25" s="9"/>
      <c r="H25" s="12" t="s">
        <v>347</v>
      </c>
      <c r="I25" s="13">
        <f ca="1">AD12</f>
        <v>0</v>
      </c>
      <c r="J25" s="13">
        <f ca="1">AE12</f>
        <v>2</v>
      </c>
      <c r="K25" s="13">
        <f ca="1">AF12</f>
        <v>4</v>
      </c>
      <c r="L25" s="8"/>
      <c r="M25" s="9"/>
      <c r="N25" s="12" t="s">
        <v>20</v>
      </c>
      <c r="O25" s="13">
        <f ca="1">AD13</f>
        <v>0</v>
      </c>
      <c r="P25" s="13">
        <f ca="1">AE13</f>
        <v>7</v>
      </c>
      <c r="Q25" s="13">
        <f ca="1">AF13</f>
        <v>8</v>
      </c>
      <c r="R25" s="8"/>
      <c r="S25" s="2"/>
      <c r="T25" s="2"/>
      <c r="U25" s="2"/>
      <c r="V25" s="2"/>
      <c r="W25" s="2"/>
      <c r="X25" s="37"/>
      <c r="Y25" s="56" t="s">
        <v>111</v>
      </c>
      <c r="Z25" s="145" t="str">
        <f t="shared" ca="1" si="24"/>
        <v/>
      </c>
      <c r="AA25" s="145" t="str">
        <f t="shared" ca="1" si="25"/>
        <v/>
      </c>
      <c r="AB25" s="145">
        <f t="shared" ca="1" si="26"/>
        <v>8</v>
      </c>
      <c r="AC25" s="145">
        <f t="shared" ca="1" si="23"/>
        <v>10</v>
      </c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>
        <f t="shared" ca="1" si="8"/>
        <v>0.64269627876917423</v>
      </c>
      <c r="CH25" s="40">
        <f t="shared" ca="1" si="0"/>
        <v>11</v>
      </c>
      <c r="CI25" s="17"/>
      <c r="CJ25" s="37">
        <v>25</v>
      </c>
      <c r="CK25" s="36">
        <v>8</v>
      </c>
      <c r="CL25" s="37">
        <v>4</v>
      </c>
      <c r="CO25" s="39">
        <f t="shared" ca="1" si="9"/>
        <v>0.33389721089202795</v>
      </c>
      <c r="CP25" s="40">
        <f t="shared" ca="1" si="1"/>
        <v>22</v>
      </c>
      <c r="CQ25" s="17"/>
      <c r="CR25" s="37">
        <v>25</v>
      </c>
      <c r="CS25" s="36">
        <v>3</v>
      </c>
      <c r="CT25" s="37">
        <v>6</v>
      </c>
      <c r="CV25" s="36"/>
      <c r="CW25" s="36"/>
    </row>
    <row r="26" spans="1:101" s="1" customFormat="1" ht="42" customHeight="1" x14ac:dyDescent="0.25">
      <c r="A26" s="9"/>
      <c r="B26" s="156"/>
      <c r="C26" s="156"/>
      <c r="D26" s="157"/>
      <c r="E26" s="157"/>
      <c r="F26" s="8"/>
      <c r="G26" s="9"/>
      <c r="H26" s="156"/>
      <c r="I26" s="156"/>
      <c r="J26" s="157"/>
      <c r="K26" s="157"/>
      <c r="L26" s="8"/>
      <c r="M26" s="9"/>
      <c r="N26" s="156"/>
      <c r="O26" s="156"/>
      <c r="P26" s="157"/>
      <c r="Q26" s="157"/>
      <c r="R26" s="8"/>
      <c r="S26" s="2"/>
      <c r="T26" s="2"/>
      <c r="U26" s="2"/>
      <c r="V26" s="2"/>
      <c r="W26" s="2"/>
      <c r="X26" s="37"/>
      <c r="Y26" s="56" t="s">
        <v>12</v>
      </c>
      <c r="Z26" s="145" t="str">
        <f t="shared" ca="1" si="24"/>
        <v/>
      </c>
      <c r="AA26" s="145" t="str">
        <f t="shared" ca="1" si="25"/>
        <v/>
      </c>
      <c r="AB26" s="145">
        <f t="shared" ca="1" si="26"/>
        <v>4</v>
      </c>
      <c r="AC26" s="145">
        <f t="shared" ca="1" si="23"/>
        <v>10</v>
      </c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>
        <f t="shared" ca="1" si="8"/>
        <v>0.45705475932750583</v>
      </c>
      <c r="CH26" s="40">
        <f t="shared" ca="1" si="0"/>
        <v>20</v>
      </c>
      <c r="CI26" s="17"/>
      <c r="CJ26" s="37">
        <v>26</v>
      </c>
      <c r="CK26" s="36">
        <v>8</v>
      </c>
      <c r="CL26" s="37">
        <v>5</v>
      </c>
      <c r="CO26" s="39">
        <f t="shared" ca="1" si="9"/>
        <v>0.28995034129579345</v>
      </c>
      <c r="CP26" s="40">
        <f t="shared" ca="1" si="1"/>
        <v>25</v>
      </c>
      <c r="CQ26" s="17"/>
      <c r="CR26" s="37">
        <v>26</v>
      </c>
      <c r="CS26" s="36">
        <v>3</v>
      </c>
      <c r="CT26" s="37">
        <v>7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376</v>
      </c>
      <c r="Z27" s="145" t="str">
        <f t="shared" ca="1" si="24"/>
        <v/>
      </c>
      <c r="AA27" s="145" t="str">
        <f t="shared" ca="1" si="25"/>
        <v/>
      </c>
      <c r="AB27" s="145">
        <f t="shared" ca="1" si="26"/>
        <v>8</v>
      </c>
      <c r="AC27" s="145">
        <f t="shared" ca="1" si="23"/>
        <v>10</v>
      </c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>
        <f t="shared" ca="1" si="8"/>
        <v>0.8044585403516844</v>
      </c>
      <c r="CH27" s="40">
        <f t="shared" ca="1" si="0"/>
        <v>6</v>
      </c>
      <c r="CI27" s="17"/>
      <c r="CJ27" s="37">
        <v>27</v>
      </c>
      <c r="CK27" s="36">
        <v>8</v>
      </c>
      <c r="CL27" s="37">
        <v>6</v>
      </c>
      <c r="CO27" s="39">
        <f t="shared" ca="1" si="9"/>
        <v>0.36596589681237124</v>
      </c>
      <c r="CP27" s="40">
        <f t="shared" ca="1" si="1"/>
        <v>20</v>
      </c>
      <c r="CQ27" s="17"/>
      <c r="CR27" s="37">
        <v>27</v>
      </c>
      <c r="CS27" s="36">
        <v>3</v>
      </c>
      <c r="CT27" s="37">
        <v>8</v>
      </c>
      <c r="CV27" s="36"/>
      <c r="CW27" s="36"/>
    </row>
    <row r="28" spans="1:101" s="1" customFormat="1" ht="39.950000000000003" customHeight="1" thickBot="1" x14ac:dyDescent="0.3">
      <c r="A28" s="185" t="str">
        <f>A1</f>
        <v>ひき算 筆算 １○○－２けた 一位くり上がり</v>
      </c>
      <c r="B28" s="185"/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90">
        <f>Q1</f>
        <v>1</v>
      </c>
      <c r="R28" s="190"/>
      <c r="S28" s="181"/>
      <c r="T28" s="181"/>
      <c r="U28" s="181"/>
      <c r="V28" s="181"/>
      <c r="W28" s="181"/>
      <c r="X28" s="37"/>
      <c r="Y28" s="37"/>
      <c r="Z28" s="37" t="str">
        <f t="shared" ref="Z28:AB40" si="27">Z1</f>
        <v>被減数修正</v>
      </c>
      <c r="AA28" s="37"/>
      <c r="AB28" s="37"/>
      <c r="AC28" s="37"/>
      <c r="AD28" s="37" t="str">
        <f t="shared" ref="AD28:AF40" si="28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>
        <f t="shared" ca="1" si="8"/>
        <v>0.11099752879269453</v>
      </c>
      <c r="CH28" s="40">
        <f t="shared" ca="1" si="0"/>
        <v>31</v>
      </c>
      <c r="CI28" s="17"/>
      <c r="CJ28" s="37">
        <v>28</v>
      </c>
      <c r="CK28" s="36">
        <v>8</v>
      </c>
      <c r="CL28" s="37">
        <v>7</v>
      </c>
      <c r="CO28" s="39">
        <f t="shared" ca="1" si="9"/>
        <v>0.40932222741474855</v>
      </c>
      <c r="CP28" s="40">
        <f t="shared" ca="1" si="1"/>
        <v>15</v>
      </c>
      <c r="CQ28" s="17"/>
      <c r="CR28" s="37">
        <v>28</v>
      </c>
      <c r="CS28" s="36">
        <v>3</v>
      </c>
      <c r="CT28" s="37">
        <v>9</v>
      </c>
      <c r="CV28" s="36"/>
      <c r="CW28" s="36"/>
    </row>
    <row r="29" spans="1:101" s="1" customFormat="1" ht="38.25" customHeight="1" thickBot="1" x14ac:dyDescent="0.3">
      <c r="A29" s="44"/>
      <c r="B29" s="182" t="str">
        <f>B2</f>
        <v>　　月　　日</v>
      </c>
      <c r="C29" s="183"/>
      <c r="D29" s="183"/>
      <c r="E29" s="184"/>
      <c r="F29" s="182" t="str">
        <f>F2</f>
        <v>名前</v>
      </c>
      <c r="G29" s="183"/>
      <c r="H29" s="183"/>
      <c r="I29" s="182"/>
      <c r="J29" s="183"/>
      <c r="K29" s="183"/>
      <c r="L29" s="183"/>
      <c r="M29" s="183"/>
      <c r="N29" s="183"/>
      <c r="O29" s="183"/>
      <c r="P29" s="183"/>
      <c r="Q29" s="184"/>
      <c r="R29" s="44"/>
      <c r="S29" s="17"/>
      <c r="V29" s="17"/>
      <c r="W29" s="17"/>
      <c r="X29" s="37"/>
      <c r="Y29" s="37" t="str">
        <f t="shared" ref="Y29:Y40" si="29">Y2</f>
        <v>①</v>
      </c>
      <c r="Z29" s="41">
        <f t="shared" ca="1" si="27"/>
        <v>1</v>
      </c>
      <c r="AA29" s="41">
        <f t="shared" ca="1" si="27"/>
        <v>8</v>
      </c>
      <c r="AB29" s="41">
        <f t="shared" ca="1" si="27"/>
        <v>2</v>
      </c>
      <c r="AC29" s="37"/>
      <c r="AD29" s="41">
        <f t="shared" ca="1" si="28"/>
        <v>0</v>
      </c>
      <c r="AE29" s="41">
        <f t="shared" ca="1" si="28"/>
        <v>1</v>
      </c>
      <c r="AF29" s="41">
        <f t="shared" ca="1" si="28"/>
        <v>3</v>
      </c>
      <c r="AG29" s="37"/>
      <c r="AH29" s="42" t="str">
        <f t="shared" ref="AH29:AM40" si="30">AH2</f>
        <v>①</v>
      </c>
      <c r="AI29" s="41">
        <f t="shared" ca="1" si="30"/>
        <v>182</v>
      </c>
      <c r="AJ29" s="37" t="str">
        <f t="shared" si="30"/>
        <v>－</v>
      </c>
      <c r="AK29" s="41">
        <f t="shared" ca="1" si="30"/>
        <v>13</v>
      </c>
      <c r="AL29" s="37" t="str">
        <f t="shared" si="30"/>
        <v>＝</v>
      </c>
      <c r="AM29" s="41">
        <f t="shared" ca="1" si="30"/>
        <v>169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>
        <f t="shared" ca="1" si="8"/>
        <v>0.92710604508515615</v>
      </c>
      <c r="CH29" s="40">
        <f t="shared" ca="1" si="0"/>
        <v>2</v>
      </c>
      <c r="CI29" s="17"/>
      <c r="CJ29" s="37">
        <v>29</v>
      </c>
      <c r="CK29" s="36">
        <v>9</v>
      </c>
      <c r="CL29" s="37">
        <v>1</v>
      </c>
      <c r="CO29" s="39">
        <f t="shared" ca="1" si="9"/>
        <v>0.2109953647339986</v>
      </c>
      <c r="CP29" s="40">
        <f t="shared" ca="1" si="1"/>
        <v>31</v>
      </c>
      <c r="CQ29" s="17"/>
      <c r="CR29" s="37">
        <v>29</v>
      </c>
      <c r="CS29" s="37">
        <v>4</v>
      </c>
      <c r="CT29" s="37">
        <v>5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9"/>
        <v>②</v>
      </c>
      <c r="Z30" s="41">
        <f t="shared" ca="1" si="27"/>
        <v>1</v>
      </c>
      <c r="AA30" s="41">
        <f t="shared" ca="1" si="27"/>
        <v>6</v>
      </c>
      <c r="AB30" s="41">
        <f t="shared" ca="1" si="27"/>
        <v>4</v>
      </c>
      <c r="AC30" s="37"/>
      <c r="AD30" s="41">
        <f t="shared" ca="1" si="28"/>
        <v>0</v>
      </c>
      <c r="AE30" s="41">
        <f t="shared" ca="1" si="28"/>
        <v>4</v>
      </c>
      <c r="AF30" s="41">
        <f t="shared" ca="1" si="28"/>
        <v>5</v>
      </c>
      <c r="AG30" s="37"/>
      <c r="AH30" s="42" t="str">
        <f t="shared" si="30"/>
        <v>②</v>
      </c>
      <c r="AI30" s="41">
        <f t="shared" ca="1" si="30"/>
        <v>164</v>
      </c>
      <c r="AJ30" s="37" t="str">
        <f t="shared" si="30"/>
        <v>－</v>
      </c>
      <c r="AK30" s="41">
        <f t="shared" ca="1" si="30"/>
        <v>45</v>
      </c>
      <c r="AL30" s="37" t="str">
        <f t="shared" si="30"/>
        <v>＝</v>
      </c>
      <c r="AM30" s="41">
        <f t="shared" ca="1" si="30"/>
        <v>119</v>
      </c>
      <c r="AN30" s="37"/>
      <c r="AO30" s="36"/>
      <c r="AP30" s="88"/>
      <c r="AQ30" s="89"/>
      <c r="AR30" s="89"/>
      <c r="AS30" s="89"/>
      <c r="AT30" s="89"/>
      <c r="AU30" s="90"/>
      <c r="AV30" s="36"/>
      <c r="AW30" s="3"/>
      <c r="AX30" s="104"/>
      <c r="AY30" s="104"/>
      <c r="AZ30" s="104"/>
      <c r="BA30" s="104"/>
      <c r="BB30" s="105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>
        <f t="shared" ca="1" si="8"/>
        <v>0.93692310593378492</v>
      </c>
      <c r="CH30" s="40">
        <f t="shared" ca="1" si="0"/>
        <v>1</v>
      </c>
      <c r="CI30" s="17"/>
      <c r="CJ30" s="37">
        <v>30</v>
      </c>
      <c r="CK30" s="36">
        <v>9</v>
      </c>
      <c r="CL30" s="37">
        <v>2</v>
      </c>
      <c r="CO30" s="39">
        <f t="shared" ca="1" si="9"/>
        <v>0.28985515015203989</v>
      </c>
      <c r="CP30" s="40">
        <f t="shared" ca="1" si="1"/>
        <v>26</v>
      </c>
      <c r="CQ30" s="17"/>
      <c r="CR30" s="37">
        <v>30</v>
      </c>
      <c r="CS30" s="37">
        <v>4</v>
      </c>
      <c r="CT30" s="37">
        <v>6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/>
      </c>
      <c r="E31" s="21"/>
      <c r="F31" s="21"/>
      <c r="G31" s="23"/>
      <c r="H31" s="21"/>
      <c r="I31" s="21"/>
      <c r="J31" s="22" t="str">
        <f ca="1">IF($AT44="","",VLOOKUP($AT44,$BT$43:$BU$53,2,FALSE))</f>
        <v/>
      </c>
      <c r="K31" s="21"/>
      <c r="L31" s="24"/>
      <c r="M31" s="20"/>
      <c r="N31" s="24"/>
      <c r="O31" s="21"/>
      <c r="P31" s="22" t="str">
        <f ca="1">IF($AT45="","",VLOOKUP($AT45,$BT$43:$BU$53,2,FALSE))</f>
        <v/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9"/>
        <v>③</v>
      </c>
      <c r="Z31" s="41">
        <f t="shared" ca="1" si="27"/>
        <v>1</v>
      </c>
      <c r="AA31" s="41">
        <f t="shared" ca="1" si="27"/>
        <v>5</v>
      </c>
      <c r="AB31" s="41">
        <f t="shared" ca="1" si="27"/>
        <v>0</v>
      </c>
      <c r="AC31" s="37"/>
      <c r="AD31" s="41">
        <f t="shared" ca="1" si="28"/>
        <v>0</v>
      </c>
      <c r="AE31" s="41">
        <f t="shared" ca="1" si="28"/>
        <v>3</v>
      </c>
      <c r="AF31" s="41">
        <f t="shared" ca="1" si="28"/>
        <v>2</v>
      </c>
      <c r="AG31" s="37"/>
      <c r="AH31" s="42" t="str">
        <f t="shared" si="30"/>
        <v>③</v>
      </c>
      <c r="AI31" s="41">
        <f t="shared" ca="1" si="30"/>
        <v>150</v>
      </c>
      <c r="AJ31" s="37" t="str">
        <f t="shared" si="30"/>
        <v>－</v>
      </c>
      <c r="AK31" s="41">
        <f t="shared" ca="1" si="30"/>
        <v>32</v>
      </c>
      <c r="AL31" s="37" t="str">
        <f t="shared" si="30"/>
        <v>＝</v>
      </c>
      <c r="AM31" s="41">
        <f t="shared" ca="1" si="30"/>
        <v>118</v>
      </c>
      <c r="AN31" s="37"/>
      <c r="AO31" s="36"/>
      <c r="AP31" s="91"/>
      <c r="AQ31" s="103"/>
      <c r="AR31" s="103"/>
      <c r="AS31" s="103" t="str">
        <f ca="1">IF(AT43="","",VLOOKUP($AT43,$BT$43:$BU$53,2,FALSE))</f>
        <v/>
      </c>
      <c r="AT31" s="103"/>
      <c r="AU31" s="92"/>
      <c r="AV31" s="36"/>
      <c r="AW31" s="9"/>
      <c r="AX31" s="2"/>
      <c r="AY31" s="84"/>
      <c r="AZ31" s="26" t="s">
        <v>30</v>
      </c>
      <c r="BA31" s="84"/>
      <c r="BB31" s="106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>
        <f t="shared" ca="1" si="8"/>
        <v>0.1475843585544141</v>
      </c>
      <c r="CH31" s="40">
        <f t="shared" ca="1" si="0"/>
        <v>28</v>
      </c>
      <c r="CI31" s="17"/>
      <c r="CJ31" s="37">
        <v>31</v>
      </c>
      <c r="CK31" s="36">
        <v>9</v>
      </c>
      <c r="CL31" s="37">
        <v>3</v>
      </c>
      <c r="CO31" s="39">
        <f t="shared" ca="1" si="9"/>
        <v>9.608162536538789E-2</v>
      </c>
      <c r="CP31" s="40">
        <f t="shared" ca="1" si="1"/>
        <v>39</v>
      </c>
      <c r="CQ31" s="17"/>
      <c r="CR31" s="37">
        <v>31</v>
      </c>
      <c r="CS31" s="36">
        <v>4</v>
      </c>
      <c r="CT31" s="37">
        <v>7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/>
      </c>
      <c r="D32" s="32" t="str">
        <f ca="1">IF($BC43="","",VLOOKUP($BC43,$BT$43:$BU$53,2,FALSE))</f>
        <v>⑦</v>
      </c>
      <c r="E32" s="32" t="str">
        <f ca="1">IF($BN43="","",VLOOKUP($BN43,$BT$43:$BU$53,2,FALSE))</f>
        <v>⑩</v>
      </c>
      <c r="F32" s="8"/>
      <c r="G32" s="6" t="str">
        <f>G5</f>
        <v>②</v>
      </c>
      <c r="H32" s="7"/>
      <c r="I32" s="32" t="str">
        <f ca="1">IF($AH44="","",VLOOKUP($AH44,$BT$43:$BU$53,2,FALSE))</f>
        <v/>
      </c>
      <c r="J32" s="32" t="str">
        <f ca="1">IF($BC44="","",VLOOKUP($BC44,$BT$43:$BU$53,2,FALSE))</f>
        <v>⑤</v>
      </c>
      <c r="K32" s="32" t="str">
        <f ca="1">IF($BN44="","",VLOOKUP($BN44,$BT$43:$BU$53,2,FALSE))</f>
        <v>⑩</v>
      </c>
      <c r="L32" s="8"/>
      <c r="M32" s="6" t="str">
        <f>M5</f>
        <v>③</v>
      </c>
      <c r="N32" s="26"/>
      <c r="O32" s="32" t="str">
        <f ca="1">IF($AH45="","",VLOOKUP($AH45,$BT$43:$BU$53,2,FALSE))</f>
        <v/>
      </c>
      <c r="P32" s="32" t="str">
        <f ca="1">IF($BC45="","",VLOOKUP($BC45,$BT$43:$BU$53,2,FALSE))</f>
        <v>④</v>
      </c>
      <c r="Q32" s="32" t="str">
        <f ca="1">IF($BN45="","",VLOOKUP($BN45,$BT$43:$BU$53,2,FALSE))</f>
        <v>⑩</v>
      </c>
      <c r="R32" s="8"/>
      <c r="S32" s="2"/>
      <c r="T32" s="2"/>
      <c r="U32" s="44"/>
      <c r="V32" s="2"/>
      <c r="W32" s="2"/>
      <c r="X32" s="37"/>
      <c r="Y32" s="37" t="str">
        <f t="shared" si="29"/>
        <v>④</v>
      </c>
      <c r="Z32" s="41">
        <f t="shared" ca="1" si="27"/>
        <v>1</v>
      </c>
      <c r="AA32" s="41">
        <f t="shared" ca="1" si="27"/>
        <v>7</v>
      </c>
      <c r="AB32" s="41">
        <f t="shared" ca="1" si="27"/>
        <v>8</v>
      </c>
      <c r="AC32" s="37"/>
      <c r="AD32" s="41">
        <f t="shared" ca="1" si="28"/>
        <v>0</v>
      </c>
      <c r="AE32" s="41">
        <f t="shared" ca="1" si="28"/>
        <v>6</v>
      </c>
      <c r="AF32" s="41">
        <f t="shared" ca="1" si="28"/>
        <v>9</v>
      </c>
      <c r="AG32" s="37"/>
      <c r="AH32" s="42" t="str">
        <f t="shared" si="30"/>
        <v>④</v>
      </c>
      <c r="AI32" s="41">
        <f t="shared" ca="1" si="30"/>
        <v>178</v>
      </c>
      <c r="AJ32" s="37" t="str">
        <f t="shared" si="30"/>
        <v>－</v>
      </c>
      <c r="AK32" s="41">
        <f t="shared" ca="1" si="30"/>
        <v>69</v>
      </c>
      <c r="AL32" s="37" t="str">
        <f t="shared" si="30"/>
        <v>＝</v>
      </c>
      <c r="AM32" s="41">
        <f t="shared" ca="1" si="30"/>
        <v>109</v>
      </c>
      <c r="AN32" s="37"/>
      <c r="AO32" s="36"/>
      <c r="AP32" s="91"/>
      <c r="AQ32" s="102"/>
      <c r="AR32" s="103" t="str">
        <f ca="1">IF(AH43="","",VLOOKUP($AH43,$BT$43:$BU$53,2,FALSE))</f>
        <v/>
      </c>
      <c r="AS32" s="103" t="str">
        <f ca="1">IF(BC43="","",VLOOKUP($BC43,$BT$43:$BU$53,2,FALSE))</f>
        <v>⑦</v>
      </c>
      <c r="AT32" s="103" t="str">
        <f ca="1">IF(BN43="","",VLOOKUP($BN43,$BT$43:$BU$53,2,FALSE))</f>
        <v>⑩</v>
      </c>
      <c r="AU32" s="92"/>
      <c r="AV32" s="36"/>
      <c r="AW32" s="9"/>
      <c r="AX32" s="2"/>
      <c r="AY32" s="26" t="s">
        <v>56</v>
      </c>
      <c r="AZ32" s="26" t="s">
        <v>32</v>
      </c>
      <c r="BA32" s="26" t="s">
        <v>382</v>
      </c>
      <c r="BB32" s="106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>
        <f t="shared" ca="1" si="8"/>
        <v>0.51822876937469764</v>
      </c>
      <c r="CH32" s="40">
        <f t="shared" ca="1" si="0"/>
        <v>16</v>
      </c>
      <c r="CI32" s="17"/>
      <c r="CJ32" s="37">
        <v>32</v>
      </c>
      <c r="CK32" s="36">
        <v>9</v>
      </c>
      <c r="CL32" s="37">
        <v>4</v>
      </c>
      <c r="CO32" s="39">
        <f t="shared" ca="1" si="9"/>
        <v>0.91617015875835139</v>
      </c>
      <c r="CP32" s="40">
        <f t="shared" ca="1" si="1"/>
        <v>1</v>
      </c>
      <c r="CQ32" s="17"/>
      <c r="CR32" s="37">
        <v>32</v>
      </c>
      <c r="CS32" s="36">
        <v>4</v>
      </c>
      <c r="CT32" s="37">
        <v>8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31">C6</f>
        <v>1</v>
      </c>
      <c r="D33" s="11">
        <f t="shared" ca="1" si="31"/>
        <v>8</v>
      </c>
      <c r="E33" s="11">
        <f t="shared" ca="1" si="31"/>
        <v>2</v>
      </c>
      <c r="F33" s="8"/>
      <c r="G33" s="9"/>
      <c r="H33" s="27"/>
      <c r="I33" s="28">
        <f t="shared" ca="1" si="31"/>
        <v>1</v>
      </c>
      <c r="J33" s="11">
        <f t="shared" ca="1" si="31"/>
        <v>6</v>
      </c>
      <c r="K33" s="11">
        <f t="shared" ca="1" si="31"/>
        <v>4</v>
      </c>
      <c r="L33" s="8"/>
      <c r="M33" s="9"/>
      <c r="N33" s="27"/>
      <c r="O33" s="28">
        <f t="shared" ca="1" si="31"/>
        <v>1</v>
      </c>
      <c r="P33" s="11">
        <f t="shared" ca="1" si="31"/>
        <v>5</v>
      </c>
      <c r="Q33" s="11">
        <f t="shared" ca="1" si="31"/>
        <v>0</v>
      </c>
      <c r="R33" s="8"/>
      <c r="S33" s="2"/>
      <c r="T33" s="44"/>
      <c r="U33" s="2"/>
      <c r="V33" s="2"/>
      <c r="W33" s="2"/>
      <c r="X33" s="37"/>
      <c r="Y33" s="37" t="str">
        <f t="shared" si="29"/>
        <v>⑤</v>
      </c>
      <c r="Z33" s="41">
        <f t="shared" ca="1" si="27"/>
        <v>1</v>
      </c>
      <c r="AA33" s="41">
        <f t="shared" ca="1" si="27"/>
        <v>6</v>
      </c>
      <c r="AB33" s="41">
        <f t="shared" ca="1" si="27"/>
        <v>0</v>
      </c>
      <c r="AC33" s="37"/>
      <c r="AD33" s="41">
        <f t="shared" ca="1" si="28"/>
        <v>0</v>
      </c>
      <c r="AE33" s="41">
        <f t="shared" ca="1" si="28"/>
        <v>5</v>
      </c>
      <c r="AF33" s="41">
        <f t="shared" ca="1" si="28"/>
        <v>4</v>
      </c>
      <c r="AG33" s="37"/>
      <c r="AH33" s="42" t="str">
        <f t="shared" si="30"/>
        <v>⑤</v>
      </c>
      <c r="AI33" s="41">
        <f t="shared" ca="1" si="30"/>
        <v>160</v>
      </c>
      <c r="AJ33" s="37" t="str">
        <f t="shared" si="30"/>
        <v>－</v>
      </c>
      <c r="AK33" s="41">
        <f t="shared" ca="1" si="30"/>
        <v>54</v>
      </c>
      <c r="AL33" s="37" t="str">
        <f t="shared" si="30"/>
        <v>＝</v>
      </c>
      <c r="AM33" s="41">
        <f t="shared" ca="1" si="30"/>
        <v>106</v>
      </c>
      <c r="AN33" s="37"/>
      <c r="AO33" s="36"/>
      <c r="AP33" s="91"/>
      <c r="AQ33" s="96"/>
      <c r="AR33" s="97">
        <f t="shared" ref="AR33:AT35" ca="1" si="32">C33</f>
        <v>1</v>
      </c>
      <c r="AS33" s="98">
        <f t="shared" ca="1" si="32"/>
        <v>8</v>
      </c>
      <c r="AT33" s="98">
        <f t="shared" ca="1" si="32"/>
        <v>2</v>
      </c>
      <c r="AU33" s="92"/>
      <c r="AV33" s="36"/>
      <c r="AW33" s="9"/>
      <c r="AX33" s="2"/>
      <c r="AY33" s="26" t="s">
        <v>55</v>
      </c>
      <c r="AZ33" s="26" t="s">
        <v>33</v>
      </c>
      <c r="BA33" s="83">
        <v>4</v>
      </c>
      <c r="BB33" s="106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>
        <f t="shared" ca="1" si="8"/>
        <v>0.25245592050952459</v>
      </c>
      <c r="CH33" s="40">
        <f t="shared" ca="1" si="0"/>
        <v>25</v>
      </c>
      <c r="CI33" s="17"/>
      <c r="CJ33" s="37">
        <v>33</v>
      </c>
      <c r="CK33" s="36">
        <v>9</v>
      </c>
      <c r="CL33" s="37">
        <v>5</v>
      </c>
      <c r="CO33" s="39">
        <f t="shared" ca="1" si="9"/>
        <v>0.15415545485433702</v>
      </c>
      <c r="CP33" s="40">
        <f t="shared" ca="1" si="1"/>
        <v>35</v>
      </c>
      <c r="CQ33" s="17"/>
      <c r="CR33" s="37">
        <v>33</v>
      </c>
      <c r="CS33" s="36">
        <v>4</v>
      </c>
      <c r="CT33" s="37">
        <v>9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3">B7</f>
        <v>－</v>
      </c>
      <c r="C34" s="13">
        <f t="shared" ca="1" si="33"/>
        <v>0</v>
      </c>
      <c r="D34" s="13">
        <f t="shared" ca="1" si="33"/>
        <v>1</v>
      </c>
      <c r="E34" s="13">
        <f t="shared" ca="1" si="33"/>
        <v>3</v>
      </c>
      <c r="F34" s="8"/>
      <c r="G34" s="9"/>
      <c r="H34" s="12" t="str">
        <f t="shared" si="33"/>
        <v>－</v>
      </c>
      <c r="I34" s="13">
        <f t="shared" ca="1" si="33"/>
        <v>0</v>
      </c>
      <c r="J34" s="13">
        <f t="shared" ca="1" si="33"/>
        <v>4</v>
      </c>
      <c r="K34" s="13">
        <f t="shared" ca="1" si="33"/>
        <v>5</v>
      </c>
      <c r="L34" s="8"/>
      <c r="M34" s="9"/>
      <c r="N34" s="12" t="str">
        <f t="shared" si="33"/>
        <v>－</v>
      </c>
      <c r="O34" s="13">
        <f t="shared" ca="1" si="33"/>
        <v>0</v>
      </c>
      <c r="P34" s="13">
        <f t="shared" ca="1" si="33"/>
        <v>3</v>
      </c>
      <c r="Q34" s="13">
        <f t="shared" ca="1" si="33"/>
        <v>2</v>
      </c>
      <c r="R34" s="8"/>
      <c r="S34" s="2"/>
      <c r="U34" s="2"/>
      <c r="V34" s="2"/>
      <c r="W34" s="2"/>
      <c r="X34" s="37"/>
      <c r="Y34" s="37" t="str">
        <f t="shared" si="29"/>
        <v>⑥</v>
      </c>
      <c r="Z34" s="41">
        <f t="shared" ca="1" si="27"/>
        <v>1</v>
      </c>
      <c r="AA34" s="41">
        <f t="shared" ca="1" si="27"/>
        <v>6</v>
      </c>
      <c r="AB34" s="41">
        <f t="shared" ca="1" si="27"/>
        <v>3</v>
      </c>
      <c r="AC34" s="37"/>
      <c r="AD34" s="41">
        <f t="shared" ca="1" si="28"/>
        <v>0</v>
      </c>
      <c r="AE34" s="41">
        <f t="shared" ca="1" si="28"/>
        <v>2</v>
      </c>
      <c r="AF34" s="41">
        <f t="shared" ca="1" si="28"/>
        <v>8</v>
      </c>
      <c r="AG34" s="37"/>
      <c r="AH34" s="42" t="str">
        <f t="shared" si="30"/>
        <v>⑥</v>
      </c>
      <c r="AI34" s="41">
        <f t="shared" ca="1" si="30"/>
        <v>163</v>
      </c>
      <c r="AJ34" s="37" t="str">
        <f t="shared" si="30"/>
        <v>－</v>
      </c>
      <c r="AK34" s="41">
        <f t="shared" ca="1" si="30"/>
        <v>28</v>
      </c>
      <c r="AL34" s="37" t="str">
        <f t="shared" si="30"/>
        <v>＝</v>
      </c>
      <c r="AM34" s="41">
        <f t="shared" ca="1" si="30"/>
        <v>135</v>
      </c>
      <c r="AN34" s="37"/>
      <c r="AO34" s="36"/>
      <c r="AP34" s="91"/>
      <c r="AQ34" s="99" t="s">
        <v>20</v>
      </c>
      <c r="AR34" s="100">
        <f t="shared" ca="1" si="32"/>
        <v>0</v>
      </c>
      <c r="AS34" s="100">
        <f t="shared" ca="1" si="32"/>
        <v>1</v>
      </c>
      <c r="AT34" s="100">
        <f t="shared" ca="1" si="32"/>
        <v>3</v>
      </c>
      <c r="AU34" s="92"/>
      <c r="AV34" s="36"/>
      <c r="AW34" s="9"/>
      <c r="AX34" s="99" t="s">
        <v>371</v>
      </c>
      <c r="AY34" s="50">
        <v>0</v>
      </c>
      <c r="AZ34" s="50">
        <v>5</v>
      </c>
      <c r="BA34" s="50">
        <v>6</v>
      </c>
      <c r="BB34" s="106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>
        <f t="shared" ca="1" si="8"/>
        <v>0.80784340817602052</v>
      </c>
      <c r="CH34" s="40">
        <f t="shared" ca="1" si="0"/>
        <v>5</v>
      </c>
      <c r="CI34" s="17"/>
      <c r="CJ34" s="37">
        <v>34</v>
      </c>
      <c r="CK34" s="36">
        <v>9</v>
      </c>
      <c r="CL34" s="37">
        <v>6</v>
      </c>
      <c r="CO34" s="39">
        <f t="shared" ca="1" si="9"/>
        <v>0.42045890103877204</v>
      </c>
      <c r="CP34" s="40">
        <f t="shared" ca="1" si="1"/>
        <v>14</v>
      </c>
      <c r="CQ34" s="17"/>
      <c r="CR34" s="37">
        <v>34</v>
      </c>
      <c r="CS34" s="36">
        <v>5</v>
      </c>
      <c r="CT34" s="37">
        <v>6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1</v>
      </c>
      <c r="D35" s="30">
        <f ca="1">MOD(ROUNDDOWN(AM29/10,0),10)</f>
        <v>6</v>
      </c>
      <c r="E35" s="30">
        <f ca="1">MOD(ROUNDDOWN(AM29/1,0),10)</f>
        <v>9</v>
      </c>
      <c r="F35" s="8"/>
      <c r="G35" s="9"/>
      <c r="H35" s="29"/>
      <c r="I35" s="30">
        <f ca="1">MOD(ROUNDDOWN(AM30/100,0),10)</f>
        <v>1</v>
      </c>
      <c r="J35" s="30">
        <f ca="1">MOD(ROUNDDOWN(AM30/10,0),10)</f>
        <v>1</v>
      </c>
      <c r="K35" s="30">
        <f ca="1">MOD(ROUNDDOWN(AM30/1,0),10)</f>
        <v>9</v>
      </c>
      <c r="L35" s="8"/>
      <c r="M35" s="9"/>
      <c r="N35" s="29"/>
      <c r="O35" s="30">
        <f ca="1">MOD(ROUNDDOWN(AM31/100,0),10)</f>
        <v>1</v>
      </c>
      <c r="P35" s="30">
        <f ca="1">MOD(ROUNDDOWN(AM31/10,0),10)</f>
        <v>1</v>
      </c>
      <c r="Q35" s="30">
        <f ca="1">MOD(AM31,10)</f>
        <v>8</v>
      </c>
      <c r="R35" s="8"/>
      <c r="S35" s="2"/>
      <c r="T35" s="81"/>
      <c r="U35" s="2"/>
      <c r="V35" s="2"/>
      <c r="W35" s="2"/>
      <c r="X35" s="37"/>
      <c r="Y35" s="37" t="str">
        <f t="shared" si="29"/>
        <v>⑦</v>
      </c>
      <c r="Z35" s="41">
        <f t="shared" ca="1" si="27"/>
        <v>1</v>
      </c>
      <c r="AA35" s="41">
        <f t="shared" ca="1" si="27"/>
        <v>3</v>
      </c>
      <c r="AB35" s="41">
        <f t="shared" ca="1" si="27"/>
        <v>0</v>
      </c>
      <c r="AC35" s="37"/>
      <c r="AD35" s="41">
        <f t="shared" ca="1" si="28"/>
        <v>0</v>
      </c>
      <c r="AE35" s="41">
        <f t="shared" ca="1" si="28"/>
        <v>2</v>
      </c>
      <c r="AF35" s="41">
        <f t="shared" ca="1" si="28"/>
        <v>3</v>
      </c>
      <c r="AG35" s="37"/>
      <c r="AH35" s="42" t="str">
        <f t="shared" si="30"/>
        <v>⑦</v>
      </c>
      <c r="AI35" s="41">
        <f t="shared" ca="1" si="30"/>
        <v>130</v>
      </c>
      <c r="AJ35" s="37" t="str">
        <f t="shared" si="30"/>
        <v>－</v>
      </c>
      <c r="AK35" s="41">
        <f t="shared" ca="1" si="30"/>
        <v>23</v>
      </c>
      <c r="AL35" s="37" t="str">
        <f t="shared" si="30"/>
        <v>＝</v>
      </c>
      <c r="AM35" s="41">
        <f t="shared" ca="1" si="30"/>
        <v>107</v>
      </c>
      <c r="AN35" s="37"/>
      <c r="AO35" s="36"/>
      <c r="AP35" s="91"/>
      <c r="AQ35" s="101"/>
      <c r="AR35" s="98">
        <f ca="1">C35</f>
        <v>1</v>
      </c>
      <c r="AS35" s="98">
        <f t="shared" ca="1" si="32"/>
        <v>6</v>
      </c>
      <c r="AT35" s="98">
        <f t="shared" ca="1" si="32"/>
        <v>9</v>
      </c>
      <c r="AU35" s="92"/>
      <c r="AV35" s="36"/>
      <c r="AW35" s="9"/>
      <c r="AX35" s="2"/>
      <c r="AY35" s="43"/>
      <c r="AZ35" s="43"/>
      <c r="BA35" s="43"/>
      <c r="BB35" s="106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>
        <f t="shared" ca="1" si="8"/>
        <v>0.7094700211209809</v>
      </c>
      <c r="CH35" s="40">
        <f t="shared" ca="1" si="0"/>
        <v>10</v>
      </c>
      <c r="CI35" s="17"/>
      <c r="CJ35" s="37">
        <v>35</v>
      </c>
      <c r="CK35" s="36">
        <v>9</v>
      </c>
      <c r="CL35" s="37">
        <v>7</v>
      </c>
      <c r="CO35" s="39">
        <f t="shared" ca="1" si="9"/>
        <v>0.7244813675964844</v>
      </c>
      <c r="CP35" s="40">
        <f t="shared" ca="1" si="1"/>
        <v>6</v>
      </c>
      <c r="CQ35" s="17"/>
      <c r="CR35" s="37">
        <v>35</v>
      </c>
      <c r="CS35" s="36">
        <v>5</v>
      </c>
      <c r="CT35" s="37">
        <v>7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9"/>
        <v>⑧</v>
      </c>
      <c r="Z36" s="41">
        <f t="shared" ca="1" si="27"/>
        <v>1</v>
      </c>
      <c r="AA36" s="41">
        <f t="shared" ca="1" si="27"/>
        <v>7</v>
      </c>
      <c r="AB36" s="41">
        <f t="shared" ca="1" si="27"/>
        <v>3</v>
      </c>
      <c r="AC36" s="37"/>
      <c r="AD36" s="41">
        <f t="shared" ca="1" si="28"/>
        <v>0</v>
      </c>
      <c r="AE36" s="41">
        <f t="shared" ca="1" si="28"/>
        <v>2</v>
      </c>
      <c r="AF36" s="41">
        <f t="shared" ca="1" si="28"/>
        <v>5</v>
      </c>
      <c r="AG36" s="37"/>
      <c r="AH36" s="42" t="str">
        <f t="shared" si="30"/>
        <v>⑧</v>
      </c>
      <c r="AI36" s="41">
        <f t="shared" ca="1" si="30"/>
        <v>173</v>
      </c>
      <c r="AJ36" s="37" t="str">
        <f t="shared" si="30"/>
        <v>－</v>
      </c>
      <c r="AK36" s="41">
        <f t="shared" ca="1" si="30"/>
        <v>25</v>
      </c>
      <c r="AL36" s="37" t="str">
        <f t="shared" si="30"/>
        <v>＝</v>
      </c>
      <c r="AM36" s="41">
        <f t="shared" ca="1" si="30"/>
        <v>148</v>
      </c>
      <c r="AN36" s="37"/>
      <c r="AO36" s="36"/>
      <c r="AP36" s="93"/>
      <c r="AQ36" s="94"/>
      <c r="AR36" s="94"/>
      <c r="AS36" s="94"/>
      <c r="AT36" s="94"/>
      <c r="AU36" s="95"/>
      <c r="AV36" s="36"/>
      <c r="AW36" s="14"/>
      <c r="AX36" s="107"/>
      <c r="AY36" s="107"/>
      <c r="AZ36" s="107"/>
      <c r="BA36" s="107"/>
      <c r="BB36" s="108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>
        <f t="shared" ca="1" si="8"/>
        <v>0.81974191309200806</v>
      </c>
      <c r="CH36" s="40">
        <f t="shared" ca="1" si="0"/>
        <v>4</v>
      </c>
      <c r="CI36" s="17"/>
      <c r="CJ36" s="37">
        <v>36</v>
      </c>
      <c r="CK36" s="36">
        <v>9</v>
      </c>
      <c r="CL36" s="37">
        <v>8</v>
      </c>
      <c r="CO36" s="39">
        <f t="shared" ca="1" si="9"/>
        <v>3.7775907815600362E-2</v>
      </c>
      <c r="CP36" s="40">
        <f t="shared" ca="1" si="1"/>
        <v>42</v>
      </c>
      <c r="CQ36" s="17"/>
      <c r="CR36" s="37">
        <v>36</v>
      </c>
      <c r="CS36" s="36">
        <v>5</v>
      </c>
      <c r="CT36" s="37">
        <v>8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/>
      </c>
      <c r="E37" s="21"/>
      <c r="F37" s="21"/>
      <c r="G37" s="23"/>
      <c r="H37" s="21"/>
      <c r="I37" s="21"/>
      <c r="J37" s="22" t="str">
        <f ca="1">IF($AT47="","",VLOOKUP($AT47,$BT$43:$BU$53,2,FALSE))</f>
        <v/>
      </c>
      <c r="K37" s="21"/>
      <c r="L37" s="24"/>
      <c r="M37" s="20"/>
      <c r="N37" s="24"/>
      <c r="O37" s="21"/>
      <c r="P37" s="22" t="str">
        <f ca="1">IF($AT48="","",VLOOKUP($AT48,$BT$43:$BU$53,2,FALSE))</f>
        <v/>
      </c>
      <c r="Q37" s="21"/>
      <c r="R37" s="5"/>
      <c r="S37" s="2"/>
      <c r="T37" s="2"/>
      <c r="U37" s="2"/>
      <c r="V37" s="2"/>
      <c r="W37" s="2"/>
      <c r="X37" s="37"/>
      <c r="Y37" s="37" t="str">
        <f t="shared" si="29"/>
        <v>⑨</v>
      </c>
      <c r="Z37" s="41">
        <f t="shared" ca="1" si="27"/>
        <v>1</v>
      </c>
      <c r="AA37" s="41">
        <f t="shared" ca="1" si="27"/>
        <v>9</v>
      </c>
      <c r="AB37" s="41">
        <f t="shared" ca="1" si="27"/>
        <v>5</v>
      </c>
      <c r="AC37" s="37"/>
      <c r="AD37" s="41">
        <f t="shared" ca="1" si="28"/>
        <v>0</v>
      </c>
      <c r="AE37" s="41">
        <f t="shared" ca="1" si="28"/>
        <v>6</v>
      </c>
      <c r="AF37" s="41">
        <f t="shared" ca="1" si="28"/>
        <v>9</v>
      </c>
      <c r="AG37" s="37"/>
      <c r="AH37" s="42" t="str">
        <f t="shared" si="30"/>
        <v>⑨</v>
      </c>
      <c r="AI37" s="41">
        <f t="shared" ca="1" si="30"/>
        <v>195</v>
      </c>
      <c r="AJ37" s="37" t="str">
        <f t="shared" si="30"/>
        <v>－</v>
      </c>
      <c r="AK37" s="41">
        <f t="shared" ca="1" si="30"/>
        <v>69</v>
      </c>
      <c r="AL37" s="37" t="str">
        <f t="shared" si="30"/>
        <v>＝</v>
      </c>
      <c r="AM37" s="41">
        <f t="shared" ca="1" si="30"/>
        <v>126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/>
      <c r="CH37" s="40"/>
      <c r="CI37" s="17"/>
      <c r="CJ37" s="37"/>
      <c r="CK37" s="36"/>
      <c r="CL37" s="37"/>
      <c r="CO37" s="39">
        <f t="shared" ca="1" si="9"/>
        <v>0.72215291576344087</v>
      </c>
      <c r="CP37" s="40">
        <f t="shared" ca="1" si="1"/>
        <v>7</v>
      </c>
      <c r="CQ37" s="17"/>
      <c r="CR37" s="37">
        <v>37</v>
      </c>
      <c r="CS37" s="36">
        <v>5</v>
      </c>
      <c r="CT37" s="37">
        <v>9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/>
      </c>
      <c r="D38" s="32" t="str">
        <f ca="1">IF($BC46="","",VLOOKUP($BC46,$BT$43:$BU$53,2,FALSE))</f>
        <v>⑥</v>
      </c>
      <c r="E38" s="32" t="str">
        <f ca="1">IF($BN46="","",VLOOKUP($BN46,$BT$43:$BU$53,2,FALSE))</f>
        <v>⑩</v>
      </c>
      <c r="F38" s="8"/>
      <c r="G38" s="6" t="str">
        <f>G11</f>
        <v>⑤</v>
      </c>
      <c r="H38" s="7"/>
      <c r="I38" s="32" t="str">
        <f ca="1">IF($AH47="","",VLOOKUP($AH47,$BT$43:$BU$53,2,FALSE))</f>
        <v/>
      </c>
      <c r="J38" s="32" t="str">
        <f ca="1">IF($BC47="","",VLOOKUP($BC47,$BT$43:$BU$53,2,FALSE))</f>
        <v>⑤</v>
      </c>
      <c r="K38" s="32" t="str">
        <f ca="1">IF($BN47="","",VLOOKUP($BN47,$BT$43:$BU$53,2,FALSE))</f>
        <v>⑩</v>
      </c>
      <c r="L38" s="8"/>
      <c r="M38" s="6" t="str">
        <f>M11</f>
        <v>⑥</v>
      </c>
      <c r="N38" s="7"/>
      <c r="O38" s="32" t="str">
        <f ca="1">IF($AH48="","",VLOOKUP($AH48,$BT$43:$BU$53,2,FALSE))</f>
        <v/>
      </c>
      <c r="P38" s="32" t="str">
        <f ca="1">IF($BC48="","",VLOOKUP($BC48,$BT$43:$BU$53,2,FALSE))</f>
        <v>⑤</v>
      </c>
      <c r="Q38" s="32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37"/>
      <c r="Y38" s="37" t="str">
        <f t="shared" si="29"/>
        <v>⑩</v>
      </c>
      <c r="Z38" s="41">
        <f t="shared" ca="1" si="27"/>
        <v>1</v>
      </c>
      <c r="AA38" s="41">
        <f t="shared" ca="1" si="27"/>
        <v>9</v>
      </c>
      <c r="AB38" s="41">
        <f t="shared" ca="1" si="27"/>
        <v>0</v>
      </c>
      <c r="AC38" s="37"/>
      <c r="AD38" s="41">
        <f t="shared" ca="1" si="28"/>
        <v>0</v>
      </c>
      <c r="AE38" s="41">
        <f t="shared" ca="1" si="28"/>
        <v>4</v>
      </c>
      <c r="AF38" s="41">
        <f t="shared" ca="1" si="28"/>
        <v>9</v>
      </c>
      <c r="AG38" s="37"/>
      <c r="AH38" s="42" t="str">
        <f t="shared" si="30"/>
        <v>⑩</v>
      </c>
      <c r="AI38" s="41">
        <f t="shared" ca="1" si="30"/>
        <v>190</v>
      </c>
      <c r="AJ38" s="37" t="str">
        <f t="shared" si="30"/>
        <v>－</v>
      </c>
      <c r="AK38" s="41">
        <f t="shared" ca="1" si="30"/>
        <v>49</v>
      </c>
      <c r="AL38" s="37" t="str">
        <f t="shared" si="30"/>
        <v>＝</v>
      </c>
      <c r="AM38" s="41">
        <f t="shared" ca="1" si="30"/>
        <v>141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/>
      <c r="CH38" s="40"/>
      <c r="CJ38" s="37"/>
      <c r="CK38" s="36"/>
      <c r="CL38" s="37"/>
      <c r="CO38" s="39">
        <f t="shared" ca="1" si="9"/>
        <v>0.65467966153459334</v>
      </c>
      <c r="CP38" s="40">
        <f t="shared" ca="1" si="1"/>
        <v>8</v>
      </c>
      <c r="CQ38" s="17"/>
      <c r="CR38" s="37">
        <v>38</v>
      </c>
      <c r="CS38" s="36">
        <v>6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4">C12</f>
        <v>1</v>
      </c>
      <c r="D39" s="11">
        <f t="shared" ca="1" si="34"/>
        <v>7</v>
      </c>
      <c r="E39" s="11">
        <f t="shared" ca="1" si="34"/>
        <v>8</v>
      </c>
      <c r="F39" s="8"/>
      <c r="G39" s="9"/>
      <c r="H39" s="10"/>
      <c r="I39" s="11">
        <f t="shared" ca="1" si="34"/>
        <v>1</v>
      </c>
      <c r="J39" s="11">
        <f t="shared" ca="1" si="34"/>
        <v>6</v>
      </c>
      <c r="K39" s="11">
        <f t="shared" ca="1" si="34"/>
        <v>0</v>
      </c>
      <c r="L39" s="8"/>
      <c r="M39" s="9"/>
      <c r="N39" s="10"/>
      <c r="O39" s="11">
        <f t="shared" ca="1" si="34"/>
        <v>1</v>
      </c>
      <c r="P39" s="11">
        <f t="shared" ca="1" si="34"/>
        <v>6</v>
      </c>
      <c r="Q39" s="11">
        <f t="shared" ca="1" si="34"/>
        <v>3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9"/>
        <v>⑪</v>
      </c>
      <c r="Z39" s="41">
        <f t="shared" ca="1" si="27"/>
        <v>1</v>
      </c>
      <c r="AA39" s="41">
        <f t="shared" ca="1" si="27"/>
        <v>5</v>
      </c>
      <c r="AB39" s="41">
        <f t="shared" ca="1" si="27"/>
        <v>1</v>
      </c>
      <c r="AC39" s="37"/>
      <c r="AD39" s="41">
        <f t="shared" ca="1" si="28"/>
        <v>0</v>
      </c>
      <c r="AE39" s="41">
        <f t="shared" ca="1" si="28"/>
        <v>2</v>
      </c>
      <c r="AF39" s="41">
        <f t="shared" ca="1" si="28"/>
        <v>4</v>
      </c>
      <c r="AG39" s="37"/>
      <c r="AH39" s="42" t="str">
        <f t="shared" si="30"/>
        <v>⑪</v>
      </c>
      <c r="AI39" s="41">
        <f t="shared" ca="1" si="30"/>
        <v>151</v>
      </c>
      <c r="AJ39" s="37" t="str">
        <f t="shared" si="30"/>
        <v>－</v>
      </c>
      <c r="AK39" s="41">
        <f t="shared" ca="1" si="30"/>
        <v>24</v>
      </c>
      <c r="AL39" s="37" t="str">
        <f t="shared" si="30"/>
        <v>＝</v>
      </c>
      <c r="AM39" s="41">
        <f t="shared" ca="1" si="30"/>
        <v>127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/>
      <c r="CH39" s="40"/>
      <c r="CJ39" s="37"/>
      <c r="CK39" s="36"/>
      <c r="CL39" s="37"/>
      <c r="CO39" s="39">
        <f t="shared" ca="1" si="9"/>
        <v>0.31342500211814672</v>
      </c>
      <c r="CP39" s="40">
        <f t="shared" ca="1" si="1"/>
        <v>23</v>
      </c>
      <c r="CQ39" s="17"/>
      <c r="CR39" s="37">
        <v>39</v>
      </c>
      <c r="CS39" s="36">
        <v>6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5">B13</f>
        <v>－</v>
      </c>
      <c r="C40" s="13">
        <f t="shared" ca="1" si="35"/>
        <v>0</v>
      </c>
      <c r="D40" s="13">
        <f t="shared" ca="1" si="35"/>
        <v>6</v>
      </c>
      <c r="E40" s="13">
        <f t="shared" ca="1" si="35"/>
        <v>9</v>
      </c>
      <c r="F40" s="8"/>
      <c r="G40" s="9"/>
      <c r="H40" s="12" t="str">
        <f t="shared" si="35"/>
        <v>－</v>
      </c>
      <c r="I40" s="13">
        <f t="shared" ca="1" si="35"/>
        <v>0</v>
      </c>
      <c r="J40" s="13">
        <f t="shared" ca="1" si="35"/>
        <v>5</v>
      </c>
      <c r="K40" s="13">
        <f t="shared" ca="1" si="35"/>
        <v>4</v>
      </c>
      <c r="L40" s="8"/>
      <c r="M40" s="9"/>
      <c r="N40" s="12" t="str">
        <f t="shared" si="35"/>
        <v>－</v>
      </c>
      <c r="O40" s="13">
        <f t="shared" ca="1" si="35"/>
        <v>0</v>
      </c>
      <c r="P40" s="13">
        <f t="shared" ca="1" si="35"/>
        <v>2</v>
      </c>
      <c r="Q40" s="13">
        <f t="shared" ca="1" si="35"/>
        <v>8</v>
      </c>
      <c r="R40" s="8"/>
      <c r="S40" s="2"/>
      <c r="T40" s="2"/>
      <c r="U40" s="46" t="s">
        <v>383</v>
      </c>
      <c r="V40" s="2"/>
      <c r="W40" s="2"/>
      <c r="X40" s="37"/>
      <c r="Y40" s="37" t="str">
        <f t="shared" si="29"/>
        <v>⑫</v>
      </c>
      <c r="Z40" s="41">
        <f t="shared" ca="1" si="27"/>
        <v>1</v>
      </c>
      <c r="AA40" s="41">
        <f t="shared" ca="1" si="27"/>
        <v>9</v>
      </c>
      <c r="AB40" s="41">
        <f t="shared" ca="1" si="27"/>
        <v>5</v>
      </c>
      <c r="AC40" s="37"/>
      <c r="AD40" s="41">
        <f t="shared" ca="1" si="28"/>
        <v>0</v>
      </c>
      <c r="AE40" s="48">
        <f t="shared" ca="1" si="28"/>
        <v>7</v>
      </c>
      <c r="AF40" s="48">
        <f t="shared" ca="1" si="28"/>
        <v>8</v>
      </c>
      <c r="AG40" s="37"/>
      <c r="AH40" s="35" t="str">
        <f t="shared" si="30"/>
        <v>⑫</v>
      </c>
      <c r="AI40" s="49">
        <f t="shared" ca="1" si="30"/>
        <v>195</v>
      </c>
      <c r="AJ40" s="36" t="str">
        <f t="shared" si="30"/>
        <v>－</v>
      </c>
      <c r="AK40" s="49">
        <f t="shared" ca="1" si="30"/>
        <v>78</v>
      </c>
      <c r="AL40" s="36" t="str">
        <f t="shared" si="30"/>
        <v>＝</v>
      </c>
      <c r="AM40" s="49">
        <f t="shared" ca="1" si="30"/>
        <v>117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3"/>
      <c r="BH40" s="83"/>
      <c r="BI40" s="83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/>
      <c r="CH40" s="40"/>
      <c r="CJ40" s="37"/>
      <c r="CK40" s="36"/>
      <c r="CL40" s="37"/>
      <c r="CO40" s="39">
        <f t="shared" ca="1" si="9"/>
        <v>0.45582422454291338</v>
      </c>
      <c r="CP40" s="40">
        <f t="shared" ca="1" si="1"/>
        <v>12</v>
      </c>
      <c r="CQ40" s="17"/>
      <c r="CR40" s="37">
        <v>40</v>
      </c>
      <c r="CS40" s="36">
        <v>6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1</v>
      </c>
      <c r="D41" s="30">
        <f ca="1">MOD(ROUNDDOWN(AM32/10,0),10)</f>
        <v>0</v>
      </c>
      <c r="E41" s="30">
        <f ca="1">MOD(AM32,10)</f>
        <v>9</v>
      </c>
      <c r="F41" s="8"/>
      <c r="G41" s="9"/>
      <c r="H41" s="29"/>
      <c r="I41" s="30">
        <f ca="1">MOD(ROUNDDOWN(AM33/100,0),10)</f>
        <v>1</v>
      </c>
      <c r="J41" s="30">
        <f ca="1">MOD(ROUNDDOWN(AM33/10,0),10)</f>
        <v>0</v>
      </c>
      <c r="K41" s="30">
        <f ca="1">MOD(AM33,10)</f>
        <v>6</v>
      </c>
      <c r="L41" s="8"/>
      <c r="M41" s="9"/>
      <c r="N41" s="29"/>
      <c r="O41" s="30">
        <f ca="1">MOD(ROUNDDOWN(AM34/100,0),10)</f>
        <v>1</v>
      </c>
      <c r="P41" s="30">
        <f ca="1">MOD(ROUNDDOWN(AM34/10,0),10)</f>
        <v>3</v>
      </c>
      <c r="Q41" s="30">
        <f ca="1">MOD(AM34,10)</f>
        <v>5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4"/>
      <c r="BH41" s="36" t="s">
        <v>34</v>
      </c>
      <c r="BI41" s="84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/>
      <c r="CH41" s="40"/>
      <c r="CJ41" s="37"/>
      <c r="CK41" s="36"/>
      <c r="CL41" s="37"/>
      <c r="CO41" s="39">
        <f t="shared" ca="1" si="9"/>
        <v>0.2682018598338447</v>
      </c>
      <c r="CP41" s="40">
        <f t="shared" ca="1" si="1"/>
        <v>28</v>
      </c>
      <c r="CQ41" s="17"/>
      <c r="CR41" s="37">
        <v>41</v>
      </c>
      <c r="CS41" s="36">
        <v>7</v>
      </c>
      <c r="CT41" s="37">
        <v>8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3" t="s">
        <v>329</v>
      </c>
      <c r="V42" s="2"/>
      <c r="W42" s="2"/>
      <c r="X42" s="37"/>
      <c r="Z42" s="45" t="s">
        <v>384</v>
      </c>
      <c r="AA42" s="45" t="s">
        <v>330</v>
      </c>
      <c r="AB42" s="45" t="s">
        <v>331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5" t="s">
        <v>385</v>
      </c>
      <c r="AR42" s="116"/>
      <c r="AS42" s="116"/>
      <c r="AT42" s="117" t="s">
        <v>332</v>
      </c>
      <c r="AU42" s="115" t="s">
        <v>386</v>
      </c>
      <c r="AV42" s="115" t="s">
        <v>387</v>
      </c>
      <c r="AW42" s="115"/>
      <c r="AX42" s="116"/>
      <c r="AY42" s="117" t="s">
        <v>332</v>
      </c>
      <c r="AZ42" s="116"/>
      <c r="BA42" s="115" t="s">
        <v>330</v>
      </c>
      <c r="BB42" s="36"/>
      <c r="BC42" s="57" t="s">
        <v>330</v>
      </c>
      <c r="BD42" s="56" t="s">
        <v>388</v>
      </c>
      <c r="BE42" s="56" t="s">
        <v>385</v>
      </c>
      <c r="BF42" s="56" t="s">
        <v>330</v>
      </c>
      <c r="BG42" s="36"/>
      <c r="BH42" s="57" t="s">
        <v>331</v>
      </c>
      <c r="BI42" s="56" t="s">
        <v>331</v>
      </c>
      <c r="BJ42" s="56" t="s">
        <v>331</v>
      </c>
      <c r="BK42" s="36"/>
      <c r="BL42" s="54"/>
      <c r="BM42" s="54"/>
      <c r="BN42" s="57" t="s">
        <v>389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/>
      <c r="CH42" s="40"/>
      <c r="CJ42" s="37"/>
      <c r="CK42" s="36"/>
      <c r="CL42" s="37"/>
      <c r="CO42" s="39">
        <f t="shared" ca="1" si="9"/>
        <v>0.82654343354803339</v>
      </c>
      <c r="CP42" s="40">
        <f t="shared" ca="1" si="1"/>
        <v>5</v>
      </c>
      <c r="CQ42" s="17"/>
      <c r="CR42" s="37">
        <v>42</v>
      </c>
      <c r="CS42" s="36">
        <v>7</v>
      </c>
      <c r="CT42" s="37">
        <v>9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/>
      </c>
      <c r="E43" s="21"/>
      <c r="F43" s="21"/>
      <c r="G43" s="23"/>
      <c r="H43" s="21"/>
      <c r="I43" s="21"/>
      <c r="J43" s="22" t="str">
        <f ca="1">IF($AT50="","",VLOOKUP($AT50,$BT$43:$BU$53,2,FALSE))</f>
        <v/>
      </c>
      <c r="K43" s="21"/>
      <c r="L43" s="24"/>
      <c r="M43" s="20"/>
      <c r="N43" s="24"/>
      <c r="O43" s="21"/>
      <c r="P43" s="22" t="str">
        <f ca="1">IF($AT51="","",VLOOKUP($AT51,$BT$43:$BU$53,2,FALSE))</f>
        <v/>
      </c>
      <c r="Q43" s="21"/>
      <c r="R43" s="5"/>
      <c r="S43" s="2"/>
      <c r="T43" s="2"/>
      <c r="U43" s="58" t="s">
        <v>390</v>
      </c>
      <c r="V43" s="2"/>
      <c r="W43" s="2"/>
      <c r="X43" s="37"/>
      <c r="Y43" s="37" t="s">
        <v>57</v>
      </c>
      <c r="Z43" s="59" t="str">
        <f ca="1">IF(AI43="ok","okok","nono")</f>
        <v>nono</v>
      </c>
      <c r="AA43" s="59" t="str">
        <f ca="1">IF(AQ43="ok","okok","nono")</f>
        <v>nono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5" t="str">
        <f t="shared" ref="AG43:AG54" ca="1" si="36">IF(BL43&lt;0,"ok",IF(AND(BL43=0,BR43&lt;0),"ok","no"))</f>
        <v>no</v>
      </c>
      <c r="AH43" s="129" t="str">
        <f ca="1">IF(AI43="ok",AM43-1,"")</f>
        <v/>
      </c>
      <c r="AI43" s="128" t="str">
        <f ca="1">IF(AL43="ok","ok",IF(AND(AK43="ok",AJ43="ok"),"ok","no"))</f>
        <v>no</v>
      </c>
      <c r="AJ43" s="123" t="str">
        <f ca="1">IF(BR43&lt;0,"ok","no")</f>
        <v>ok</v>
      </c>
      <c r="AK43" s="123" t="str">
        <f t="shared" ref="AK43:AK54" ca="1" si="37">IF(BJ43=BK43,"ok","no")</f>
        <v>no</v>
      </c>
      <c r="AL43" s="123" t="str">
        <f ca="1">IF(BL43&lt;0,"ok","no")</f>
        <v>no</v>
      </c>
      <c r="AM43" s="63">
        <f t="shared" ref="AM43:AM54" ca="1" si="38">Z29</f>
        <v>1</v>
      </c>
      <c r="AN43" s="64">
        <f t="shared" ref="AN43:AN54" ca="1" si="39">AD29</f>
        <v>0</v>
      </c>
      <c r="AO43" s="65">
        <f t="shared" ref="AO43:AO54" ca="1" si="40">AM43-AN43</f>
        <v>1</v>
      </c>
      <c r="AP43" s="36"/>
      <c r="AQ43" s="126" t="str">
        <f ca="1">IF(AND(AS43="ok",AR43="ok"),"ok","no")</f>
        <v>no</v>
      </c>
      <c r="AR43" s="128" t="str">
        <f ca="1">IF(AY43=9,"ok","no")</f>
        <v>no</v>
      </c>
      <c r="AS43" s="123" t="str">
        <f ca="1">IF(BC43=10,"ok","no")</f>
        <v>no</v>
      </c>
      <c r="AT43" s="135" t="str">
        <f ca="1">IF(AY43=9,AY43,IF(AU43=10,AU43,""))</f>
        <v/>
      </c>
      <c r="AU43" s="132" t="str">
        <f ca="1">IF(AND(AW43&lt;&gt;"",AV43="ok"),10,"")</f>
        <v/>
      </c>
      <c r="AV43" s="123" t="str">
        <f ca="1">IF(BL43&lt;0,"ok",IF(AND(BL43=0,BR43&lt;0),"ok","no"))</f>
        <v>no</v>
      </c>
      <c r="AW43" s="118">
        <f ca="1">IF(BC43=10,"",BC43)</f>
        <v>7</v>
      </c>
      <c r="AX43" s="116"/>
      <c r="AY43" s="118" t="str">
        <f ca="1">IF(AND(BA43="ok",AZ43="ok"),9,"")</f>
        <v/>
      </c>
      <c r="AZ43" s="123" t="str">
        <f ca="1">IF(BR43&lt;0,"ok","no")</f>
        <v>ok</v>
      </c>
      <c r="BA43" s="122" t="str">
        <f ca="1">IF(BC43=10,"ok","no")</f>
        <v>no</v>
      </c>
      <c r="BB43" s="36"/>
      <c r="BC43" s="149">
        <f ca="1">IF(AND(BO43="ok",BJ43=0),10,IF(BF43="ok",BJ43-1,IF(BE43="ok",10,"")))</f>
        <v>7</v>
      </c>
      <c r="BD43" s="128" t="str">
        <f t="shared" ref="BD43:BD54" ca="1" si="41">IF(BJ43=0,"ok","no")</f>
        <v>no</v>
      </c>
      <c r="BE43" s="123" t="str">
        <f t="shared" ref="BE43:BE54" ca="1" si="42">IF(BL43&lt;0,"ok","no")</f>
        <v>no</v>
      </c>
      <c r="BF43" s="122" t="str">
        <f ca="1">IF(AND(BO43="ok",BI43="no"),"ok","no")</f>
        <v>ok</v>
      </c>
      <c r="BG43" s="36"/>
      <c r="BH43" s="125" t="str">
        <f ca="1">IF(BO43="ok","ok","no")</f>
        <v>ok</v>
      </c>
      <c r="BI43" s="128" t="str">
        <f ca="1">IF(BJ43=0,"ok","no")</f>
        <v>no</v>
      </c>
      <c r="BJ43" s="63">
        <f ca="1">AA29</f>
        <v>8</v>
      </c>
      <c r="BK43" s="64">
        <f ca="1">AE29</f>
        <v>1</v>
      </c>
      <c r="BL43" s="66">
        <f t="shared" ref="BL43:BL54" ca="1" si="43">BJ43-BK43</f>
        <v>7</v>
      </c>
      <c r="BM43" s="68"/>
      <c r="BN43" s="138">
        <f ca="1">IF(BO43="ok",10,"")</f>
        <v>10</v>
      </c>
      <c r="BO43" s="128" t="str">
        <f ca="1">IF(BR43&lt;0,"ok","no")</f>
        <v>ok</v>
      </c>
      <c r="BP43" s="63">
        <f t="shared" ref="BP43:BP54" ca="1" si="44">AB29</f>
        <v>2</v>
      </c>
      <c r="BQ43" s="64">
        <f t="shared" ref="BQ43:BQ54" ca="1" si="45">AF29</f>
        <v>3</v>
      </c>
      <c r="BR43" s="67">
        <f t="shared" ref="BR43:BR54" ca="1" si="46">BP43-BQ43</f>
        <v>-1</v>
      </c>
      <c r="BS43" s="68"/>
      <c r="BT43" s="109">
        <v>0</v>
      </c>
      <c r="BU43" s="110" t="s">
        <v>391</v>
      </c>
      <c r="BV43" s="68" t="s">
        <v>14</v>
      </c>
      <c r="BW43" s="68"/>
      <c r="BX43" s="68"/>
      <c r="BY43" s="39"/>
      <c r="BZ43" s="40"/>
      <c r="CB43" s="37"/>
      <c r="CC43" s="36"/>
      <c r="CD43" s="37"/>
      <c r="CG43" s="39"/>
      <c r="CH43" s="40"/>
      <c r="CJ43" s="37"/>
      <c r="CK43" s="36"/>
      <c r="CL43" s="37"/>
      <c r="CO43" s="39">
        <f t="shared" ca="1" si="9"/>
        <v>0.18750415915612151</v>
      </c>
      <c r="CP43" s="40">
        <f t="shared" ca="1" si="1"/>
        <v>33</v>
      </c>
      <c r="CQ43" s="17"/>
      <c r="CR43" s="37">
        <v>43</v>
      </c>
      <c r="CS43" s="36">
        <v>8</v>
      </c>
      <c r="CT43" s="37">
        <v>9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/>
      </c>
      <c r="D44" s="32" t="str">
        <f ca="1">IF($BC49="","",VLOOKUP($BC49,$BT$43:$BU$53,2,FALSE))</f>
        <v>②</v>
      </c>
      <c r="E44" s="32" t="str">
        <f ca="1">IF($BN49="","",VLOOKUP($BN49,$BT$43:$BU$53,2,FALSE))</f>
        <v>⑩</v>
      </c>
      <c r="F44" s="8"/>
      <c r="G44" s="6" t="str">
        <f>G17</f>
        <v>⑧</v>
      </c>
      <c r="H44" s="7"/>
      <c r="I44" s="32" t="str">
        <f ca="1">IF($AH50="","",VLOOKUP($AH50,$BT$43:$BU$53,2,FALSE))</f>
        <v/>
      </c>
      <c r="J44" s="32" t="str">
        <f ca="1">IF($BC50="","",VLOOKUP($BC50,$BT$43:$BU$53,2,FALSE))</f>
        <v>⑥</v>
      </c>
      <c r="K44" s="32" t="str">
        <f ca="1">IF($BN50="","",VLOOKUP($BN50,$BT$43:$BU$53,2,FALSE))</f>
        <v>⑩</v>
      </c>
      <c r="L44" s="8"/>
      <c r="M44" s="6" t="str">
        <f>M17</f>
        <v>⑨</v>
      </c>
      <c r="N44" s="7"/>
      <c r="O44" s="32" t="str">
        <f ca="1">IF($AH51="","",VLOOKUP($AH51,$BT$43:$BU$53,2,FALSE))</f>
        <v/>
      </c>
      <c r="P44" s="32" t="str">
        <f ca="1">IF($BC51="","",VLOOKUP($BC51,$BT$43:$BU$53,2,FALSE))</f>
        <v>⑧</v>
      </c>
      <c r="Q44" s="32" t="str">
        <f ca="1">IF($BN51="","",VLOOKUP($BN51,$BT$43:$BU$53,2,FALSE))</f>
        <v>⑩</v>
      </c>
      <c r="R44" s="8"/>
      <c r="S44" s="2"/>
      <c r="T44" s="2"/>
      <c r="U44" s="58" t="s">
        <v>392</v>
      </c>
      <c r="V44" s="2"/>
      <c r="W44" s="2"/>
      <c r="X44" s="37"/>
      <c r="Y44" s="37" t="s">
        <v>58</v>
      </c>
      <c r="Z44" s="59" t="str">
        <f t="shared" ref="Z44:Z54" ca="1" si="47">IF(AI44="ok","okok","nono")</f>
        <v>nono</v>
      </c>
      <c r="AA44" s="59" t="str">
        <f t="shared" ref="AA44:AA54" ca="1" si="48">IF(AQ44="ok","okok","nono")</f>
        <v>nono</v>
      </c>
      <c r="AB44" s="59" t="str">
        <f t="shared" ref="AB44:AB54" ca="1" si="49">IF(BH44="ok","okok","nono")</f>
        <v>okok</v>
      </c>
      <c r="AC44" s="43"/>
      <c r="AD44" s="42"/>
      <c r="AE44" s="61" t="s">
        <v>58</v>
      </c>
      <c r="AF44" s="62"/>
      <c r="AG44" s="126" t="str">
        <f t="shared" ca="1" si="36"/>
        <v>no</v>
      </c>
      <c r="AH44" s="130" t="str">
        <f t="shared" ref="AH44:AH54" ca="1" si="50">IF(AI44="ok",AM44-1,"")</f>
        <v/>
      </c>
      <c r="AI44" s="128" t="str">
        <f t="shared" ref="AI44:AI54" ca="1" si="51">IF(AL44="ok","ok",IF(AND(AK44="ok",AJ44="ok"),"ok","no"))</f>
        <v>no</v>
      </c>
      <c r="AJ44" s="123" t="str">
        <f t="shared" ref="AJ44:AJ54" ca="1" si="52">IF(BR44&lt;0,"ok","no")</f>
        <v>ok</v>
      </c>
      <c r="AK44" s="123" t="str">
        <f t="shared" ca="1" si="37"/>
        <v>no</v>
      </c>
      <c r="AL44" s="123" t="str">
        <f t="shared" ref="AL44:AL54" ca="1" si="53">IF(BL44&lt;0,"ok","no")</f>
        <v>no</v>
      </c>
      <c r="AM44" s="69">
        <f t="shared" ca="1" si="38"/>
        <v>1</v>
      </c>
      <c r="AN44" s="41">
        <f t="shared" ca="1" si="39"/>
        <v>0</v>
      </c>
      <c r="AO44" s="70">
        <f t="shared" ca="1" si="40"/>
        <v>1</v>
      </c>
      <c r="AP44" s="36"/>
      <c r="AQ44" s="126" t="str">
        <f t="shared" ref="AQ44:AQ54" ca="1" si="54">IF(AND(AS44="ok",AR44="ok"),"ok","no")</f>
        <v>no</v>
      </c>
      <c r="AR44" s="128" t="str">
        <f t="shared" ref="AR44:AR53" ca="1" si="55">IF(AY44=9,"ok","no")</f>
        <v>no</v>
      </c>
      <c r="AS44" s="123" t="str">
        <f t="shared" ref="AS44:AS54" ca="1" si="56">IF(BC44=10,"ok","no")</f>
        <v>no</v>
      </c>
      <c r="AT44" s="136" t="str">
        <f t="shared" ref="AT44:AT54" ca="1" si="57">IF(AY44=9,AY44,IF(AU44=10,AU44,""))</f>
        <v/>
      </c>
      <c r="AU44" s="133" t="str">
        <f t="shared" ref="AU44:AU54" ca="1" si="58">IF(AND(AW44&lt;&gt;"",AV44="ok"),10,"")</f>
        <v/>
      </c>
      <c r="AV44" s="123" t="str">
        <f t="shared" ref="AV44:AV54" ca="1" si="59">IF(BL44&lt;0,"ok",IF(AND(BL44=0,BR44&lt;0),"ok","no"))</f>
        <v>no</v>
      </c>
      <c r="AW44" s="119">
        <f t="shared" ref="AW44:AW54" ca="1" si="60">IF(BC44=10,"",BC44)</f>
        <v>5</v>
      </c>
      <c r="AX44" s="116"/>
      <c r="AY44" s="119" t="str">
        <f t="shared" ref="AY44:AY54" ca="1" si="61">IF(AND(BA44="ok",AZ44="ok"),9,"")</f>
        <v/>
      </c>
      <c r="AZ44" s="123" t="str">
        <f t="shared" ref="AZ44:AZ54" ca="1" si="62">IF(BR44&lt;0,"ok","no")</f>
        <v>ok</v>
      </c>
      <c r="BA44" s="122" t="str">
        <f t="shared" ref="BA44:BA54" ca="1" si="63">IF(BC44=10,"ok","no")</f>
        <v>no</v>
      </c>
      <c r="BB44" s="36"/>
      <c r="BC44" s="139">
        <f t="shared" ref="BC44:BC54" ca="1" si="64">IF(AND(BO44="ok",BJ44=0),10,IF(BF44="ok",BJ44-1,IF(BE44="ok",10,"")))</f>
        <v>5</v>
      </c>
      <c r="BD44" s="128" t="str">
        <f t="shared" ca="1" si="41"/>
        <v>no</v>
      </c>
      <c r="BE44" s="123" t="str">
        <f t="shared" ca="1" si="42"/>
        <v>no</v>
      </c>
      <c r="BF44" s="122" t="str">
        <f t="shared" ref="BF44:BF54" ca="1" si="65">IF(AND(BO44="ok",BI44="no"),"ok","no")</f>
        <v>ok</v>
      </c>
      <c r="BG44" s="36"/>
      <c r="BH44" s="126" t="str">
        <f t="shared" ref="BH44:BH54" ca="1" si="66">IF(BO44="ok","ok","no")</f>
        <v>ok</v>
      </c>
      <c r="BI44" s="128" t="str">
        <f t="shared" ref="BI44:BI54" ca="1" si="67">IF(BJ44=0,"ok","no")</f>
        <v>no</v>
      </c>
      <c r="BJ44" s="69">
        <f t="shared" ref="BJ44:BJ54" ca="1" si="68">AA30</f>
        <v>6</v>
      </c>
      <c r="BK44" s="41">
        <f t="shared" ref="BK44:BK54" ca="1" si="69">AE30</f>
        <v>4</v>
      </c>
      <c r="BL44" s="71">
        <f t="shared" ca="1" si="43"/>
        <v>2</v>
      </c>
      <c r="BM44" s="68"/>
      <c r="BN44" s="139">
        <f t="shared" ref="BN44:BN54" ca="1" si="70">IF(BO44="ok",10,"")</f>
        <v>10</v>
      </c>
      <c r="BO44" s="128" t="str">
        <f t="shared" ref="BO44:BO54" ca="1" si="71">IF(BR44&lt;0,"ok","no")</f>
        <v>ok</v>
      </c>
      <c r="BP44" s="69">
        <f t="shared" ca="1" si="44"/>
        <v>4</v>
      </c>
      <c r="BQ44" s="41">
        <f t="shared" ca="1" si="45"/>
        <v>5</v>
      </c>
      <c r="BR44" s="72">
        <f t="shared" ca="1" si="46"/>
        <v>-1</v>
      </c>
      <c r="BS44" s="68"/>
      <c r="BT44" s="111">
        <v>1</v>
      </c>
      <c r="BU44" s="112" t="s">
        <v>393</v>
      </c>
      <c r="BV44" s="68" t="s">
        <v>394</v>
      </c>
      <c r="BW44" s="68"/>
      <c r="BX44" s="68"/>
      <c r="BY44" s="39"/>
      <c r="BZ44" s="40"/>
      <c r="CB44" s="37"/>
      <c r="CC44" s="36"/>
      <c r="CD44" s="37"/>
      <c r="CG44" s="39"/>
      <c r="CH44" s="40"/>
      <c r="CJ44" s="37"/>
      <c r="CK44" s="36"/>
      <c r="CL44" s="37"/>
      <c r="CO44" s="39"/>
      <c r="CP44" s="40"/>
      <c r="CQ44" s="17"/>
      <c r="CR44" s="37"/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2">C18</f>
        <v>1</v>
      </c>
      <c r="D45" s="11">
        <f t="shared" ca="1" si="72"/>
        <v>3</v>
      </c>
      <c r="E45" s="11">
        <f t="shared" ca="1" si="72"/>
        <v>0</v>
      </c>
      <c r="F45" s="8"/>
      <c r="G45" s="9"/>
      <c r="H45" s="27"/>
      <c r="I45" s="28">
        <f t="shared" ca="1" si="72"/>
        <v>1</v>
      </c>
      <c r="J45" s="11">
        <f t="shared" ca="1" si="72"/>
        <v>7</v>
      </c>
      <c r="K45" s="11">
        <f t="shared" ca="1" si="72"/>
        <v>3</v>
      </c>
      <c r="L45" s="8"/>
      <c r="M45" s="9"/>
      <c r="N45" s="27"/>
      <c r="O45" s="28">
        <f t="shared" ca="1" si="72"/>
        <v>1</v>
      </c>
      <c r="P45" s="11">
        <f t="shared" ca="1" si="72"/>
        <v>9</v>
      </c>
      <c r="Q45" s="11">
        <f t="shared" ca="1" si="72"/>
        <v>5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7"/>
        <v>nono</v>
      </c>
      <c r="AA45" s="59" t="str">
        <f t="shared" ca="1" si="48"/>
        <v>nono</v>
      </c>
      <c r="AB45" s="59" t="str">
        <f t="shared" ca="1" si="49"/>
        <v>okok</v>
      </c>
      <c r="AC45" s="43"/>
      <c r="AD45" s="42"/>
      <c r="AE45" s="61" t="s">
        <v>59</v>
      </c>
      <c r="AF45" s="62"/>
      <c r="AG45" s="126" t="str">
        <f t="shared" ca="1" si="36"/>
        <v>no</v>
      </c>
      <c r="AH45" s="130" t="str">
        <f t="shared" ca="1" si="50"/>
        <v/>
      </c>
      <c r="AI45" s="128" t="str">
        <f t="shared" ca="1" si="51"/>
        <v>no</v>
      </c>
      <c r="AJ45" s="123" t="str">
        <f t="shared" ca="1" si="52"/>
        <v>ok</v>
      </c>
      <c r="AK45" s="123" t="str">
        <f t="shared" ca="1" si="37"/>
        <v>no</v>
      </c>
      <c r="AL45" s="123" t="str">
        <f t="shared" ca="1" si="53"/>
        <v>no</v>
      </c>
      <c r="AM45" s="69">
        <f t="shared" ca="1" si="38"/>
        <v>1</v>
      </c>
      <c r="AN45" s="41">
        <f t="shared" ca="1" si="39"/>
        <v>0</v>
      </c>
      <c r="AO45" s="70">
        <f t="shared" ca="1" si="40"/>
        <v>1</v>
      </c>
      <c r="AP45" s="36"/>
      <c r="AQ45" s="126" t="str">
        <f t="shared" ca="1" si="54"/>
        <v>no</v>
      </c>
      <c r="AR45" s="128" t="str">
        <f t="shared" ca="1" si="55"/>
        <v>no</v>
      </c>
      <c r="AS45" s="123" t="str">
        <f t="shared" ca="1" si="56"/>
        <v>no</v>
      </c>
      <c r="AT45" s="136" t="str">
        <f t="shared" ca="1" si="57"/>
        <v/>
      </c>
      <c r="AU45" s="133" t="str">
        <f t="shared" ca="1" si="58"/>
        <v/>
      </c>
      <c r="AV45" s="123" t="str">
        <f t="shared" ca="1" si="59"/>
        <v>no</v>
      </c>
      <c r="AW45" s="119">
        <f t="shared" ca="1" si="60"/>
        <v>4</v>
      </c>
      <c r="AX45" s="116"/>
      <c r="AY45" s="119" t="str">
        <f t="shared" ca="1" si="61"/>
        <v/>
      </c>
      <c r="AZ45" s="123" t="str">
        <f t="shared" ca="1" si="62"/>
        <v>ok</v>
      </c>
      <c r="BA45" s="122" t="str">
        <f t="shared" ca="1" si="63"/>
        <v>no</v>
      </c>
      <c r="BB45" s="36"/>
      <c r="BC45" s="139">
        <f t="shared" ca="1" si="64"/>
        <v>4</v>
      </c>
      <c r="BD45" s="128" t="str">
        <f t="shared" ca="1" si="41"/>
        <v>no</v>
      </c>
      <c r="BE45" s="123" t="str">
        <f t="shared" ca="1" si="42"/>
        <v>no</v>
      </c>
      <c r="BF45" s="122" t="str">
        <f t="shared" ca="1" si="65"/>
        <v>ok</v>
      </c>
      <c r="BG45" s="36"/>
      <c r="BH45" s="126" t="str">
        <f t="shared" ca="1" si="66"/>
        <v>ok</v>
      </c>
      <c r="BI45" s="128" t="str">
        <f t="shared" ca="1" si="67"/>
        <v>no</v>
      </c>
      <c r="BJ45" s="69">
        <f t="shared" ca="1" si="68"/>
        <v>5</v>
      </c>
      <c r="BK45" s="41">
        <f t="shared" ca="1" si="69"/>
        <v>3</v>
      </c>
      <c r="BL45" s="71">
        <f t="shared" ca="1" si="43"/>
        <v>2</v>
      </c>
      <c r="BM45" s="68"/>
      <c r="BN45" s="139">
        <f t="shared" ca="1" si="70"/>
        <v>10</v>
      </c>
      <c r="BO45" s="128" t="str">
        <f t="shared" ca="1" si="71"/>
        <v>ok</v>
      </c>
      <c r="BP45" s="69">
        <f t="shared" ca="1" si="44"/>
        <v>0</v>
      </c>
      <c r="BQ45" s="41">
        <f t="shared" ca="1" si="45"/>
        <v>2</v>
      </c>
      <c r="BR45" s="72">
        <f t="shared" ca="1" si="46"/>
        <v>-2</v>
      </c>
      <c r="BS45" s="68"/>
      <c r="BT45" s="111">
        <v>2</v>
      </c>
      <c r="BU45" s="112" t="s">
        <v>3</v>
      </c>
      <c r="BV45" s="68" t="s">
        <v>394</v>
      </c>
      <c r="BW45" s="68"/>
      <c r="BX45" s="68"/>
      <c r="BY45" s="39"/>
      <c r="BZ45" s="40"/>
      <c r="CB45" s="37"/>
      <c r="CC45" s="36"/>
      <c r="CD45" s="37"/>
      <c r="CG45" s="39"/>
      <c r="CH45" s="40"/>
      <c r="CJ45" s="37"/>
      <c r="CK45" s="36"/>
      <c r="CL45" s="37"/>
      <c r="CO45" s="39"/>
      <c r="CP45" s="40"/>
      <c r="CQ45" s="17"/>
      <c r="CR45" s="37"/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3">B19</f>
        <v>－</v>
      </c>
      <c r="C46" s="13">
        <f t="shared" ca="1" si="73"/>
        <v>0</v>
      </c>
      <c r="D46" s="13">
        <f t="shared" ca="1" si="73"/>
        <v>2</v>
      </c>
      <c r="E46" s="13">
        <f t="shared" ca="1" si="73"/>
        <v>3</v>
      </c>
      <c r="F46" s="8"/>
      <c r="G46" s="9"/>
      <c r="H46" s="12" t="str">
        <f t="shared" si="73"/>
        <v>－</v>
      </c>
      <c r="I46" s="13">
        <f t="shared" ca="1" si="73"/>
        <v>0</v>
      </c>
      <c r="J46" s="13">
        <f t="shared" ca="1" si="73"/>
        <v>2</v>
      </c>
      <c r="K46" s="13">
        <f t="shared" ca="1" si="73"/>
        <v>5</v>
      </c>
      <c r="L46" s="8"/>
      <c r="M46" s="9"/>
      <c r="N46" s="12" t="str">
        <f t="shared" si="73"/>
        <v>－</v>
      </c>
      <c r="O46" s="13">
        <f t="shared" ca="1" si="73"/>
        <v>0</v>
      </c>
      <c r="P46" s="13">
        <f t="shared" ca="1" si="73"/>
        <v>6</v>
      </c>
      <c r="Q46" s="13">
        <f t="shared" ca="1" si="73"/>
        <v>9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7"/>
        <v>nono</v>
      </c>
      <c r="AA46" s="59" t="str">
        <f t="shared" ca="1" si="48"/>
        <v>nono</v>
      </c>
      <c r="AB46" s="59" t="str">
        <f t="shared" ca="1" si="49"/>
        <v>okok</v>
      </c>
      <c r="AC46" s="43"/>
      <c r="AD46" s="42"/>
      <c r="AE46" s="61" t="s">
        <v>60</v>
      </c>
      <c r="AF46" s="62"/>
      <c r="AG46" s="126" t="str">
        <f t="shared" ca="1" si="36"/>
        <v>no</v>
      </c>
      <c r="AH46" s="130" t="str">
        <f t="shared" ca="1" si="50"/>
        <v/>
      </c>
      <c r="AI46" s="128" t="str">
        <f t="shared" ca="1" si="51"/>
        <v>no</v>
      </c>
      <c r="AJ46" s="123" t="str">
        <f t="shared" ca="1" si="52"/>
        <v>ok</v>
      </c>
      <c r="AK46" s="123" t="str">
        <f t="shared" ca="1" si="37"/>
        <v>no</v>
      </c>
      <c r="AL46" s="123" t="str">
        <f t="shared" ca="1" si="53"/>
        <v>no</v>
      </c>
      <c r="AM46" s="69">
        <f t="shared" ca="1" si="38"/>
        <v>1</v>
      </c>
      <c r="AN46" s="41">
        <f t="shared" ca="1" si="39"/>
        <v>0</v>
      </c>
      <c r="AO46" s="70">
        <f t="shared" ca="1" si="40"/>
        <v>1</v>
      </c>
      <c r="AP46" s="36"/>
      <c r="AQ46" s="126" t="str">
        <f t="shared" ca="1" si="54"/>
        <v>no</v>
      </c>
      <c r="AR46" s="128" t="str">
        <f t="shared" ca="1" si="55"/>
        <v>no</v>
      </c>
      <c r="AS46" s="123" t="str">
        <f t="shared" ca="1" si="56"/>
        <v>no</v>
      </c>
      <c r="AT46" s="136" t="str">
        <f t="shared" ca="1" si="57"/>
        <v/>
      </c>
      <c r="AU46" s="133" t="str">
        <f t="shared" ca="1" si="58"/>
        <v/>
      </c>
      <c r="AV46" s="123" t="str">
        <f t="shared" ca="1" si="59"/>
        <v>no</v>
      </c>
      <c r="AW46" s="119">
        <f t="shared" ca="1" si="60"/>
        <v>6</v>
      </c>
      <c r="AX46" s="116"/>
      <c r="AY46" s="119" t="str">
        <f t="shared" ca="1" si="61"/>
        <v/>
      </c>
      <c r="AZ46" s="123" t="str">
        <f t="shared" ca="1" si="62"/>
        <v>ok</v>
      </c>
      <c r="BA46" s="122" t="str">
        <f t="shared" ca="1" si="63"/>
        <v>no</v>
      </c>
      <c r="BB46" s="36"/>
      <c r="BC46" s="139">
        <f t="shared" ca="1" si="64"/>
        <v>6</v>
      </c>
      <c r="BD46" s="128" t="str">
        <f t="shared" ca="1" si="41"/>
        <v>no</v>
      </c>
      <c r="BE46" s="123" t="str">
        <f t="shared" ca="1" si="42"/>
        <v>no</v>
      </c>
      <c r="BF46" s="122" t="str">
        <f t="shared" ca="1" si="65"/>
        <v>ok</v>
      </c>
      <c r="BG46" s="36"/>
      <c r="BH46" s="126" t="str">
        <f t="shared" ca="1" si="66"/>
        <v>ok</v>
      </c>
      <c r="BI46" s="128" t="str">
        <f t="shared" ca="1" si="67"/>
        <v>no</v>
      </c>
      <c r="BJ46" s="69">
        <f t="shared" ca="1" si="68"/>
        <v>7</v>
      </c>
      <c r="BK46" s="41">
        <f t="shared" ca="1" si="69"/>
        <v>6</v>
      </c>
      <c r="BL46" s="71">
        <f t="shared" ca="1" si="43"/>
        <v>1</v>
      </c>
      <c r="BM46" s="68"/>
      <c r="BN46" s="139">
        <f t="shared" ca="1" si="70"/>
        <v>10</v>
      </c>
      <c r="BO46" s="128" t="str">
        <f t="shared" ca="1" si="71"/>
        <v>ok</v>
      </c>
      <c r="BP46" s="69">
        <f t="shared" ca="1" si="44"/>
        <v>8</v>
      </c>
      <c r="BQ46" s="41">
        <f t="shared" ca="1" si="45"/>
        <v>9</v>
      </c>
      <c r="BR46" s="72">
        <f t="shared" ca="1" si="46"/>
        <v>-1</v>
      </c>
      <c r="BS46" s="68"/>
      <c r="BT46" s="111">
        <v>3</v>
      </c>
      <c r="BU46" s="112" t="s">
        <v>395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39"/>
      <c r="CP46" s="40"/>
      <c r="CQ46" s="17"/>
      <c r="CR46" s="37"/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1</v>
      </c>
      <c r="D47" s="30">
        <f ca="1">MOD(ROUNDDOWN(AM35/10,0),10)</f>
        <v>0</v>
      </c>
      <c r="E47" s="30">
        <f ca="1">MOD(AM35,10)</f>
        <v>7</v>
      </c>
      <c r="F47" s="8"/>
      <c r="G47" s="9"/>
      <c r="H47" s="29"/>
      <c r="I47" s="30">
        <f ca="1">MOD(ROUNDDOWN(AM36/100,0),10)</f>
        <v>1</v>
      </c>
      <c r="J47" s="30">
        <f ca="1">MOD(ROUNDDOWN(AM36/10,0),10)</f>
        <v>4</v>
      </c>
      <c r="K47" s="30">
        <f ca="1">MOD(AM36,10)</f>
        <v>8</v>
      </c>
      <c r="L47" s="8"/>
      <c r="M47" s="9"/>
      <c r="N47" s="29"/>
      <c r="O47" s="30">
        <f ca="1">MOD(ROUNDDOWN(AM37/100,0),10)</f>
        <v>1</v>
      </c>
      <c r="P47" s="30">
        <f ca="1">MOD(ROUNDDOWN(AM37/10,0),10)</f>
        <v>2</v>
      </c>
      <c r="Q47" s="30">
        <f ca="1">MOD(AM37,10)</f>
        <v>6</v>
      </c>
      <c r="R47" s="8"/>
      <c r="S47" s="2"/>
      <c r="T47" s="2"/>
      <c r="U47" s="58" t="s">
        <v>396</v>
      </c>
      <c r="V47" s="2"/>
      <c r="W47" s="2"/>
      <c r="X47" s="37"/>
      <c r="Y47" s="37" t="s">
        <v>61</v>
      </c>
      <c r="Z47" s="59" t="str">
        <f t="shared" ca="1" si="47"/>
        <v>nono</v>
      </c>
      <c r="AA47" s="59" t="str">
        <f t="shared" ca="1" si="48"/>
        <v>nono</v>
      </c>
      <c r="AB47" s="59" t="str">
        <f t="shared" ca="1" si="49"/>
        <v>okok</v>
      </c>
      <c r="AC47" s="43"/>
      <c r="AD47" s="42"/>
      <c r="AE47" s="61" t="s">
        <v>61</v>
      </c>
      <c r="AF47" s="62"/>
      <c r="AG47" s="126" t="str">
        <f t="shared" ca="1" si="36"/>
        <v>no</v>
      </c>
      <c r="AH47" s="130" t="str">
        <f t="shared" ca="1" si="50"/>
        <v/>
      </c>
      <c r="AI47" s="128" t="str">
        <f t="shared" ca="1" si="51"/>
        <v>no</v>
      </c>
      <c r="AJ47" s="123" t="str">
        <f t="shared" ca="1" si="52"/>
        <v>ok</v>
      </c>
      <c r="AK47" s="123" t="str">
        <f t="shared" ca="1" si="37"/>
        <v>no</v>
      </c>
      <c r="AL47" s="123" t="str">
        <f t="shared" ca="1" si="53"/>
        <v>no</v>
      </c>
      <c r="AM47" s="69">
        <f t="shared" ca="1" si="38"/>
        <v>1</v>
      </c>
      <c r="AN47" s="41">
        <f t="shared" ca="1" si="39"/>
        <v>0</v>
      </c>
      <c r="AO47" s="70">
        <f t="shared" ca="1" si="40"/>
        <v>1</v>
      </c>
      <c r="AP47" s="36"/>
      <c r="AQ47" s="126" t="str">
        <f t="shared" ca="1" si="54"/>
        <v>no</v>
      </c>
      <c r="AR47" s="128" t="str">
        <f t="shared" ca="1" si="55"/>
        <v>no</v>
      </c>
      <c r="AS47" s="123" t="str">
        <f t="shared" ca="1" si="56"/>
        <v>no</v>
      </c>
      <c r="AT47" s="136" t="str">
        <f t="shared" ca="1" si="57"/>
        <v/>
      </c>
      <c r="AU47" s="133" t="str">
        <f t="shared" ca="1" si="58"/>
        <v/>
      </c>
      <c r="AV47" s="123" t="str">
        <f t="shared" ca="1" si="59"/>
        <v>no</v>
      </c>
      <c r="AW47" s="119">
        <f t="shared" ca="1" si="60"/>
        <v>5</v>
      </c>
      <c r="AX47" s="116"/>
      <c r="AY47" s="119" t="str">
        <f t="shared" ca="1" si="61"/>
        <v/>
      </c>
      <c r="AZ47" s="123" t="str">
        <f t="shared" ca="1" si="62"/>
        <v>ok</v>
      </c>
      <c r="BA47" s="122" t="str">
        <f t="shared" ca="1" si="63"/>
        <v>no</v>
      </c>
      <c r="BB47" s="36"/>
      <c r="BC47" s="139">
        <f t="shared" ca="1" si="64"/>
        <v>5</v>
      </c>
      <c r="BD47" s="128" t="str">
        <f t="shared" ca="1" si="41"/>
        <v>no</v>
      </c>
      <c r="BE47" s="123" t="str">
        <f t="shared" ca="1" si="42"/>
        <v>no</v>
      </c>
      <c r="BF47" s="122" t="str">
        <f t="shared" ca="1" si="65"/>
        <v>ok</v>
      </c>
      <c r="BG47" s="36"/>
      <c r="BH47" s="126" t="str">
        <f t="shared" ca="1" si="66"/>
        <v>ok</v>
      </c>
      <c r="BI47" s="128" t="str">
        <f t="shared" ca="1" si="67"/>
        <v>no</v>
      </c>
      <c r="BJ47" s="69">
        <f t="shared" ca="1" si="68"/>
        <v>6</v>
      </c>
      <c r="BK47" s="41">
        <f t="shared" ca="1" si="69"/>
        <v>5</v>
      </c>
      <c r="BL47" s="71">
        <f t="shared" ca="1" si="43"/>
        <v>1</v>
      </c>
      <c r="BM47" s="68"/>
      <c r="BN47" s="139">
        <f t="shared" ca="1" si="70"/>
        <v>10</v>
      </c>
      <c r="BO47" s="128" t="str">
        <f t="shared" ca="1" si="71"/>
        <v>ok</v>
      </c>
      <c r="BP47" s="69">
        <f t="shared" ca="1" si="44"/>
        <v>0</v>
      </c>
      <c r="BQ47" s="41">
        <f t="shared" ca="1" si="45"/>
        <v>4</v>
      </c>
      <c r="BR47" s="72">
        <f t="shared" ca="1" si="46"/>
        <v>-4</v>
      </c>
      <c r="BS47" s="68"/>
      <c r="BT47" s="111">
        <v>4</v>
      </c>
      <c r="BU47" s="112" t="s">
        <v>397</v>
      </c>
      <c r="BV47" s="68" t="s">
        <v>398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39"/>
      <c r="CP47" s="40"/>
      <c r="CR47" s="37"/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399</v>
      </c>
      <c r="V48" s="2"/>
      <c r="W48" s="2"/>
      <c r="X48" s="37"/>
      <c r="Y48" s="37" t="s">
        <v>62</v>
      </c>
      <c r="Z48" s="59" t="str">
        <f t="shared" ca="1" si="47"/>
        <v>nono</v>
      </c>
      <c r="AA48" s="59" t="str">
        <f t="shared" ca="1" si="48"/>
        <v>nono</v>
      </c>
      <c r="AB48" s="59" t="str">
        <f t="shared" ca="1" si="49"/>
        <v>okok</v>
      </c>
      <c r="AC48" s="43"/>
      <c r="AD48" s="42"/>
      <c r="AE48" s="61" t="s">
        <v>62</v>
      </c>
      <c r="AF48" s="62"/>
      <c r="AG48" s="126" t="str">
        <f t="shared" ca="1" si="36"/>
        <v>no</v>
      </c>
      <c r="AH48" s="130" t="str">
        <f t="shared" ca="1" si="50"/>
        <v/>
      </c>
      <c r="AI48" s="128" t="str">
        <f t="shared" ca="1" si="51"/>
        <v>no</v>
      </c>
      <c r="AJ48" s="123" t="str">
        <f t="shared" ca="1" si="52"/>
        <v>ok</v>
      </c>
      <c r="AK48" s="123" t="str">
        <f t="shared" ca="1" si="37"/>
        <v>no</v>
      </c>
      <c r="AL48" s="123" t="str">
        <f t="shared" ca="1" si="53"/>
        <v>no</v>
      </c>
      <c r="AM48" s="69">
        <f t="shared" ca="1" si="38"/>
        <v>1</v>
      </c>
      <c r="AN48" s="41">
        <f t="shared" ca="1" si="39"/>
        <v>0</v>
      </c>
      <c r="AO48" s="70">
        <f t="shared" ca="1" si="40"/>
        <v>1</v>
      </c>
      <c r="AP48" s="36"/>
      <c r="AQ48" s="126" t="str">
        <f t="shared" ca="1" si="54"/>
        <v>no</v>
      </c>
      <c r="AR48" s="128" t="str">
        <f t="shared" ca="1" si="55"/>
        <v>no</v>
      </c>
      <c r="AS48" s="123" t="str">
        <f t="shared" ca="1" si="56"/>
        <v>no</v>
      </c>
      <c r="AT48" s="136" t="str">
        <f t="shared" ca="1" si="57"/>
        <v/>
      </c>
      <c r="AU48" s="133" t="str">
        <f t="shared" ca="1" si="58"/>
        <v/>
      </c>
      <c r="AV48" s="123" t="str">
        <f t="shared" ca="1" si="59"/>
        <v>no</v>
      </c>
      <c r="AW48" s="119">
        <f t="shared" ca="1" si="60"/>
        <v>5</v>
      </c>
      <c r="AX48" s="116"/>
      <c r="AY48" s="119" t="str">
        <f t="shared" ca="1" si="61"/>
        <v/>
      </c>
      <c r="AZ48" s="123" t="str">
        <f t="shared" ca="1" si="62"/>
        <v>ok</v>
      </c>
      <c r="BA48" s="122" t="str">
        <f t="shared" ca="1" si="63"/>
        <v>no</v>
      </c>
      <c r="BB48" s="36"/>
      <c r="BC48" s="139">
        <f t="shared" ca="1" si="64"/>
        <v>5</v>
      </c>
      <c r="BD48" s="128" t="str">
        <f t="shared" ca="1" si="41"/>
        <v>no</v>
      </c>
      <c r="BE48" s="123" t="str">
        <f t="shared" ca="1" si="42"/>
        <v>no</v>
      </c>
      <c r="BF48" s="122" t="str">
        <f t="shared" ca="1" si="65"/>
        <v>ok</v>
      </c>
      <c r="BG48" s="36"/>
      <c r="BH48" s="126" t="str">
        <f t="shared" ca="1" si="66"/>
        <v>ok</v>
      </c>
      <c r="BI48" s="128" t="str">
        <f t="shared" ca="1" si="67"/>
        <v>no</v>
      </c>
      <c r="BJ48" s="69">
        <f t="shared" ca="1" si="68"/>
        <v>6</v>
      </c>
      <c r="BK48" s="41">
        <f t="shared" ca="1" si="69"/>
        <v>2</v>
      </c>
      <c r="BL48" s="71">
        <f t="shared" ca="1" si="43"/>
        <v>4</v>
      </c>
      <c r="BM48" s="68"/>
      <c r="BN48" s="139">
        <f t="shared" ca="1" si="70"/>
        <v>10</v>
      </c>
      <c r="BO48" s="128" t="str">
        <f t="shared" ca="1" si="71"/>
        <v>ok</v>
      </c>
      <c r="BP48" s="69">
        <f t="shared" ca="1" si="44"/>
        <v>3</v>
      </c>
      <c r="BQ48" s="41">
        <f t="shared" ca="1" si="45"/>
        <v>8</v>
      </c>
      <c r="BR48" s="72">
        <f t="shared" ca="1" si="46"/>
        <v>-5</v>
      </c>
      <c r="BS48" s="68"/>
      <c r="BT48" s="111">
        <v>5</v>
      </c>
      <c r="BU48" s="112" t="s">
        <v>400</v>
      </c>
      <c r="BV48" s="68" t="s">
        <v>394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/>
      <c r="CP48" s="40"/>
      <c r="CR48" s="37"/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/>
      </c>
      <c r="E49" s="21"/>
      <c r="F49" s="21"/>
      <c r="G49" s="23"/>
      <c r="H49" s="21"/>
      <c r="I49" s="21"/>
      <c r="J49" s="22" t="str">
        <f ca="1">IF($AT53="","",VLOOKUP($AT53,$BT$43:$BU$53,2,FALSE))</f>
        <v/>
      </c>
      <c r="K49" s="21"/>
      <c r="L49" s="24"/>
      <c r="M49" s="20"/>
      <c r="N49" s="24"/>
      <c r="O49" s="21"/>
      <c r="P49" s="22" t="str">
        <f ca="1">IF($AT54="","",VLOOKUP($AT54,$BT$43:$BU$53,2,FALSE))</f>
        <v/>
      </c>
      <c r="Q49" s="21"/>
      <c r="R49" s="5"/>
      <c r="S49" s="2"/>
      <c r="T49" s="2"/>
      <c r="U49" s="58" t="s">
        <v>401</v>
      </c>
      <c r="V49" s="2"/>
      <c r="W49" s="2"/>
      <c r="X49" s="37"/>
      <c r="Y49" s="37" t="s">
        <v>63</v>
      </c>
      <c r="Z49" s="59" t="str">
        <f t="shared" ca="1" si="47"/>
        <v>nono</v>
      </c>
      <c r="AA49" s="59" t="str">
        <f t="shared" ca="1" si="48"/>
        <v>nono</v>
      </c>
      <c r="AB49" s="59" t="str">
        <f t="shared" ca="1" si="49"/>
        <v>okok</v>
      </c>
      <c r="AC49" s="43"/>
      <c r="AD49" s="73"/>
      <c r="AE49" s="61" t="s">
        <v>63</v>
      </c>
      <c r="AF49" s="62"/>
      <c r="AG49" s="126" t="str">
        <f t="shared" ca="1" si="36"/>
        <v>no</v>
      </c>
      <c r="AH49" s="130" t="str">
        <f t="shared" ca="1" si="50"/>
        <v/>
      </c>
      <c r="AI49" s="128" t="str">
        <f t="shared" ca="1" si="51"/>
        <v>no</v>
      </c>
      <c r="AJ49" s="123" t="str">
        <f t="shared" ca="1" si="52"/>
        <v>ok</v>
      </c>
      <c r="AK49" s="123" t="str">
        <f t="shared" ca="1" si="37"/>
        <v>no</v>
      </c>
      <c r="AL49" s="123" t="str">
        <f t="shared" ca="1" si="53"/>
        <v>no</v>
      </c>
      <c r="AM49" s="69">
        <f t="shared" ca="1" si="38"/>
        <v>1</v>
      </c>
      <c r="AN49" s="41">
        <f t="shared" ca="1" si="39"/>
        <v>0</v>
      </c>
      <c r="AO49" s="70">
        <f t="shared" ca="1" si="40"/>
        <v>1</v>
      </c>
      <c r="AP49" s="36"/>
      <c r="AQ49" s="126" t="str">
        <f t="shared" ca="1" si="54"/>
        <v>no</v>
      </c>
      <c r="AR49" s="128" t="str">
        <f ca="1">IF(AY49=9,"ok","no")</f>
        <v>no</v>
      </c>
      <c r="AS49" s="123" t="str">
        <f t="shared" ca="1" si="56"/>
        <v>no</v>
      </c>
      <c r="AT49" s="136" t="str">
        <f ca="1">IF(AY49=9,AY49,IF(AU49=10,AU49,""))</f>
        <v/>
      </c>
      <c r="AU49" s="133" t="str">
        <f t="shared" ca="1" si="58"/>
        <v/>
      </c>
      <c r="AV49" s="123" t="str">
        <f t="shared" ca="1" si="59"/>
        <v>no</v>
      </c>
      <c r="AW49" s="119">
        <f t="shared" ca="1" si="60"/>
        <v>2</v>
      </c>
      <c r="AX49" s="116"/>
      <c r="AY49" s="119" t="str">
        <f t="shared" ca="1" si="61"/>
        <v/>
      </c>
      <c r="AZ49" s="123" t="str">
        <f t="shared" ca="1" si="62"/>
        <v>ok</v>
      </c>
      <c r="BA49" s="122" t="str">
        <f t="shared" ca="1" si="63"/>
        <v>no</v>
      </c>
      <c r="BB49" s="36"/>
      <c r="BC49" s="139">
        <f t="shared" ca="1" si="64"/>
        <v>2</v>
      </c>
      <c r="BD49" s="128" t="str">
        <f t="shared" ca="1" si="41"/>
        <v>no</v>
      </c>
      <c r="BE49" s="123" t="str">
        <f t="shared" ca="1" si="42"/>
        <v>no</v>
      </c>
      <c r="BF49" s="122" t="str">
        <f t="shared" ca="1" si="65"/>
        <v>ok</v>
      </c>
      <c r="BG49" s="36"/>
      <c r="BH49" s="126" t="str">
        <f t="shared" ca="1" si="66"/>
        <v>ok</v>
      </c>
      <c r="BI49" s="128" t="str">
        <f t="shared" ca="1" si="67"/>
        <v>no</v>
      </c>
      <c r="BJ49" s="69">
        <f t="shared" ca="1" si="68"/>
        <v>3</v>
      </c>
      <c r="BK49" s="41">
        <f t="shared" ca="1" si="69"/>
        <v>2</v>
      </c>
      <c r="BL49" s="71">
        <f t="shared" ca="1" si="43"/>
        <v>1</v>
      </c>
      <c r="BM49" s="68"/>
      <c r="BN49" s="139">
        <f t="shared" ca="1" si="70"/>
        <v>10</v>
      </c>
      <c r="BO49" s="128" t="str">
        <f t="shared" ca="1" si="71"/>
        <v>ok</v>
      </c>
      <c r="BP49" s="69">
        <f t="shared" ca="1" si="44"/>
        <v>0</v>
      </c>
      <c r="BQ49" s="41">
        <f t="shared" ca="1" si="45"/>
        <v>3</v>
      </c>
      <c r="BR49" s="72">
        <f t="shared" ca="1" si="46"/>
        <v>-3</v>
      </c>
      <c r="BS49" s="68"/>
      <c r="BT49" s="111">
        <v>6</v>
      </c>
      <c r="BU49" s="112" t="s">
        <v>5</v>
      </c>
      <c r="BV49" s="68" t="s">
        <v>402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/>
      <c r="CP49" s="40"/>
      <c r="CR49" s="37"/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/>
      </c>
      <c r="D50" s="32" t="str">
        <f ca="1">IF($BC52="","",VLOOKUP($BC52,$BT$43:$BU$53,2,FALSE))</f>
        <v>⑧</v>
      </c>
      <c r="E50" s="32" t="str">
        <f ca="1">IF($BN52="","",VLOOKUP($BN52,$BT$43:$BU$53,2,FALSE))</f>
        <v>⑩</v>
      </c>
      <c r="F50" s="8"/>
      <c r="G50" s="6" t="str">
        <f>G23</f>
        <v>⑪</v>
      </c>
      <c r="H50" s="7"/>
      <c r="I50" s="32" t="str">
        <f ca="1">IF($AH53="","",VLOOKUP($AH53,$BT$43:$BU$53,2,FALSE))</f>
        <v/>
      </c>
      <c r="J50" s="32" t="str">
        <f ca="1">IF($BC53="","",VLOOKUP($BC53,$BT$43:$BU$53,2,FALSE))</f>
        <v>④</v>
      </c>
      <c r="K50" s="32" t="str">
        <f ca="1">IF($BN53="","",VLOOKUP($BN53,$BT$43:$BU$53,2,FALSE))</f>
        <v>⑩</v>
      </c>
      <c r="L50" s="8"/>
      <c r="M50" s="6" t="str">
        <f>M23</f>
        <v>⑫</v>
      </c>
      <c r="N50" s="7"/>
      <c r="O50" s="32" t="str">
        <f ca="1">IF($AH54="","",VLOOKUP($AH54,$BT$43:$BU$53,2,FALSE))</f>
        <v/>
      </c>
      <c r="P50" s="32" t="str">
        <f ca="1">IF($BC54="","",VLOOKUP($BC54,$BT$43:$BU$53,2,FALSE))</f>
        <v>⑧</v>
      </c>
      <c r="Q50" s="32" t="str">
        <f ca="1">IF($BN54="","",VLOOKUP($BN54,$BT$43:$BU$53,2,FALSE))</f>
        <v>⑩</v>
      </c>
      <c r="R50" s="8"/>
      <c r="S50" s="2"/>
      <c r="T50" s="2"/>
      <c r="U50" s="58" t="s">
        <v>403</v>
      </c>
      <c r="V50" s="2"/>
      <c r="W50" s="2"/>
      <c r="X50" s="37"/>
      <c r="Y50" s="37" t="s">
        <v>64</v>
      </c>
      <c r="Z50" s="59" t="str">
        <f t="shared" ca="1" si="47"/>
        <v>nono</v>
      </c>
      <c r="AA50" s="59" t="str">
        <f t="shared" ca="1" si="48"/>
        <v>nono</v>
      </c>
      <c r="AB50" s="59" t="str">
        <f t="shared" ca="1" si="49"/>
        <v>okok</v>
      </c>
      <c r="AC50" s="43"/>
      <c r="AD50" s="35"/>
      <c r="AE50" s="61" t="s">
        <v>64</v>
      </c>
      <c r="AF50" s="62"/>
      <c r="AG50" s="126" t="str">
        <f t="shared" ca="1" si="36"/>
        <v>no</v>
      </c>
      <c r="AH50" s="130" t="str">
        <f t="shared" ca="1" si="50"/>
        <v/>
      </c>
      <c r="AI50" s="128" t="str">
        <f t="shared" ca="1" si="51"/>
        <v>no</v>
      </c>
      <c r="AJ50" s="123" t="str">
        <f t="shared" ca="1" si="52"/>
        <v>ok</v>
      </c>
      <c r="AK50" s="123" t="str">
        <f t="shared" ca="1" si="37"/>
        <v>no</v>
      </c>
      <c r="AL50" s="123" t="str">
        <f t="shared" ca="1" si="53"/>
        <v>no</v>
      </c>
      <c r="AM50" s="69">
        <f t="shared" ca="1" si="38"/>
        <v>1</v>
      </c>
      <c r="AN50" s="41">
        <f t="shared" ca="1" si="39"/>
        <v>0</v>
      </c>
      <c r="AO50" s="70">
        <f t="shared" ca="1" si="40"/>
        <v>1</v>
      </c>
      <c r="AP50" s="36"/>
      <c r="AQ50" s="126" t="str">
        <f t="shared" ca="1" si="54"/>
        <v>no</v>
      </c>
      <c r="AR50" s="128" t="str">
        <f t="shared" ca="1" si="55"/>
        <v>no</v>
      </c>
      <c r="AS50" s="123" t="str">
        <f t="shared" ca="1" si="56"/>
        <v>no</v>
      </c>
      <c r="AT50" s="136" t="str">
        <f t="shared" ca="1" si="57"/>
        <v/>
      </c>
      <c r="AU50" s="133" t="str">
        <f t="shared" ca="1" si="58"/>
        <v/>
      </c>
      <c r="AV50" s="123" t="str">
        <f t="shared" ca="1" si="59"/>
        <v>no</v>
      </c>
      <c r="AW50" s="119">
        <f t="shared" ca="1" si="60"/>
        <v>6</v>
      </c>
      <c r="AX50" s="116"/>
      <c r="AY50" s="119" t="str">
        <f t="shared" ca="1" si="61"/>
        <v/>
      </c>
      <c r="AZ50" s="123" t="str">
        <f t="shared" ca="1" si="62"/>
        <v>ok</v>
      </c>
      <c r="BA50" s="122" t="str">
        <f t="shared" ca="1" si="63"/>
        <v>no</v>
      </c>
      <c r="BB50" s="36"/>
      <c r="BC50" s="139">
        <f t="shared" ca="1" si="64"/>
        <v>6</v>
      </c>
      <c r="BD50" s="128" t="str">
        <f t="shared" ca="1" si="41"/>
        <v>no</v>
      </c>
      <c r="BE50" s="123" t="str">
        <f t="shared" ca="1" si="42"/>
        <v>no</v>
      </c>
      <c r="BF50" s="122" t="str">
        <f t="shared" ca="1" si="65"/>
        <v>ok</v>
      </c>
      <c r="BG50" s="36"/>
      <c r="BH50" s="126" t="str">
        <f t="shared" ca="1" si="66"/>
        <v>ok</v>
      </c>
      <c r="BI50" s="128" t="str">
        <f t="shared" ca="1" si="67"/>
        <v>no</v>
      </c>
      <c r="BJ50" s="69">
        <f t="shared" ca="1" si="68"/>
        <v>7</v>
      </c>
      <c r="BK50" s="41">
        <f t="shared" ca="1" si="69"/>
        <v>2</v>
      </c>
      <c r="BL50" s="71">
        <f t="shared" ca="1" si="43"/>
        <v>5</v>
      </c>
      <c r="BM50" s="68"/>
      <c r="BN50" s="139">
        <f t="shared" ca="1" si="70"/>
        <v>10</v>
      </c>
      <c r="BO50" s="128" t="str">
        <f t="shared" ca="1" si="71"/>
        <v>ok</v>
      </c>
      <c r="BP50" s="69">
        <f t="shared" ca="1" si="44"/>
        <v>3</v>
      </c>
      <c r="BQ50" s="41">
        <f t="shared" ca="1" si="45"/>
        <v>5</v>
      </c>
      <c r="BR50" s="72">
        <f t="shared" ca="1" si="46"/>
        <v>-2</v>
      </c>
      <c r="BS50" s="68"/>
      <c r="BT50" s="111">
        <v>7</v>
      </c>
      <c r="BU50" s="112" t="s">
        <v>356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/>
      <c r="CP50" s="40"/>
      <c r="CR50" s="37"/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4">C24</f>
        <v>1</v>
      </c>
      <c r="D51" s="11">
        <f t="shared" ca="1" si="74"/>
        <v>9</v>
      </c>
      <c r="E51" s="11">
        <f t="shared" ca="1" si="74"/>
        <v>0</v>
      </c>
      <c r="F51" s="8"/>
      <c r="G51" s="9"/>
      <c r="H51" s="10"/>
      <c r="I51" s="11">
        <f t="shared" ca="1" si="74"/>
        <v>1</v>
      </c>
      <c r="J51" s="11">
        <f t="shared" ca="1" si="74"/>
        <v>5</v>
      </c>
      <c r="K51" s="11">
        <f t="shared" ca="1" si="74"/>
        <v>1</v>
      </c>
      <c r="L51" s="8"/>
      <c r="M51" s="9"/>
      <c r="N51" s="10"/>
      <c r="O51" s="11">
        <f t="shared" ca="1" si="74"/>
        <v>1</v>
      </c>
      <c r="P51" s="11">
        <f t="shared" ca="1" si="74"/>
        <v>9</v>
      </c>
      <c r="Q51" s="11">
        <f t="shared" ca="1" si="74"/>
        <v>5</v>
      </c>
      <c r="R51" s="8"/>
      <c r="S51" s="2"/>
      <c r="T51" s="2"/>
      <c r="U51" s="58" t="s">
        <v>404</v>
      </c>
      <c r="V51" s="2"/>
      <c r="W51" s="2"/>
      <c r="X51" s="37"/>
      <c r="Y51" s="37" t="s">
        <v>65</v>
      </c>
      <c r="Z51" s="59" t="str">
        <f t="shared" ca="1" si="47"/>
        <v>nono</v>
      </c>
      <c r="AA51" s="59" t="str">
        <f t="shared" ca="1" si="48"/>
        <v>nono</v>
      </c>
      <c r="AB51" s="59" t="str">
        <f t="shared" ca="1" si="49"/>
        <v>okok</v>
      </c>
      <c r="AC51" s="43"/>
      <c r="AD51" s="35"/>
      <c r="AE51" s="61" t="s">
        <v>65</v>
      </c>
      <c r="AF51" s="62"/>
      <c r="AG51" s="126" t="str">
        <f t="shared" ca="1" si="36"/>
        <v>no</v>
      </c>
      <c r="AH51" s="130" t="str">
        <f t="shared" ca="1" si="50"/>
        <v/>
      </c>
      <c r="AI51" s="128" t="str">
        <f t="shared" ca="1" si="51"/>
        <v>no</v>
      </c>
      <c r="AJ51" s="123" t="str">
        <f t="shared" ca="1" si="52"/>
        <v>ok</v>
      </c>
      <c r="AK51" s="123" t="str">
        <f t="shared" ca="1" si="37"/>
        <v>no</v>
      </c>
      <c r="AL51" s="123" t="str">
        <f t="shared" ca="1" si="53"/>
        <v>no</v>
      </c>
      <c r="AM51" s="69">
        <f t="shared" ca="1" si="38"/>
        <v>1</v>
      </c>
      <c r="AN51" s="41">
        <f t="shared" ca="1" si="39"/>
        <v>0</v>
      </c>
      <c r="AO51" s="70">
        <f t="shared" ca="1" si="40"/>
        <v>1</v>
      </c>
      <c r="AP51" s="36"/>
      <c r="AQ51" s="126" t="str">
        <f t="shared" ca="1" si="54"/>
        <v>no</v>
      </c>
      <c r="AR51" s="128" t="str">
        <f t="shared" ca="1" si="55"/>
        <v>no</v>
      </c>
      <c r="AS51" s="123" t="str">
        <f t="shared" ca="1" si="56"/>
        <v>no</v>
      </c>
      <c r="AT51" s="136" t="str">
        <f t="shared" ca="1" si="57"/>
        <v/>
      </c>
      <c r="AU51" s="133" t="str">
        <f t="shared" ca="1" si="58"/>
        <v/>
      </c>
      <c r="AV51" s="123" t="str">
        <f t="shared" ca="1" si="59"/>
        <v>no</v>
      </c>
      <c r="AW51" s="119">
        <f t="shared" ca="1" si="60"/>
        <v>8</v>
      </c>
      <c r="AX51" s="116"/>
      <c r="AY51" s="119" t="str">
        <f t="shared" ca="1" si="61"/>
        <v/>
      </c>
      <c r="AZ51" s="123" t="str">
        <f t="shared" ca="1" si="62"/>
        <v>ok</v>
      </c>
      <c r="BA51" s="122" t="str">
        <f t="shared" ca="1" si="63"/>
        <v>no</v>
      </c>
      <c r="BB51" s="36"/>
      <c r="BC51" s="139">
        <f t="shared" ca="1" si="64"/>
        <v>8</v>
      </c>
      <c r="BD51" s="128" t="str">
        <f t="shared" ca="1" si="41"/>
        <v>no</v>
      </c>
      <c r="BE51" s="123" t="str">
        <f t="shared" ca="1" si="42"/>
        <v>no</v>
      </c>
      <c r="BF51" s="122" t="str">
        <f t="shared" ca="1" si="65"/>
        <v>ok</v>
      </c>
      <c r="BG51" s="36"/>
      <c r="BH51" s="126" t="str">
        <f t="shared" ca="1" si="66"/>
        <v>ok</v>
      </c>
      <c r="BI51" s="128" t="str">
        <f t="shared" ca="1" si="67"/>
        <v>no</v>
      </c>
      <c r="BJ51" s="69">
        <f t="shared" ca="1" si="68"/>
        <v>9</v>
      </c>
      <c r="BK51" s="41">
        <f t="shared" ca="1" si="69"/>
        <v>6</v>
      </c>
      <c r="BL51" s="71">
        <f t="shared" ca="1" si="43"/>
        <v>3</v>
      </c>
      <c r="BM51" s="68"/>
      <c r="BN51" s="139">
        <f t="shared" ca="1" si="70"/>
        <v>10</v>
      </c>
      <c r="BO51" s="128" t="str">
        <f t="shared" ca="1" si="71"/>
        <v>ok</v>
      </c>
      <c r="BP51" s="69">
        <f t="shared" ca="1" si="44"/>
        <v>5</v>
      </c>
      <c r="BQ51" s="41">
        <f t="shared" ca="1" si="45"/>
        <v>9</v>
      </c>
      <c r="BR51" s="72">
        <f t="shared" ca="1" si="46"/>
        <v>-4</v>
      </c>
      <c r="BS51" s="68"/>
      <c r="BT51" s="111">
        <v>8</v>
      </c>
      <c r="BU51" s="112" t="s">
        <v>9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/>
      <c r="CP51" s="40"/>
      <c r="CR51" s="37"/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5">B25</f>
        <v>－</v>
      </c>
      <c r="C52" s="13">
        <f t="shared" ca="1" si="75"/>
        <v>0</v>
      </c>
      <c r="D52" s="13">
        <f t="shared" ca="1" si="75"/>
        <v>4</v>
      </c>
      <c r="E52" s="13">
        <f t="shared" ca="1" si="75"/>
        <v>9</v>
      </c>
      <c r="F52" s="8"/>
      <c r="G52" s="9"/>
      <c r="H52" s="12" t="str">
        <f t="shared" si="75"/>
        <v>－</v>
      </c>
      <c r="I52" s="13">
        <f t="shared" ca="1" si="75"/>
        <v>0</v>
      </c>
      <c r="J52" s="13">
        <f t="shared" ca="1" si="75"/>
        <v>2</v>
      </c>
      <c r="K52" s="13">
        <f t="shared" ca="1" si="75"/>
        <v>4</v>
      </c>
      <c r="L52" s="8"/>
      <c r="M52" s="9"/>
      <c r="N52" s="12" t="str">
        <f t="shared" si="75"/>
        <v>－</v>
      </c>
      <c r="O52" s="13">
        <f t="shared" ca="1" si="75"/>
        <v>0</v>
      </c>
      <c r="P52" s="13">
        <f t="shared" ca="1" si="75"/>
        <v>7</v>
      </c>
      <c r="Q52" s="13">
        <f t="shared" ca="1" si="75"/>
        <v>8</v>
      </c>
      <c r="R52" s="8"/>
      <c r="S52" s="2"/>
      <c r="T52" s="2"/>
      <c r="U52" s="58" t="s">
        <v>405</v>
      </c>
      <c r="V52" s="2"/>
      <c r="W52" s="2"/>
      <c r="X52" s="37"/>
      <c r="Y52" s="37" t="s">
        <v>66</v>
      </c>
      <c r="Z52" s="59" t="str">
        <f t="shared" ca="1" si="47"/>
        <v>nono</v>
      </c>
      <c r="AA52" s="59" t="str">
        <f t="shared" ca="1" si="48"/>
        <v>nono</v>
      </c>
      <c r="AB52" s="59" t="str">
        <f t="shared" ca="1" si="49"/>
        <v>okok</v>
      </c>
      <c r="AC52" s="43"/>
      <c r="AD52" s="35"/>
      <c r="AE52" s="61" t="s">
        <v>66</v>
      </c>
      <c r="AF52" s="62"/>
      <c r="AG52" s="126" t="str">
        <f t="shared" ca="1" si="36"/>
        <v>no</v>
      </c>
      <c r="AH52" s="130" t="str">
        <f t="shared" ca="1" si="50"/>
        <v/>
      </c>
      <c r="AI52" s="128" t="str">
        <f t="shared" ca="1" si="51"/>
        <v>no</v>
      </c>
      <c r="AJ52" s="123" t="str">
        <f t="shared" ca="1" si="52"/>
        <v>ok</v>
      </c>
      <c r="AK52" s="123" t="str">
        <f t="shared" ca="1" si="37"/>
        <v>no</v>
      </c>
      <c r="AL52" s="123" t="str">
        <f t="shared" ca="1" si="53"/>
        <v>no</v>
      </c>
      <c r="AM52" s="69">
        <f t="shared" ca="1" si="38"/>
        <v>1</v>
      </c>
      <c r="AN52" s="41">
        <f t="shared" ca="1" si="39"/>
        <v>0</v>
      </c>
      <c r="AO52" s="70">
        <f t="shared" ca="1" si="40"/>
        <v>1</v>
      </c>
      <c r="AP52" s="36"/>
      <c r="AQ52" s="126" t="str">
        <f t="shared" ca="1" si="54"/>
        <v>no</v>
      </c>
      <c r="AR52" s="128" t="str">
        <f t="shared" ca="1" si="55"/>
        <v>no</v>
      </c>
      <c r="AS52" s="123" t="str">
        <f t="shared" ca="1" si="56"/>
        <v>no</v>
      </c>
      <c r="AT52" s="136" t="str">
        <f t="shared" ca="1" si="57"/>
        <v/>
      </c>
      <c r="AU52" s="133" t="str">
        <f t="shared" ca="1" si="58"/>
        <v/>
      </c>
      <c r="AV52" s="123" t="str">
        <f t="shared" ca="1" si="59"/>
        <v>no</v>
      </c>
      <c r="AW52" s="119">
        <f t="shared" ca="1" si="60"/>
        <v>8</v>
      </c>
      <c r="AX52" s="116"/>
      <c r="AY52" s="119" t="str">
        <f t="shared" ca="1" si="61"/>
        <v/>
      </c>
      <c r="AZ52" s="123" t="str">
        <f t="shared" ca="1" si="62"/>
        <v>ok</v>
      </c>
      <c r="BA52" s="122" t="str">
        <f t="shared" ca="1" si="63"/>
        <v>no</v>
      </c>
      <c r="BB52" s="36"/>
      <c r="BC52" s="139">
        <f t="shared" ca="1" si="64"/>
        <v>8</v>
      </c>
      <c r="BD52" s="128" t="str">
        <f t="shared" ca="1" si="41"/>
        <v>no</v>
      </c>
      <c r="BE52" s="123" t="str">
        <f t="shared" ca="1" si="42"/>
        <v>no</v>
      </c>
      <c r="BF52" s="122" t="str">
        <f t="shared" ca="1" si="65"/>
        <v>ok</v>
      </c>
      <c r="BG52" s="36"/>
      <c r="BH52" s="126" t="str">
        <f t="shared" ca="1" si="66"/>
        <v>ok</v>
      </c>
      <c r="BI52" s="128" t="str">
        <f t="shared" ca="1" si="67"/>
        <v>no</v>
      </c>
      <c r="BJ52" s="69">
        <f t="shared" ca="1" si="68"/>
        <v>9</v>
      </c>
      <c r="BK52" s="41">
        <f t="shared" ca="1" si="69"/>
        <v>4</v>
      </c>
      <c r="BL52" s="71">
        <f t="shared" ca="1" si="43"/>
        <v>5</v>
      </c>
      <c r="BM52" s="68"/>
      <c r="BN52" s="139">
        <f t="shared" ca="1" si="70"/>
        <v>10</v>
      </c>
      <c r="BO52" s="128" t="str">
        <f t="shared" ca="1" si="71"/>
        <v>ok</v>
      </c>
      <c r="BP52" s="69">
        <f t="shared" ca="1" si="44"/>
        <v>0</v>
      </c>
      <c r="BQ52" s="41">
        <f t="shared" ca="1" si="45"/>
        <v>9</v>
      </c>
      <c r="BR52" s="72">
        <f t="shared" ca="1" si="46"/>
        <v>-9</v>
      </c>
      <c r="BS52" s="68"/>
      <c r="BT52" s="111">
        <v>9</v>
      </c>
      <c r="BU52" s="112" t="s">
        <v>10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/>
      <c r="CP52" s="40"/>
      <c r="CR52" s="37"/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1</v>
      </c>
      <c r="D53" s="30">
        <f ca="1">MOD(ROUNDDOWN(AM38/10,0),10)</f>
        <v>4</v>
      </c>
      <c r="E53" s="30">
        <f ca="1">MOD(AM38,10)</f>
        <v>1</v>
      </c>
      <c r="F53" s="8"/>
      <c r="G53" s="9"/>
      <c r="H53" s="29"/>
      <c r="I53" s="30">
        <f ca="1">MOD(ROUNDDOWN(AM39/100,0),10)</f>
        <v>1</v>
      </c>
      <c r="J53" s="30">
        <f ca="1">MOD(ROUNDDOWN(AM39/10,0),10)</f>
        <v>2</v>
      </c>
      <c r="K53" s="30">
        <f ca="1">MOD(AM39,10)</f>
        <v>7</v>
      </c>
      <c r="L53" s="8"/>
      <c r="M53" s="9"/>
      <c r="N53" s="29"/>
      <c r="O53" s="30">
        <f ca="1">MOD(ROUNDDOWN(AM40/100,0),10)</f>
        <v>1</v>
      </c>
      <c r="P53" s="30">
        <f ca="1">MOD(ROUNDDOWN(AM40/10,0),10)</f>
        <v>1</v>
      </c>
      <c r="Q53" s="30">
        <f ca="1">MOD(AM40,10)</f>
        <v>7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7"/>
        <v>nono</v>
      </c>
      <c r="AA53" s="59" t="str">
        <f t="shared" ca="1" si="48"/>
        <v>nono</v>
      </c>
      <c r="AB53" s="59" t="str">
        <f t="shared" ca="1" si="49"/>
        <v>okok</v>
      </c>
      <c r="AC53" s="43"/>
      <c r="AD53" s="35"/>
      <c r="AE53" s="61" t="s">
        <v>67</v>
      </c>
      <c r="AF53" s="62"/>
      <c r="AG53" s="126" t="str">
        <f t="shared" ca="1" si="36"/>
        <v>no</v>
      </c>
      <c r="AH53" s="130" t="str">
        <f t="shared" ca="1" si="50"/>
        <v/>
      </c>
      <c r="AI53" s="128" t="str">
        <f t="shared" ca="1" si="51"/>
        <v>no</v>
      </c>
      <c r="AJ53" s="123" t="str">
        <f t="shared" ca="1" si="52"/>
        <v>ok</v>
      </c>
      <c r="AK53" s="123" t="str">
        <f t="shared" ca="1" si="37"/>
        <v>no</v>
      </c>
      <c r="AL53" s="123" t="str">
        <f t="shared" ca="1" si="53"/>
        <v>no</v>
      </c>
      <c r="AM53" s="69">
        <f t="shared" ca="1" si="38"/>
        <v>1</v>
      </c>
      <c r="AN53" s="41">
        <f t="shared" ca="1" si="39"/>
        <v>0</v>
      </c>
      <c r="AO53" s="70">
        <f t="shared" ca="1" si="40"/>
        <v>1</v>
      </c>
      <c r="AP53" s="36"/>
      <c r="AQ53" s="126" t="str">
        <f t="shared" ca="1" si="54"/>
        <v>no</v>
      </c>
      <c r="AR53" s="128" t="str">
        <f t="shared" ca="1" si="55"/>
        <v>no</v>
      </c>
      <c r="AS53" s="123" t="str">
        <f t="shared" ca="1" si="56"/>
        <v>no</v>
      </c>
      <c r="AT53" s="136" t="str">
        <f t="shared" ca="1" si="57"/>
        <v/>
      </c>
      <c r="AU53" s="133" t="str">
        <f t="shared" ca="1" si="58"/>
        <v/>
      </c>
      <c r="AV53" s="123" t="str">
        <f t="shared" ca="1" si="59"/>
        <v>no</v>
      </c>
      <c r="AW53" s="119">
        <f t="shared" ca="1" si="60"/>
        <v>4</v>
      </c>
      <c r="AX53" s="116"/>
      <c r="AY53" s="119" t="str">
        <f t="shared" ca="1" si="61"/>
        <v/>
      </c>
      <c r="AZ53" s="123" t="str">
        <f t="shared" ca="1" si="62"/>
        <v>ok</v>
      </c>
      <c r="BA53" s="122" t="str">
        <f t="shared" ca="1" si="63"/>
        <v>no</v>
      </c>
      <c r="BB53" s="36"/>
      <c r="BC53" s="139">
        <f t="shared" ca="1" si="64"/>
        <v>4</v>
      </c>
      <c r="BD53" s="128" t="str">
        <f t="shared" ca="1" si="41"/>
        <v>no</v>
      </c>
      <c r="BE53" s="123" t="str">
        <f t="shared" ca="1" si="42"/>
        <v>no</v>
      </c>
      <c r="BF53" s="122" t="str">
        <f t="shared" ca="1" si="65"/>
        <v>ok</v>
      </c>
      <c r="BG53" s="36"/>
      <c r="BH53" s="126" t="str">
        <f t="shared" ca="1" si="66"/>
        <v>ok</v>
      </c>
      <c r="BI53" s="128" t="str">
        <f t="shared" ca="1" si="67"/>
        <v>no</v>
      </c>
      <c r="BJ53" s="69">
        <f t="shared" ca="1" si="68"/>
        <v>5</v>
      </c>
      <c r="BK53" s="41">
        <f t="shared" ca="1" si="69"/>
        <v>2</v>
      </c>
      <c r="BL53" s="71">
        <f t="shared" ca="1" si="43"/>
        <v>3</v>
      </c>
      <c r="BM53" s="68"/>
      <c r="BN53" s="139">
        <f t="shared" ca="1" si="70"/>
        <v>10</v>
      </c>
      <c r="BO53" s="128" t="str">
        <f t="shared" ca="1" si="71"/>
        <v>ok</v>
      </c>
      <c r="BP53" s="69">
        <f t="shared" ca="1" si="44"/>
        <v>1</v>
      </c>
      <c r="BQ53" s="41">
        <f t="shared" ca="1" si="45"/>
        <v>4</v>
      </c>
      <c r="BR53" s="72">
        <f t="shared" ca="1" si="46"/>
        <v>-3</v>
      </c>
      <c r="BS53" s="68"/>
      <c r="BT53" s="113">
        <v>10</v>
      </c>
      <c r="BU53" s="114" t="s">
        <v>111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/>
      <c r="CP53" s="40"/>
      <c r="CR53" s="37"/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241</v>
      </c>
      <c r="V54" s="2"/>
      <c r="W54" s="2"/>
      <c r="X54" s="37"/>
      <c r="Y54" s="37" t="s">
        <v>68</v>
      </c>
      <c r="Z54" s="59" t="str">
        <f t="shared" ca="1" si="47"/>
        <v>nono</v>
      </c>
      <c r="AA54" s="59" t="str">
        <f t="shared" ca="1" si="48"/>
        <v>nono</v>
      </c>
      <c r="AB54" s="59" t="str">
        <f t="shared" ca="1" si="49"/>
        <v>okok</v>
      </c>
      <c r="AC54" s="75"/>
      <c r="AD54" s="60"/>
      <c r="AE54" s="61" t="s">
        <v>68</v>
      </c>
      <c r="AF54" s="62"/>
      <c r="AG54" s="127" t="str">
        <f t="shared" ca="1" si="36"/>
        <v>no</v>
      </c>
      <c r="AH54" s="131" t="str">
        <f t="shared" ca="1" si="50"/>
        <v/>
      </c>
      <c r="AI54" s="128" t="str">
        <f t="shared" ca="1" si="51"/>
        <v>no</v>
      </c>
      <c r="AJ54" s="123" t="str">
        <f t="shared" ca="1" si="52"/>
        <v>ok</v>
      </c>
      <c r="AK54" s="123" t="str">
        <f t="shared" ca="1" si="37"/>
        <v>no</v>
      </c>
      <c r="AL54" s="123" t="str">
        <f t="shared" ca="1" si="53"/>
        <v>no</v>
      </c>
      <c r="AM54" s="76">
        <f t="shared" ca="1" si="38"/>
        <v>1</v>
      </c>
      <c r="AN54" s="77">
        <f t="shared" ca="1" si="39"/>
        <v>0</v>
      </c>
      <c r="AO54" s="78">
        <f t="shared" ca="1" si="40"/>
        <v>1</v>
      </c>
      <c r="AP54" s="36"/>
      <c r="AQ54" s="127" t="str">
        <f t="shared" ca="1" si="54"/>
        <v>no</v>
      </c>
      <c r="AR54" s="128" t="str">
        <f ca="1">IF(AY54=9,"ok","no")</f>
        <v>no</v>
      </c>
      <c r="AS54" s="123" t="str">
        <f t="shared" ca="1" si="56"/>
        <v>no</v>
      </c>
      <c r="AT54" s="137" t="str">
        <f t="shared" ca="1" si="57"/>
        <v/>
      </c>
      <c r="AU54" s="134" t="str">
        <f t="shared" ca="1" si="58"/>
        <v/>
      </c>
      <c r="AV54" s="123" t="str">
        <f t="shared" ca="1" si="59"/>
        <v>no</v>
      </c>
      <c r="AW54" s="120">
        <f t="shared" ca="1" si="60"/>
        <v>8</v>
      </c>
      <c r="AX54" s="116"/>
      <c r="AY54" s="120" t="str">
        <f t="shared" ca="1" si="61"/>
        <v/>
      </c>
      <c r="AZ54" s="123" t="str">
        <f t="shared" ca="1" si="62"/>
        <v>ok</v>
      </c>
      <c r="BA54" s="122" t="str">
        <f t="shared" ca="1" si="63"/>
        <v>no</v>
      </c>
      <c r="BB54" s="36"/>
      <c r="BC54" s="140">
        <f t="shared" ca="1" si="64"/>
        <v>8</v>
      </c>
      <c r="BD54" s="128" t="str">
        <f t="shared" ca="1" si="41"/>
        <v>no</v>
      </c>
      <c r="BE54" s="123" t="str">
        <f t="shared" ca="1" si="42"/>
        <v>no</v>
      </c>
      <c r="BF54" s="122" t="str">
        <f t="shared" ca="1" si="65"/>
        <v>ok</v>
      </c>
      <c r="BG54" s="36"/>
      <c r="BH54" s="127" t="str">
        <f t="shared" ca="1" si="66"/>
        <v>ok</v>
      </c>
      <c r="BI54" s="128" t="str">
        <f t="shared" ca="1" si="67"/>
        <v>no</v>
      </c>
      <c r="BJ54" s="76">
        <f t="shared" ca="1" si="68"/>
        <v>9</v>
      </c>
      <c r="BK54" s="77">
        <f t="shared" ca="1" si="69"/>
        <v>7</v>
      </c>
      <c r="BL54" s="79">
        <f t="shared" ca="1" si="43"/>
        <v>2</v>
      </c>
      <c r="BM54" s="68"/>
      <c r="BN54" s="140">
        <f t="shared" ca="1" si="70"/>
        <v>10</v>
      </c>
      <c r="BO54" s="128" t="str">
        <f t="shared" ca="1" si="71"/>
        <v>ok</v>
      </c>
      <c r="BP54" s="76">
        <f t="shared" ca="1" si="44"/>
        <v>5</v>
      </c>
      <c r="BQ54" s="77">
        <f t="shared" ca="1" si="45"/>
        <v>8</v>
      </c>
      <c r="BR54" s="80">
        <f t="shared" ca="1" si="46"/>
        <v>-3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/>
      <c r="CP54" s="40"/>
      <c r="CR54" s="37"/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6"/>
      <c r="AR55" s="116"/>
      <c r="AS55" s="116"/>
      <c r="AT55" s="116"/>
      <c r="AU55" s="116"/>
      <c r="AV55" s="116"/>
      <c r="AW55" s="116"/>
      <c r="AX55" s="116"/>
      <c r="AY55" s="116"/>
      <c r="AZ55" s="116"/>
      <c r="BA55" s="116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/>
      <c r="CP55" s="40"/>
      <c r="CR55" s="37"/>
    </row>
    <row r="56" spans="1:101" ht="186" customHeight="1" x14ac:dyDescent="0.25">
      <c r="Z56" s="86"/>
      <c r="AA56" s="86"/>
      <c r="AB56" s="86"/>
      <c r="AC56" s="86"/>
      <c r="AD56" s="86"/>
      <c r="AE56" s="86"/>
      <c r="AF56" s="85"/>
      <c r="AG56" s="141" t="s">
        <v>79</v>
      </c>
      <c r="AH56" s="141" t="s">
        <v>78</v>
      </c>
      <c r="AI56" s="124" t="s">
        <v>69</v>
      </c>
      <c r="AJ56" s="124" t="s">
        <v>44</v>
      </c>
      <c r="AK56" s="124" t="s">
        <v>70</v>
      </c>
      <c r="AL56" s="85" t="s">
        <v>51</v>
      </c>
      <c r="AM56" s="87" t="s">
        <v>75</v>
      </c>
      <c r="AN56" s="87" t="s">
        <v>76</v>
      </c>
      <c r="AO56" s="87" t="s">
        <v>77</v>
      </c>
      <c r="AP56" s="86"/>
      <c r="AQ56" s="141" t="s">
        <v>74</v>
      </c>
      <c r="AR56" s="121" t="s">
        <v>406</v>
      </c>
      <c r="AS56" s="121" t="s">
        <v>71</v>
      </c>
      <c r="AT56" s="141" t="s">
        <v>72</v>
      </c>
      <c r="AU56" s="121" t="s">
        <v>50</v>
      </c>
      <c r="AV56" s="121" t="s">
        <v>51</v>
      </c>
      <c r="AW56" s="121" t="s">
        <v>54</v>
      </c>
      <c r="AX56" s="116"/>
      <c r="AY56" s="121" t="s">
        <v>53</v>
      </c>
      <c r="AZ56" s="121" t="s">
        <v>44</v>
      </c>
      <c r="BA56" s="121" t="s">
        <v>52</v>
      </c>
      <c r="BB56" s="86"/>
      <c r="BC56" s="141" t="s">
        <v>42</v>
      </c>
      <c r="BD56" s="85" t="s">
        <v>407</v>
      </c>
      <c r="BE56" s="85" t="s">
        <v>45</v>
      </c>
      <c r="BF56" s="85" t="s">
        <v>73</v>
      </c>
      <c r="BG56" s="36"/>
      <c r="BH56" s="141" t="s">
        <v>40</v>
      </c>
      <c r="BI56" s="85" t="s">
        <v>41</v>
      </c>
      <c r="BJ56" s="87" t="s">
        <v>36</v>
      </c>
      <c r="BK56" s="87" t="s">
        <v>37</v>
      </c>
      <c r="BL56" s="87" t="s">
        <v>38</v>
      </c>
      <c r="BM56" s="87"/>
      <c r="BN56" s="141" t="s">
        <v>43</v>
      </c>
      <c r="BO56" s="142" t="s">
        <v>44</v>
      </c>
      <c r="BP56" s="87" t="s">
        <v>29</v>
      </c>
      <c r="BQ56" s="87" t="s">
        <v>28</v>
      </c>
      <c r="BR56" s="87" t="s">
        <v>27</v>
      </c>
      <c r="BY56" s="39"/>
      <c r="BZ56" s="40"/>
      <c r="CB56" s="37"/>
      <c r="CG56" s="39"/>
      <c r="CH56" s="40"/>
      <c r="CJ56" s="37"/>
      <c r="CL56" s="37"/>
      <c r="CO56" s="39"/>
      <c r="CP56" s="40"/>
      <c r="CR56" s="37"/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/>
      <c r="CP57" s="40"/>
      <c r="CR57" s="37"/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/>
      <c r="CP58" s="40"/>
      <c r="CR58" s="37"/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/>
      <c r="CP59" s="40"/>
      <c r="CR59" s="37"/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/>
      <c r="CP60" s="40"/>
      <c r="CR60" s="37"/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/>
      <c r="CP61" s="40"/>
      <c r="CR61" s="37"/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/>
      <c r="CP62" s="40"/>
      <c r="CR62" s="37"/>
    </row>
    <row r="63" spans="1:101" x14ac:dyDescent="0.25">
      <c r="BY63" s="39"/>
      <c r="BZ63" s="40"/>
      <c r="CB63" s="37"/>
      <c r="CG63" s="39"/>
      <c r="CH63" s="40"/>
      <c r="CJ63" s="37"/>
      <c r="CO63" s="39"/>
      <c r="CP63" s="40"/>
      <c r="CR63" s="37"/>
    </row>
    <row r="64" spans="1:101" x14ac:dyDescent="0.25">
      <c r="BY64" s="39"/>
      <c r="BZ64" s="40"/>
      <c r="CB64" s="37"/>
      <c r="CG64" s="39"/>
      <c r="CH64" s="40"/>
      <c r="CJ64" s="37"/>
      <c r="CO64" s="39"/>
      <c r="CP64" s="40"/>
      <c r="CR64" s="37"/>
    </row>
    <row r="65" spans="77:96" x14ac:dyDescent="0.25">
      <c r="BY65" s="39"/>
      <c r="BZ65" s="40"/>
      <c r="CB65" s="37"/>
      <c r="CG65" s="39"/>
      <c r="CH65" s="40"/>
      <c r="CJ65" s="37"/>
      <c r="CO65" s="39"/>
      <c r="CP65" s="40"/>
      <c r="CR65" s="37"/>
    </row>
    <row r="66" spans="77:96" x14ac:dyDescent="0.25">
      <c r="BY66" s="39"/>
      <c r="BZ66" s="40"/>
      <c r="CB66" s="37"/>
      <c r="CG66" s="39"/>
      <c r="CH66" s="40"/>
      <c r="CJ66" s="37"/>
      <c r="CO66" s="39"/>
      <c r="CP66" s="40"/>
      <c r="CR66" s="37"/>
    </row>
    <row r="67" spans="77:96" x14ac:dyDescent="0.25">
      <c r="BY67" s="39"/>
      <c r="BZ67" s="40"/>
      <c r="CB67" s="37"/>
      <c r="CG67" s="39"/>
      <c r="CH67" s="40"/>
      <c r="CJ67" s="37"/>
      <c r="CO67" s="39"/>
      <c r="CP67" s="40"/>
      <c r="CR67" s="37"/>
    </row>
    <row r="68" spans="77:96" x14ac:dyDescent="0.25">
      <c r="BY68" s="39"/>
      <c r="BZ68" s="40"/>
      <c r="CB68" s="37"/>
      <c r="CG68" s="39"/>
      <c r="CH68" s="40"/>
      <c r="CJ68" s="37"/>
      <c r="CO68" s="39"/>
      <c r="CP68" s="40"/>
      <c r="CR68" s="37"/>
    </row>
    <row r="69" spans="77:96" x14ac:dyDescent="0.25">
      <c r="BY69" s="39"/>
      <c r="BZ69" s="40"/>
      <c r="CB69" s="37"/>
      <c r="CG69" s="39"/>
      <c r="CH69" s="40"/>
      <c r="CJ69" s="37"/>
      <c r="CO69" s="39"/>
      <c r="CP69" s="40"/>
      <c r="CR69" s="37"/>
    </row>
    <row r="70" spans="77:96" x14ac:dyDescent="0.25">
      <c r="BY70" s="39"/>
      <c r="BZ70" s="40"/>
      <c r="CB70" s="37"/>
      <c r="CG70" s="39"/>
      <c r="CH70" s="40"/>
      <c r="CJ70" s="37"/>
      <c r="CO70" s="39"/>
      <c r="CP70" s="40"/>
      <c r="CR70" s="37"/>
    </row>
    <row r="71" spans="77:96" x14ac:dyDescent="0.25">
      <c r="BY71" s="39"/>
      <c r="BZ71" s="40"/>
      <c r="CB71" s="37"/>
      <c r="CG71" s="39"/>
      <c r="CH71" s="40"/>
      <c r="CJ71" s="37"/>
      <c r="CO71" s="39"/>
      <c r="CP71" s="40"/>
      <c r="CR71" s="37"/>
    </row>
    <row r="72" spans="77:96" x14ac:dyDescent="0.25">
      <c r="BY72" s="39"/>
      <c r="BZ72" s="40"/>
      <c r="CB72" s="37"/>
      <c r="CG72" s="39"/>
      <c r="CH72" s="40"/>
      <c r="CJ72" s="37"/>
      <c r="CO72" s="39"/>
      <c r="CP72" s="40"/>
      <c r="CR72" s="37"/>
    </row>
    <row r="73" spans="77:96" x14ac:dyDescent="0.25">
      <c r="BY73" s="39"/>
      <c r="BZ73" s="40"/>
      <c r="CB73" s="37"/>
      <c r="CG73" s="39"/>
      <c r="CH73" s="40"/>
      <c r="CJ73" s="37"/>
      <c r="CO73" s="39"/>
      <c r="CP73" s="40"/>
      <c r="CR73" s="37"/>
    </row>
    <row r="74" spans="77:96" x14ac:dyDescent="0.25">
      <c r="BY74" s="39"/>
      <c r="BZ74" s="40"/>
      <c r="CB74" s="37"/>
      <c r="CG74" s="39"/>
      <c r="CH74" s="40"/>
      <c r="CJ74" s="37"/>
      <c r="CO74" s="39"/>
      <c r="CP74" s="40"/>
      <c r="CR74" s="37"/>
    </row>
    <row r="75" spans="77:96" x14ac:dyDescent="0.25">
      <c r="BY75" s="39"/>
      <c r="BZ75" s="40"/>
      <c r="CB75" s="37"/>
      <c r="CG75" s="39"/>
      <c r="CH75" s="40"/>
      <c r="CJ75" s="37"/>
      <c r="CO75" s="39"/>
      <c r="CP75" s="40"/>
      <c r="CR75" s="37"/>
    </row>
    <row r="76" spans="77:96" x14ac:dyDescent="0.25">
      <c r="BY76" s="39"/>
      <c r="BZ76" s="40"/>
      <c r="CB76" s="37"/>
      <c r="CG76" s="39"/>
      <c r="CH76" s="40"/>
      <c r="CJ76" s="37"/>
      <c r="CO76" s="39"/>
      <c r="CP76" s="40"/>
      <c r="CR76" s="37"/>
    </row>
    <row r="77" spans="77:96" x14ac:dyDescent="0.25">
      <c r="BY77" s="39"/>
      <c r="BZ77" s="40"/>
      <c r="CB77" s="37"/>
      <c r="CG77" s="39"/>
      <c r="CH77" s="40"/>
      <c r="CJ77" s="37"/>
      <c r="CO77" s="39"/>
      <c r="CP77" s="40"/>
      <c r="CR77" s="37"/>
    </row>
    <row r="78" spans="77:96" x14ac:dyDescent="0.25">
      <c r="BY78" s="39"/>
      <c r="BZ78" s="40"/>
      <c r="CB78" s="37"/>
      <c r="CG78" s="39"/>
      <c r="CH78" s="40"/>
      <c r="CJ78" s="37"/>
      <c r="CO78" s="39"/>
      <c r="CP78" s="40"/>
      <c r="CR78" s="37"/>
    </row>
    <row r="79" spans="77:96" x14ac:dyDescent="0.25">
      <c r="BY79" s="39"/>
      <c r="BZ79" s="40"/>
      <c r="CB79" s="37"/>
      <c r="CG79" s="39"/>
      <c r="CH79" s="40"/>
      <c r="CJ79" s="37"/>
      <c r="CO79" s="39"/>
      <c r="CP79" s="40"/>
      <c r="CR79" s="37"/>
    </row>
    <row r="80" spans="77:96" x14ac:dyDescent="0.25">
      <c r="BY80" s="39"/>
      <c r="BZ80" s="40"/>
      <c r="CB80" s="37"/>
      <c r="CG80" s="39"/>
      <c r="CH80" s="40"/>
      <c r="CJ80" s="37"/>
      <c r="CO80" s="39"/>
      <c r="CP80" s="40"/>
      <c r="CR80" s="37"/>
    </row>
    <row r="81" spans="77:96" x14ac:dyDescent="0.25">
      <c r="BY81" s="39"/>
      <c r="BZ81" s="40"/>
      <c r="CB81" s="37"/>
      <c r="CO81" s="39"/>
      <c r="CP81" s="40"/>
      <c r="CR81" s="37"/>
    </row>
    <row r="82" spans="77:96" x14ac:dyDescent="0.25">
      <c r="BY82" s="39"/>
      <c r="BZ82" s="40"/>
      <c r="CB82" s="37"/>
      <c r="CO82" s="39"/>
      <c r="CP82" s="40"/>
      <c r="CR82" s="37"/>
    </row>
    <row r="83" spans="77:96" x14ac:dyDescent="0.25">
      <c r="BY83" s="39"/>
      <c r="BZ83" s="40"/>
      <c r="CB83" s="37"/>
      <c r="CO83" s="39"/>
      <c r="CP83" s="40"/>
      <c r="CR83" s="37"/>
    </row>
    <row r="84" spans="77:96" x14ac:dyDescent="0.25">
      <c r="BY84" s="39"/>
      <c r="BZ84" s="40"/>
      <c r="CB84" s="37"/>
      <c r="CO84" s="39"/>
      <c r="CP84" s="40"/>
      <c r="CR84" s="37"/>
    </row>
    <row r="85" spans="77:96" x14ac:dyDescent="0.25">
      <c r="BY85" s="39"/>
      <c r="BZ85" s="40"/>
      <c r="CB85" s="37"/>
      <c r="CO85" s="39"/>
      <c r="CP85" s="40"/>
      <c r="CR85" s="37"/>
    </row>
    <row r="86" spans="77:96" x14ac:dyDescent="0.25">
      <c r="BY86" s="39"/>
      <c r="BZ86" s="40"/>
      <c r="CB86" s="37"/>
      <c r="CO86" s="39"/>
      <c r="CP86" s="40"/>
      <c r="CR86" s="37"/>
    </row>
    <row r="87" spans="77:96" x14ac:dyDescent="0.25">
      <c r="BY87" s="39"/>
      <c r="BZ87" s="40"/>
      <c r="CB87" s="37"/>
      <c r="CO87" s="39"/>
      <c r="CP87" s="40"/>
      <c r="CR87" s="37"/>
    </row>
    <row r="88" spans="77:96" x14ac:dyDescent="0.25">
      <c r="BY88" s="39"/>
      <c r="BZ88" s="40"/>
      <c r="CB88" s="37"/>
      <c r="CO88" s="39"/>
      <c r="CP88" s="40"/>
      <c r="CR88" s="37"/>
    </row>
    <row r="89" spans="77:96" x14ac:dyDescent="0.25">
      <c r="BY89" s="39"/>
      <c r="BZ89" s="40"/>
      <c r="CB89" s="37"/>
      <c r="CO89" s="39"/>
      <c r="CP89" s="40"/>
      <c r="CR89" s="37"/>
    </row>
    <row r="90" spans="77:96" x14ac:dyDescent="0.25">
      <c r="BY90" s="39"/>
      <c r="BZ90" s="40"/>
      <c r="CB90" s="37"/>
      <c r="CO90" s="39"/>
      <c r="CP90" s="40"/>
      <c r="CR90" s="37"/>
    </row>
    <row r="91" spans="77:96" x14ac:dyDescent="0.25">
      <c r="BY91" s="39"/>
      <c r="BZ91" s="40"/>
      <c r="CB91" s="37"/>
      <c r="CO91" s="39"/>
      <c r="CP91" s="40"/>
      <c r="CR91" s="37"/>
    </row>
    <row r="92" spans="77:96" x14ac:dyDescent="0.25">
      <c r="BY92" s="39"/>
      <c r="BZ92" s="40"/>
      <c r="CB92" s="37"/>
      <c r="CO92" s="39"/>
      <c r="CP92" s="40"/>
      <c r="CR92" s="37"/>
    </row>
    <row r="93" spans="77:96" x14ac:dyDescent="0.25">
      <c r="BY93" s="39"/>
      <c r="BZ93" s="40"/>
      <c r="CB93" s="37"/>
      <c r="CO93" s="39"/>
      <c r="CP93" s="40"/>
      <c r="CR93" s="37"/>
    </row>
    <row r="94" spans="77:96" x14ac:dyDescent="0.25">
      <c r="BY94" s="39"/>
      <c r="BZ94" s="40"/>
      <c r="CB94" s="37"/>
      <c r="CO94" s="39"/>
      <c r="CP94" s="40"/>
      <c r="CR94" s="37"/>
    </row>
    <row r="95" spans="77:96" x14ac:dyDescent="0.25">
      <c r="BY95" s="39"/>
      <c r="BZ95" s="40"/>
      <c r="CB95" s="37"/>
      <c r="CO95" s="39"/>
      <c r="CP95" s="40"/>
      <c r="CR95" s="37"/>
    </row>
    <row r="96" spans="77:96" x14ac:dyDescent="0.25">
      <c r="BY96" s="39"/>
      <c r="BZ96" s="40"/>
      <c r="CB96" s="37"/>
      <c r="CO96" s="39"/>
      <c r="CP96" s="40"/>
      <c r="CR96" s="37"/>
    </row>
    <row r="97" spans="77:96" x14ac:dyDescent="0.25">
      <c r="BY97" s="39"/>
      <c r="BZ97" s="40"/>
      <c r="CB97" s="37"/>
      <c r="CO97" s="39"/>
      <c r="CP97" s="40"/>
      <c r="CR97" s="37"/>
    </row>
    <row r="98" spans="77:96" x14ac:dyDescent="0.25">
      <c r="BY98" s="39"/>
      <c r="BZ98" s="40"/>
      <c r="CB98" s="37"/>
      <c r="CO98" s="39"/>
      <c r="CP98" s="40"/>
      <c r="CR98" s="37"/>
    </row>
    <row r="99" spans="77:96" x14ac:dyDescent="0.25">
      <c r="BY99" s="39"/>
      <c r="BZ99" s="40"/>
      <c r="CB99" s="37"/>
      <c r="CO99" s="39"/>
      <c r="CP99" s="40"/>
      <c r="CR99" s="37"/>
    </row>
    <row r="100" spans="77:96" x14ac:dyDescent="0.25">
      <c r="BY100" s="39"/>
      <c r="BZ100" s="40"/>
      <c r="CB100" s="37"/>
      <c r="CO100" s="39"/>
      <c r="CP100" s="40"/>
      <c r="CR100" s="37"/>
    </row>
  </sheetData>
  <sheetProtection algorithmName="SHA-512" hashValue="8cxvGXZH9XWs7b6cDARwpTxy8hTWP3zl3eL0ysfMr8wsb8zDyn6eCvfpvSV7nMpNaw+XleZABrXvALNToqgk0g==" saltValue="Z02cWP7R3QaBQHd3xpQJFQ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3"/>
  <conditionalFormatting sqref="E36">
    <cfRule type="expression" dxfId="129" priority="129">
      <formula>AND(D36=0,E36=0)</formula>
    </cfRule>
  </conditionalFormatting>
  <conditionalFormatting sqref="D36">
    <cfRule type="cellIs" dxfId="128" priority="128" operator="equal">
      <formula>0</formula>
    </cfRule>
  </conditionalFormatting>
  <conditionalFormatting sqref="D14">
    <cfRule type="cellIs" dxfId="127" priority="126" operator="equal">
      <formula>0</formula>
    </cfRule>
  </conditionalFormatting>
  <conditionalFormatting sqref="P8">
    <cfRule type="cellIs" dxfId="126" priority="124" operator="equal">
      <formula>0</formula>
    </cfRule>
  </conditionalFormatting>
  <conditionalFormatting sqref="P14">
    <cfRule type="cellIs" dxfId="125" priority="122" operator="equal">
      <formula>0</formula>
    </cfRule>
  </conditionalFormatting>
  <conditionalFormatting sqref="J20">
    <cfRule type="cellIs" dxfId="124" priority="120" operator="equal">
      <formula>0</formula>
    </cfRule>
  </conditionalFormatting>
  <conditionalFormatting sqref="D26">
    <cfRule type="cellIs" dxfId="123" priority="118" operator="equal">
      <formula>0</formula>
    </cfRule>
  </conditionalFormatting>
  <conditionalFormatting sqref="P26">
    <cfRule type="cellIs" dxfId="122" priority="116" operator="equal">
      <formula>0</formula>
    </cfRule>
  </conditionalFormatting>
  <conditionalFormatting sqref="J36">
    <cfRule type="cellIs" dxfId="121" priority="114" operator="equal">
      <formula>0</formula>
    </cfRule>
  </conditionalFormatting>
  <conditionalFormatting sqref="P36">
    <cfRule type="cellIs" dxfId="120" priority="112" operator="equal">
      <formula>0</formula>
    </cfRule>
  </conditionalFormatting>
  <conditionalFormatting sqref="P42">
    <cfRule type="cellIs" dxfId="119" priority="110" operator="equal">
      <formula>0</formula>
    </cfRule>
  </conditionalFormatting>
  <conditionalFormatting sqref="J42">
    <cfRule type="cellIs" dxfId="118" priority="108" operator="equal">
      <formula>0</formula>
    </cfRule>
  </conditionalFormatting>
  <conditionalFormatting sqref="D42">
    <cfRule type="cellIs" dxfId="117" priority="106" operator="equal">
      <formula>0</formula>
    </cfRule>
  </conditionalFormatting>
  <conditionalFormatting sqref="D48">
    <cfRule type="cellIs" dxfId="116" priority="104" operator="equal">
      <formula>0</formula>
    </cfRule>
  </conditionalFormatting>
  <conditionalFormatting sqref="J48">
    <cfRule type="cellIs" dxfId="115" priority="102" operator="equal">
      <formula>0</formula>
    </cfRule>
  </conditionalFormatting>
  <conditionalFormatting sqref="P48">
    <cfRule type="cellIs" dxfId="114" priority="100" operator="equal">
      <formula>0</formula>
    </cfRule>
  </conditionalFormatting>
  <conditionalFormatting sqref="P54">
    <cfRule type="cellIs" dxfId="113" priority="98" operator="equal">
      <formula>0</formula>
    </cfRule>
  </conditionalFormatting>
  <conditionalFormatting sqref="J54">
    <cfRule type="cellIs" dxfId="112" priority="96" operator="equal">
      <formula>0</formula>
    </cfRule>
  </conditionalFormatting>
  <conditionalFormatting sqref="C7">
    <cfRule type="cellIs" dxfId="111" priority="130" operator="equal">
      <formula>0</formula>
    </cfRule>
  </conditionalFormatting>
  <conditionalFormatting sqref="P20">
    <cfRule type="cellIs" dxfId="110" priority="119" operator="equal">
      <formula>0</formula>
    </cfRule>
  </conditionalFormatting>
  <conditionalFormatting sqref="J8">
    <cfRule type="cellIs" dxfId="109" priority="125" operator="equal">
      <formula>0</formula>
    </cfRule>
  </conditionalFormatting>
  <conditionalFormatting sqref="J14">
    <cfRule type="cellIs" dxfId="108" priority="123" operator="equal">
      <formula>0</formula>
    </cfRule>
  </conditionalFormatting>
  <conditionalFormatting sqref="D8">
    <cfRule type="cellIs" dxfId="107" priority="127" operator="equal">
      <formula>0</formula>
    </cfRule>
  </conditionalFormatting>
  <conditionalFormatting sqref="D20">
    <cfRule type="cellIs" dxfId="106" priority="121" operator="equal">
      <formula>0</formula>
    </cfRule>
  </conditionalFormatting>
  <conditionalFormatting sqref="J26">
    <cfRule type="cellIs" dxfId="105" priority="117" operator="equal">
      <formula>0</formula>
    </cfRule>
  </conditionalFormatting>
  <conditionalFormatting sqref="K36">
    <cfRule type="expression" dxfId="104" priority="115">
      <formula>AND(J36=0,K36=0)</formula>
    </cfRule>
  </conditionalFormatting>
  <conditionalFormatting sqref="Q36">
    <cfRule type="expression" dxfId="103" priority="113">
      <formula>AND(P36=0,Q36=0)</formula>
    </cfRule>
  </conditionalFormatting>
  <conditionalFormatting sqref="Q42">
    <cfRule type="expression" dxfId="102" priority="111">
      <formula>AND(P42=0,Q42=0)</formula>
    </cfRule>
  </conditionalFormatting>
  <conditionalFormatting sqref="K42">
    <cfRule type="expression" dxfId="101" priority="109">
      <formula>AND(J42=0,K42=0)</formula>
    </cfRule>
  </conditionalFormatting>
  <conditionalFormatting sqref="E42">
    <cfRule type="expression" dxfId="100" priority="107">
      <formula>AND(D42=0,E42=0)</formula>
    </cfRule>
  </conditionalFormatting>
  <conditionalFormatting sqref="E48">
    <cfRule type="expression" dxfId="99" priority="105">
      <formula>AND(D48=0,E48=0)</formula>
    </cfRule>
  </conditionalFormatting>
  <conditionalFormatting sqref="K48">
    <cfRule type="expression" dxfId="98" priority="103">
      <formula>AND(J48=0,K48=0)</formula>
    </cfRule>
  </conditionalFormatting>
  <conditionalFormatting sqref="Q48">
    <cfRule type="expression" dxfId="97" priority="101">
      <formula>AND(P48=0,Q48=0)</formula>
    </cfRule>
  </conditionalFormatting>
  <conditionalFormatting sqref="Q54">
    <cfRule type="expression" dxfId="96" priority="99">
      <formula>AND(P54=0,Q54=0)</formula>
    </cfRule>
  </conditionalFormatting>
  <conditionalFormatting sqref="K54">
    <cfRule type="expression" dxfId="95" priority="97">
      <formula>AND(J54=0,K54=0)</formula>
    </cfRule>
  </conditionalFormatting>
  <conditionalFormatting sqref="E54">
    <cfRule type="expression" dxfId="94" priority="95">
      <formula>AND(D54=0,E54=0)</formula>
    </cfRule>
  </conditionalFormatting>
  <conditionalFormatting sqref="D54">
    <cfRule type="cellIs" dxfId="93" priority="94" operator="equal">
      <formula>0</formula>
    </cfRule>
  </conditionalFormatting>
  <conditionalFormatting sqref="AC44:AC54">
    <cfRule type="containsText" dxfId="92" priority="93" operator="containsText" text="okok">
      <formula>NOT(ISERROR(SEARCH("okok",AC44)))</formula>
    </cfRule>
  </conditionalFormatting>
  <conditionalFormatting sqref="AM2:AM13">
    <cfRule type="cellIs" dxfId="91" priority="92" operator="lessThan">
      <formula>1</formula>
    </cfRule>
  </conditionalFormatting>
  <conditionalFormatting sqref="BC2:BC13">
    <cfRule type="cellIs" dxfId="90" priority="91" operator="lessThan">
      <formula>1</formula>
    </cfRule>
  </conditionalFormatting>
  <conditionalFormatting sqref="Z2:Z13">
    <cfRule type="expression" dxfId="89" priority="90">
      <formula>$Z2&lt;&gt;$AP2</formula>
    </cfRule>
  </conditionalFormatting>
  <conditionalFormatting sqref="AD2:AD13">
    <cfRule type="expression" dxfId="88" priority="89">
      <formula>$AD2&lt;&gt;$AT2</formula>
    </cfRule>
  </conditionalFormatting>
  <conditionalFormatting sqref="D7">
    <cfRule type="expression" dxfId="87" priority="88">
      <formula>AND(C7=0,D7=0)</formula>
    </cfRule>
  </conditionalFormatting>
  <conditionalFormatting sqref="I25">
    <cfRule type="cellIs" dxfId="86" priority="69" operator="equal">
      <formula>0</formula>
    </cfRule>
  </conditionalFormatting>
  <conditionalFormatting sqref="J25">
    <cfRule type="expression" dxfId="85" priority="68">
      <formula>AND(I25=0,J25=0)</formula>
    </cfRule>
  </conditionalFormatting>
  <conditionalFormatting sqref="C34">
    <cfRule type="cellIs" dxfId="84" priority="65" operator="equal">
      <formula>0</formula>
    </cfRule>
  </conditionalFormatting>
  <conditionalFormatting sqref="D34">
    <cfRule type="expression" dxfId="83" priority="64">
      <formula>AND(C34=0,D34=0)</formula>
    </cfRule>
  </conditionalFormatting>
  <conditionalFormatting sqref="O40">
    <cfRule type="cellIs" dxfId="82" priority="55" operator="equal">
      <formula>0</formula>
    </cfRule>
  </conditionalFormatting>
  <conditionalFormatting sqref="P40">
    <cfRule type="expression" dxfId="81" priority="54">
      <formula>AND(O40=0,P40=0)</formula>
    </cfRule>
  </conditionalFormatting>
  <conditionalFormatting sqref="C40">
    <cfRule type="cellIs" dxfId="80" priority="59" operator="equal">
      <formula>0</formula>
    </cfRule>
  </conditionalFormatting>
  <conditionalFormatting sqref="D40">
    <cfRule type="expression" dxfId="79" priority="58">
      <formula>AND(C40=0,D40=0)</formula>
    </cfRule>
  </conditionalFormatting>
  <conditionalFormatting sqref="C46">
    <cfRule type="cellIs" dxfId="78" priority="53" operator="equal">
      <formula>0</formula>
    </cfRule>
  </conditionalFormatting>
  <conditionalFormatting sqref="D46">
    <cfRule type="expression" dxfId="77" priority="52">
      <formula>AND(C46=0,D46=0)</formula>
    </cfRule>
  </conditionalFormatting>
  <conditionalFormatting sqref="I40">
    <cfRule type="cellIs" dxfId="76" priority="57" operator="equal">
      <formula>0</formula>
    </cfRule>
  </conditionalFormatting>
  <conditionalFormatting sqref="J40">
    <cfRule type="expression" dxfId="75" priority="56">
      <formula>AND(I40=0,J40=0)</formula>
    </cfRule>
  </conditionalFormatting>
  <conditionalFormatting sqref="I46">
    <cfRule type="cellIs" dxfId="74" priority="51" operator="equal">
      <formula>0</formula>
    </cfRule>
  </conditionalFormatting>
  <conditionalFormatting sqref="J46">
    <cfRule type="expression" dxfId="73" priority="50">
      <formula>AND(I46=0,J46=0)</formula>
    </cfRule>
  </conditionalFormatting>
  <conditionalFormatting sqref="I7">
    <cfRule type="cellIs" dxfId="72" priority="87" operator="equal">
      <formula>0</formula>
    </cfRule>
  </conditionalFormatting>
  <conditionalFormatting sqref="J7">
    <cfRule type="expression" dxfId="71" priority="86">
      <formula>AND(I7=0,J7=0)</formula>
    </cfRule>
  </conditionalFormatting>
  <conditionalFormatting sqref="O7">
    <cfRule type="cellIs" dxfId="70" priority="85" operator="equal">
      <formula>0</formula>
    </cfRule>
  </conditionalFormatting>
  <conditionalFormatting sqref="P7">
    <cfRule type="expression" dxfId="69" priority="84">
      <formula>AND(O7=0,P7=0)</formula>
    </cfRule>
  </conditionalFormatting>
  <conditionalFormatting sqref="I34">
    <cfRule type="cellIs" dxfId="68" priority="63" operator="equal">
      <formula>0</formula>
    </cfRule>
  </conditionalFormatting>
  <conditionalFormatting sqref="J34">
    <cfRule type="expression" dxfId="67" priority="62">
      <formula>AND(I34=0,J34=0)</formula>
    </cfRule>
  </conditionalFormatting>
  <conditionalFormatting sqref="O34">
    <cfRule type="cellIs" dxfId="66" priority="61" operator="equal">
      <formula>0</formula>
    </cfRule>
  </conditionalFormatting>
  <conditionalFormatting sqref="P34">
    <cfRule type="expression" dxfId="65" priority="60">
      <formula>AND(O34=0,P34=0)</formula>
    </cfRule>
  </conditionalFormatting>
  <conditionalFormatting sqref="O25">
    <cfRule type="cellIs" dxfId="64" priority="67" operator="equal">
      <formula>0</formula>
    </cfRule>
  </conditionalFormatting>
  <conditionalFormatting sqref="P25">
    <cfRule type="expression" dxfId="63" priority="66">
      <formula>AND(O25=0,P25=0)</formula>
    </cfRule>
  </conditionalFormatting>
  <conditionalFormatting sqref="I19">
    <cfRule type="cellIs" dxfId="62" priority="75" operator="equal">
      <formula>0</formula>
    </cfRule>
  </conditionalFormatting>
  <conditionalFormatting sqref="J19">
    <cfRule type="expression" dxfId="61" priority="74">
      <formula>AND(I19=0,J19=0)</formula>
    </cfRule>
  </conditionalFormatting>
  <conditionalFormatting sqref="O19">
    <cfRule type="cellIs" dxfId="60" priority="73" operator="equal">
      <formula>0</formula>
    </cfRule>
  </conditionalFormatting>
  <conditionalFormatting sqref="P19">
    <cfRule type="expression" dxfId="59" priority="72">
      <formula>AND(O19=0,P19=0)</formula>
    </cfRule>
  </conditionalFormatting>
  <conditionalFormatting sqref="C25">
    <cfRule type="cellIs" dxfId="58" priority="71" operator="equal">
      <formula>0</formula>
    </cfRule>
  </conditionalFormatting>
  <conditionalFormatting sqref="D25">
    <cfRule type="expression" dxfId="57" priority="70">
      <formula>AND(C25=0,D25=0)</formula>
    </cfRule>
  </conditionalFormatting>
  <conditionalFormatting sqref="C13">
    <cfRule type="cellIs" dxfId="56" priority="83" operator="equal">
      <formula>0</formula>
    </cfRule>
  </conditionalFormatting>
  <conditionalFormatting sqref="D13">
    <cfRule type="expression" dxfId="55" priority="82">
      <formula>AND(C13=0,D13=0)</formula>
    </cfRule>
  </conditionalFormatting>
  <conditionalFormatting sqref="I13">
    <cfRule type="cellIs" dxfId="54" priority="81" operator="equal">
      <formula>0</formula>
    </cfRule>
  </conditionalFormatting>
  <conditionalFormatting sqref="J13">
    <cfRule type="expression" dxfId="53" priority="80">
      <formula>AND(I13=0,J13=0)</formula>
    </cfRule>
  </conditionalFormatting>
  <conditionalFormatting sqref="O13">
    <cfRule type="cellIs" dxfId="52" priority="79" operator="equal">
      <formula>0</formula>
    </cfRule>
  </conditionalFormatting>
  <conditionalFormatting sqref="P13">
    <cfRule type="expression" dxfId="51" priority="78">
      <formula>AND(O13=0,P13=0)</formula>
    </cfRule>
  </conditionalFormatting>
  <conditionalFormatting sqref="C19">
    <cfRule type="cellIs" dxfId="50" priority="77" operator="equal">
      <formula>0</formula>
    </cfRule>
  </conditionalFormatting>
  <conditionalFormatting sqref="D19">
    <cfRule type="expression" dxfId="49" priority="76">
      <formula>AND(C19=0,D19=0)</formula>
    </cfRule>
  </conditionalFormatting>
  <conditionalFormatting sqref="O46">
    <cfRule type="cellIs" dxfId="48" priority="49" operator="equal">
      <formula>0</formula>
    </cfRule>
  </conditionalFormatting>
  <conditionalFormatting sqref="P46">
    <cfRule type="expression" dxfId="47" priority="48">
      <formula>AND(O46=0,P46=0)</formula>
    </cfRule>
  </conditionalFormatting>
  <conditionalFormatting sqref="C52">
    <cfRule type="cellIs" dxfId="46" priority="47" operator="equal">
      <formula>0</formula>
    </cfRule>
  </conditionalFormatting>
  <conditionalFormatting sqref="D52">
    <cfRule type="expression" dxfId="45" priority="46">
      <formula>AND(C52=0,D52=0)</formula>
    </cfRule>
  </conditionalFormatting>
  <conditionalFormatting sqref="I52">
    <cfRule type="cellIs" dxfId="44" priority="45" operator="equal">
      <formula>0</formula>
    </cfRule>
  </conditionalFormatting>
  <conditionalFormatting sqref="J52">
    <cfRule type="expression" dxfId="43" priority="44">
      <formula>AND(I52=0,J52=0)</formula>
    </cfRule>
  </conditionalFormatting>
  <conditionalFormatting sqref="O52">
    <cfRule type="cellIs" dxfId="42" priority="43" operator="equal">
      <formula>0</formula>
    </cfRule>
  </conditionalFormatting>
  <conditionalFormatting sqref="P52">
    <cfRule type="expression" dxfId="41" priority="42">
      <formula>AND(O52=0,P52=0)</formula>
    </cfRule>
  </conditionalFormatting>
  <conditionalFormatting sqref="BO43:BO54">
    <cfRule type="containsText" dxfId="40" priority="41" operator="containsText" text="ok">
      <formula>NOT(ISERROR(SEARCH("ok",BO43)))</formula>
    </cfRule>
  </conditionalFormatting>
  <conditionalFormatting sqref="BP44:BP55">
    <cfRule type="containsText" dxfId="39" priority="40" operator="containsText" text="ok">
      <formula>NOT(ISERROR(SEARCH("ok",BP44)))</formula>
    </cfRule>
  </conditionalFormatting>
  <conditionalFormatting sqref="AS34">
    <cfRule type="expression" dxfId="38" priority="38">
      <formula>AND(AR34=0,AS34=0)</formula>
    </cfRule>
  </conditionalFormatting>
  <conditionalFormatting sqref="AR34">
    <cfRule type="cellIs" dxfId="37" priority="39" operator="equal">
      <formula>0</formula>
    </cfRule>
  </conditionalFormatting>
  <conditionalFormatting sqref="C35">
    <cfRule type="cellIs" dxfId="36" priority="37" operator="equal">
      <formula>0</formula>
    </cfRule>
  </conditionalFormatting>
  <conditionalFormatting sqref="D35">
    <cfRule type="expression" dxfId="35" priority="36">
      <formula>AND(C35=0,D35=0)</formula>
    </cfRule>
  </conditionalFormatting>
  <conditionalFormatting sqref="I35">
    <cfRule type="cellIs" dxfId="34" priority="35" operator="equal">
      <formula>0</formula>
    </cfRule>
  </conditionalFormatting>
  <conditionalFormatting sqref="J35">
    <cfRule type="expression" dxfId="33" priority="34">
      <formula>AND(I35=0,J35=0)</formula>
    </cfRule>
  </conditionalFormatting>
  <conditionalFormatting sqref="O35">
    <cfRule type="cellIs" dxfId="32" priority="33" operator="equal">
      <formula>0</formula>
    </cfRule>
  </conditionalFormatting>
  <conditionalFormatting sqref="P35">
    <cfRule type="expression" dxfId="31" priority="32">
      <formula>AND(O35=0,P35=0)</formula>
    </cfRule>
  </conditionalFormatting>
  <conditionalFormatting sqref="C41">
    <cfRule type="cellIs" dxfId="30" priority="31" operator="equal">
      <formula>0</formula>
    </cfRule>
  </conditionalFormatting>
  <conditionalFormatting sqref="D41">
    <cfRule type="expression" dxfId="29" priority="30">
      <formula>AND(C41=0,D41=0)</formula>
    </cfRule>
  </conditionalFormatting>
  <conditionalFormatting sqref="I41">
    <cfRule type="cellIs" dxfId="28" priority="29" operator="equal">
      <formula>0</formula>
    </cfRule>
  </conditionalFormatting>
  <conditionalFormatting sqref="J41">
    <cfRule type="expression" dxfId="27" priority="28">
      <formula>AND(I41=0,J41=0)</formula>
    </cfRule>
  </conditionalFormatting>
  <conditionalFormatting sqref="O41">
    <cfRule type="cellIs" dxfId="26" priority="27" operator="equal">
      <formula>0</formula>
    </cfRule>
  </conditionalFormatting>
  <conditionalFormatting sqref="P41">
    <cfRule type="expression" dxfId="25" priority="26">
      <formula>AND(O41=0,P41=0)</formula>
    </cfRule>
  </conditionalFormatting>
  <conditionalFormatting sqref="C47">
    <cfRule type="cellIs" dxfId="24" priority="25" operator="equal">
      <formula>0</formula>
    </cfRule>
  </conditionalFormatting>
  <conditionalFormatting sqref="D47">
    <cfRule type="expression" dxfId="23" priority="24">
      <formula>AND(C47=0,D47=0)</formula>
    </cfRule>
  </conditionalFormatting>
  <conditionalFormatting sqref="I47">
    <cfRule type="cellIs" dxfId="22" priority="23" operator="equal">
      <formula>0</formula>
    </cfRule>
  </conditionalFormatting>
  <conditionalFormatting sqref="J47">
    <cfRule type="expression" dxfId="21" priority="22">
      <formula>AND(I47=0,J47=0)</formula>
    </cfRule>
  </conditionalFormatting>
  <conditionalFormatting sqref="O47">
    <cfRule type="cellIs" dxfId="20" priority="21" operator="equal">
      <formula>0</formula>
    </cfRule>
  </conditionalFormatting>
  <conditionalFormatting sqref="P47">
    <cfRule type="expression" dxfId="19" priority="20">
      <formula>AND(O47=0,P47=0)</formula>
    </cfRule>
  </conditionalFormatting>
  <conditionalFormatting sqref="C53">
    <cfRule type="cellIs" dxfId="18" priority="19" operator="equal">
      <formula>0</formula>
    </cfRule>
  </conditionalFormatting>
  <conditionalFormatting sqref="D53">
    <cfRule type="expression" dxfId="17" priority="18">
      <formula>AND(C53=0,D53=0)</formula>
    </cfRule>
  </conditionalFormatting>
  <conditionalFormatting sqref="I53">
    <cfRule type="cellIs" dxfId="16" priority="17" operator="equal">
      <formula>0</formula>
    </cfRule>
  </conditionalFormatting>
  <conditionalFormatting sqref="J53">
    <cfRule type="expression" dxfId="15" priority="16">
      <formula>AND(I53=0,J53=0)</formula>
    </cfRule>
  </conditionalFormatting>
  <conditionalFormatting sqref="O53">
    <cfRule type="cellIs" dxfId="14" priority="15" operator="equal">
      <formula>0</formula>
    </cfRule>
  </conditionalFormatting>
  <conditionalFormatting sqref="P53">
    <cfRule type="expression" dxfId="13" priority="14">
      <formula>AND(O53=0,P53=0)</formula>
    </cfRule>
  </conditionalFormatting>
  <conditionalFormatting sqref="AR35">
    <cfRule type="cellIs" dxfId="12" priority="13" operator="equal">
      <formula>0</formula>
    </cfRule>
  </conditionalFormatting>
  <conditionalFormatting sqref="AS35">
    <cfRule type="expression" dxfId="11" priority="12">
      <formula>AND(AR35=0,AS35=0)</formula>
    </cfRule>
  </conditionalFormatting>
  <conditionalFormatting sqref="BI43:BI54">
    <cfRule type="containsText" dxfId="10" priority="11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85" t="s">
        <v>197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6">
        <v>1</v>
      </c>
      <c r="R1" s="186"/>
      <c r="S1" s="153"/>
      <c r="T1" s="153"/>
      <c r="U1" s="153"/>
      <c r="V1" s="153"/>
      <c r="W1" s="153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0.1762566605861009</v>
      </c>
      <c r="BZ1" s="40">
        <f ca="1">RANK(BY1,$BY$1:$BY$100,)</f>
        <v>9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0.56805779362304853</v>
      </c>
      <c r="CH1" s="40">
        <f ca="1">RANK(CG1,$CG$1:$CG$100,)</f>
        <v>17</v>
      </c>
      <c r="CI1" s="17"/>
      <c r="CJ1" s="37">
        <v>1</v>
      </c>
      <c r="CK1" s="37">
        <v>0</v>
      </c>
      <c r="CL1" s="37">
        <v>1</v>
      </c>
      <c r="CN1" s="38" t="s">
        <v>24</v>
      </c>
      <c r="CO1" s="39">
        <f ca="1">RAND()</f>
        <v>0.32822177073618841</v>
      </c>
      <c r="CP1" s="40">
        <f t="shared" ref="CP1:CP54" ca="1" si="0">RANK(CO1,$CO$1:$CO$100,)</f>
        <v>41</v>
      </c>
      <c r="CQ1" s="17"/>
      <c r="CR1" s="37">
        <v>1</v>
      </c>
      <c r="CS1" s="36">
        <v>0</v>
      </c>
      <c r="CT1" s="36">
        <v>0</v>
      </c>
      <c r="CV1" s="37"/>
      <c r="CW1" s="37"/>
    </row>
    <row r="2" spans="1:101" s="1" customFormat="1" ht="38.25" customHeight="1" thickBot="1" x14ac:dyDescent="0.3">
      <c r="A2" s="2"/>
      <c r="B2" s="187" t="s">
        <v>0</v>
      </c>
      <c r="C2" s="188"/>
      <c r="D2" s="188"/>
      <c r="E2" s="189"/>
      <c r="F2" s="187" t="s">
        <v>1</v>
      </c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9"/>
      <c r="R2" s="2"/>
      <c r="X2" s="37"/>
      <c r="Y2" s="56" t="s">
        <v>122</v>
      </c>
      <c r="Z2" s="41">
        <f ca="1">IF(AND(BC2&lt;0,AP2&lt;9),AP2+1,AP2)</f>
        <v>1</v>
      </c>
      <c r="AA2" s="41">
        <f ca="1">AQ2</f>
        <v>2</v>
      </c>
      <c r="AB2" s="41">
        <f ca="1">AR2</f>
        <v>8</v>
      </c>
      <c r="AC2" s="37"/>
      <c r="AD2" s="41">
        <f ca="1">IF(AND(BC2&lt;0,AP2=9),AT2-1,AT2)</f>
        <v>0</v>
      </c>
      <c r="AE2" s="41">
        <f ca="1">AU2</f>
        <v>4</v>
      </c>
      <c r="AF2" s="41">
        <f ca="1">IF(BA2=0,RANDBETWEEN(1,9),AV2)</f>
        <v>4</v>
      </c>
      <c r="AG2" s="37"/>
      <c r="AH2" s="56" t="s">
        <v>118</v>
      </c>
      <c r="AI2" s="41">
        <f ca="1">Z2*100+AA2*10+AB2</f>
        <v>128</v>
      </c>
      <c r="AJ2" s="61" t="s">
        <v>101</v>
      </c>
      <c r="AK2" s="41">
        <f ca="1">AD2*100+AE2*10+AF2</f>
        <v>44</v>
      </c>
      <c r="AL2" s="61" t="s">
        <v>121</v>
      </c>
      <c r="AM2" s="41">
        <f t="shared" ref="AM2:AM13" ca="1" si="1">AI2-AK2</f>
        <v>84</v>
      </c>
      <c r="AN2" s="37"/>
      <c r="AO2" s="56" t="s">
        <v>118</v>
      </c>
      <c r="AP2" s="82">
        <f ca="1">VLOOKUP($BZ1,$CB$1:$CD$101,2,FALSE)</f>
        <v>1</v>
      </c>
      <c r="AQ2" s="82">
        <f ca="1">VLOOKUP($CH1,$CJ$1:$CL$101,2,FALSE)</f>
        <v>2</v>
      </c>
      <c r="AR2" s="82">
        <f ca="1">VLOOKUP($CP1,$CR$1:$CT$101,2,FALSE)</f>
        <v>8</v>
      </c>
      <c r="AS2" s="37"/>
      <c r="AT2" s="82">
        <f ca="1">VLOOKUP($BZ1,$CB$1:$CD$101,3,FALSE)</f>
        <v>0</v>
      </c>
      <c r="AU2" s="82">
        <f ca="1">VLOOKUP($CH1,$CJ$1:$CL$101,3,FALSE)</f>
        <v>4</v>
      </c>
      <c r="AV2" s="82">
        <f ca="1">VLOOKUP($CP1,$CR$1:$CT$101,3,FALSE)</f>
        <v>4</v>
      </c>
      <c r="AW2" s="37"/>
      <c r="AX2" s="56" t="s">
        <v>118</v>
      </c>
      <c r="AY2" s="41">
        <f ca="1">AP2*100+AQ2*10+AR2</f>
        <v>128</v>
      </c>
      <c r="AZ2" s="61" t="s">
        <v>101</v>
      </c>
      <c r="BA2" s="41">
        <f ca="1">AT2*100+AU2*10+AV2</f>
        <v>44</v>
      </c>
      <c r="BB2" s="61" t="s">
        <v>121</v>
      </c>
      <c r="BC2" s="41">
        <f t="shared" ref="BC2:BC13" ca="1" si="2">AY2-BA2</f>
        <v>84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2" ca="1" si="3">RAND()</f>
        <v>0.94486779237040808</v>
      </c>
      <c r="BZ2" s="40">
        <f t="shared" ref="BZ2:BZ12" ca="1" si="4">RANK(BY2,$BY$1:$BY$100,)</f>
        <v>1</v>
      </c>
      <c r="CA2" s="17"/>
      <c r="CB2" s="37">
        <v>2</v>
      </c>
      <c r="CC2" s="37">
        <v>1</v>
      </c>
      <c r="CD2" s="37">
        <v>0</v>
      </c>
      <c r="CG2" s="39">
        <f t="shared" ref="CG2:CG43" ca="1" si="5">RAND()</f>
        <v>0.39651298569956173</v>
      </c>
      <c r="CH2" s="40">
        <f t="shared" ref="CH2:CH43" ca="1" si="6">RANK(CG2,$CG$1:$CG$100,)</f>
        <v>26</v>
      </c>
      <c r="CI2" s="17"/>
      <c r="CJ2" s="37">
        <v>2</v>
      </c>
      <c r="CK2" s="37">
        <v>0</v>
      </c>
      <c r="CL2" s="37">
        <v>2</v>
      </c>
      <c r="CO2" s="39">
        <f t="shared" ref="CO2:CO54" ca="1" si="7">RAND()</f>
        <v>0.19144323888414438</v>
      </c>
      <c r="CP2" s="40">
        <f t="shared" ca="1" si="0"/>
        <v>48</v>
      </c>
      <c r="CQ2" s="17"/>
      <c r="CR2" s="37">
        <v>2</v>
      </c>
      <c r="CS2" s="36">
        <v>1</v>
      </c>
      <c r="CT2" s="36">
        <v>0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127</v>
      </c>
      <c r="Z3" s="41">
        <f t="shared" ref="Z3:Z13" ca="1" si="8">IF(AND(BC3&lt;0,AP3&lt;9),AP3+1,AP3)</f>
        <v>1</v>
      </c>
      <c r="AA3" s="41">
        <f t="shared" ref="AA3:AB13" ca="1" si="9">AQ3</f>
        <v>3</v>
      </c>
      <c r="AB3" s="41">
        <f t="shared" ca="1" si="9"/>
        <v>9</v>
      </c>
      <c r="AC3" s="37"/>
      <c r="AD3" s="41">
        <f t="shared" ref="AD3:AD13" ca="1" si="10">IF(AND(BC3&lt;0,AP3=9),AT3-1,AT3)</f>
        <v>0</v>
      </c>
      <c r="AE3" s="41">
        <f t="shared" ref="AE3:AE13" ca="1" si="11">AU3</f>
        <v>7</v>
      </c>
      <c r="AF3" s="41">
        <f t="shared" ref="AF3:AF13" ca="1" si="12">IF(BA3=0,RANDBETWEEN(1,9),AV3)</f>
        <v>2</v>
      </c>
      <c r="AG3" s="37"/>
      <c r="AH3" s="56" t="s">
        <v>124</v>
      </c>
      <c r="AI3" s="41">
        <f t="shared" ref="AI3:AI13" ca="1" si="13">Z3*100+AA3*10+AB3</f>
        <v>139</v>
      </c>
      <c r="AJ3" s="61" t="s">
        <v>153</v>
      </c>
      <c r="AK3" s="41">
        <f t="shared" ref="AK3:AK13" ca="1" si="14">AD3*100+AE3*10+AF3</f>
        <v>72</v>
      </c>
      <c r="AL3" s="61" t="s">
        <v>136</v>
      </c>
      <c r="AM3" s="41">
        <f t="shared" ca="1" si="1"/>
        <v>67</v>
      </c>
      <c r="AN3" s="37"/>
      <c r="AO3" s="56" t="s">
        <v>124</v>
      </c>
      <c r="AP3" s="82">
        <f t="shared" ref="AP3:AP13" ca="1" si="15">VLOOKUP($BZ2,$CB$1:$CD$101,2,FALSE)</f>
        <v>1</v>
      </c>
      <c r="AQ3" s="82">
        <f t="shared" ref="AQ3:AQ13" ca="1" si="16">VLOOKUP($CH2,$CJ$1:$CL$101,2,FALSE)</f>
        <v>3</v>
      </c>
      <c r="AR3" s="82">
        <f t="shared" ref="AR3:AR13" ca="1" si="17">VLOOKUP($CP2,$CR$1:$CT$101,2,FALSE)</f>
        <v>9</v>
      </c>
      <c r="AS3" s="37"/>
      <c r="AT3" s="82">
        <f t="shared" ref="AT3:AT13" ca="1" si="18">VLOOKUP($BZ2,$CB$1:$CD$101,3,FALSE)</f>
        <v>0</v>
      </c>
      <c r="AU3" s="82">
        <f t="shared" ref="AU3:AU13" ca="1" si="19">VLOOKUP($CH2,$CJ$1:$CL$101,3,FALSE)</f>
        <v>7</v>
      </c>
      <c r="AV3" s="82">
        <f t="shared" ref="AV3:AV13" ca="1" si="20">VLOOKUP($CP2,$CR$1:$CT$101,3,FALSE)</f>
        <v>2</v>
      </c>
      <c r="AW3" s="37"/>
      <c r="AX3" s="56" t="s">
        <v>193</v>
      </c>
      <c r="AY3" s="41">
        <f t="shared" ref="AY3:AY13" ca="1" si="21">AP3*100+AQ3*10+AR3</f>
        <v>139</v>
      </c>
      <c r="AZ3" s="61" t="s">
        <v>101</v>
      </c>
      <c r="BA3" s="41">
        <f t="shared" ref="BA3:BA13" ca="1" si="22">AT3*100+AU3*10+AV3</f>
        <v>72</v>
      </c>
      <c r="BB3" s="61" t="s">
        <v>121</v>
      </c>
      <c r="BC3" s="41">
        <f t="shared" ca="1" si="2"/>
        <v>67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0.7953937235139521</v>
      </c>
      <c r="BZ3" s="40">
        <f t="shared" ca="1" si="4"/>
        <v>4</v>
      </c>
      <c r="CA3" s="17"/>
      <c r="CB3" s="37">
        <v>3</v>
      </c>
      <c r="CC3" s="37">
        <v>1</v>
      </c>
      <c r="CD3" s="37">
        <v>0</v>
      </c>
      <c r="CG3" s="39">
        <f t="shared" ca="1" si="5"/>
        <v>0.82305360683754247</v>
      </c>
      <c r="CH3" s="40">
        <f t="shared" ca="1" si="6"/>
        <v>5</v>
      </c>
      <c r="CI3" s="17"/>
      <c r="CJ3" s="37">
        <v>3</v>
      </c>
      <c r="CK3" s="37">
        <v>0</v>
      </c>
      <c r="CL3" s="37">
        <v>3</v>
      </c>
      <c r="CO3" s="39">
        <f t="shared" ca="1" si="7"/>
        <v>0.29872431797095667</v>
      </c>
      <c r="CP3" s="40">
        <f t="shared" ca="1" si="0"/>
        <v>43</v>
      </c>
      <c r="CQ3" s="17"/>
      <c r="CR3" s="37">
        <v>3</v>
      </c>
      <c r="CS3" s="36">
        <v>1</v>
      </c>
      <c r="CT3" s="36">
        <v>1</v>
      </c>
      <c r="CV3" s="36"/>
      <c r="CW3" s="36"/>
    </row>
    <row r="4" spans="1:101" s="1" customFormat="1" ht="36.6" customHeight="1" x14ac:dyDescent="0.25">
      <c r="A4" s="3"/>
      <c r="B4" s="4"/>
      <c r="C4" s="22"/>
      <c r="D4" s="148" t="str">
        <f ca="1">IF($AA16="","","○")</f>
        <v/>
      </c>
      <c r="E4" s="146"/>
      <c r="F4" s="5"/>
      <c r="G4" s="3"/>
      <c r="H4" s="4"/>
      <c r="I4" s="22"/>
      <c r="J4" s="148" t="str">
        <f ca="1">IF($AA17="","","○")</f>
        <v/>
      </c>
      <c r="K4" s="146"/>
      <c r="L4" s="5"/>
      <c r="M4" s="3"/>
      <c r="N4" s="4"/>
      <c r="O4" s="22"/>
      <c r="P4" s="148" t="str">
        <f ca="1">IF($AA18="","","○")</f>
        <v/>
      </c>
      <c r="Q4" s="146"/>
      <c r="R4" s="5"/>
      <c r="S4" s="2"/>
      <c r="T4" s="2"/>
      <c r="U4" s="2"/>
      <c r="V4" s="2"/>
      <c r="W4" s="2"/>
      <c r="X4" s="37"/>
      <c r="Y4" s="56" t="s">
        <v>130</v>
      </c>
      <c r="Z4" s="41">
        <f t="shared" ca="1" si="8"/>
        <v>1</v>
      </c>
      <c r="AA4" s="41">
        <f t="shared" ca="1" si="9"/>
        <v>0</v>
      </c>
      <c r="AB4" s="41">
        <f t="shared" ca="1" si="9"/>
        <v>8</v>
      </c>
      <c r="AC4" s="37"/>
      <c r="AD4" s="41">
        <f t="shared" ca="1" si="10"/>
        <v>0</v>
      </c>
      <c r="AE4" s="41">
        <f t="shared" ca="1" si="11"/>
        <v>5</v>
      </c>
      <c r="AF4" s="41">
        <f t="shared" ca="1" si="12"/>
        <v>6</v>
      </c>
      <c r="AG4" s="37"/>
      <c r="AH4" s="56" t="s">
        <v>198</v>
      </c>
      <c r="AI4" s="41">
        <f t="shared" ca="1" si="13"/>
        <v>108</v>
      </c>
      <c r="AJ4" s="61" t="s">
        <v>101</v>
      </c>
      <c r="AK4" s="41">
        <f t="shared" ca="1" si="14"/>
        <v>56</v>
      </c>
      <c r="AL4" s="61" t="s">
        <v>121</v>
      </c>
      <c r="AM4" s="41">
        <f t="shared" ca="1" si="1"/>
        <v>52</v>
      </c>
      <c r="AN4" s="37"/>
      <c r="AO4" s="56" t="s">
        <v>199</v>
      </c>
      <c r="AP4" s="82">
        <f t="shared" ca="1" si="15"/>
        <v>1</v>
      </c>
      <c r="AQ4" s="82">
        <f t="shared" ca="1" si="16"/>
        <v>0</v>
      </c>
      <c r="AR4" s="82">
        <f t="shared" ca="1" si="17"/>
        <v>8</v>
      </c>
      <c r="AS4" s="37"/>
      <c r="AT4" s="82">
        <f t="shared" ca="1" si="18"/>
        <v>0</v>
      </c>
      <c r="AU4" s="82">
        <f t="shared" ca="1" si="19"/>
        <v>5</v>
      </c>
      <c r="AV4" s="82">
        <f t="shared" ca="1" si="20"/>
        <v>6</v>
      </c>
      <c r="AW4" s="37"/>
      <c r="AX4" s="56" t="s">
        <v>129</v>
      </c>
      <c r="AY4" s="41">
        <f t="shared" ca="1" si="21"/>
        <v>108</v>
      </c>
      <c r="AZ4" s="61" t="s">
        <v>101</v>
      </c>
      <c r="BA4" s="41">
        <f t="shared" ca="1" si="22"/>
        <v>56</v>
      </c>
      <c r="BB4" s="61" t="s">
        <v>121</v>
      </c>
      <c r="BC4" s="41">
        <f t="shared" ca="1" si="2"/>
        <v>52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0.16406770950047533</v>
      </c>
      <c r="BZ4" s="40">
        <f t="shared" ca="1" si="4"/>
        <v>10</v>
      </c>
      <c r="CA4" s="17"/>
      <c r="CB4" s="37">
        <v>4</v>
      </c>
      <c r="CC4" s="37">
        <v>1</v>
      </c>
      <c r="CD4" s="37">
        <v>0</v>
      </c>
      <c r="CG4" s="39">
        <f t="shared" ca="1" si="5"/>
        <v>0.97567748249326169</v>
      </c>
      <c r="CH4" s="40">
        <f t="shared" ca="1" si="6"/>
        <v>1</v>
      </c>
      <c r="CI4" s="17"/>
      <c r="CJ4" s="37">
        <v>4</v>
      </c>
      <c r="CK4" s="37">
        <v>0</v>
      </c>
      <c r="CL4" s="37">
        <v>4</v>
      </c>
      <c r="CO4" s="39">
        <f t="shared" ca="1" si="7"/>
        <v>0.77912334997777044</v>
      </c>
      <c r="CP4" s="40">
        <f t="shared" ca="1" si="0"/>
        <v>13</v>
      </c>
      <c r="CQ4" s="17"/>
      <c r="CR4" s="37">
        <v>4</v>
      </c>
      <c r="CS4" s="36">
        <v>2</v>
      </c>
      <c r="CT4" s="36">
        <v>0</v>
      </c>
      <c r="CV4" s="36"/>
      <c r="CW4" s="36"/>
    </row>
    <row r="5" spans="1:101" s="1" customFormat="1" ht="36.6" customHeight="1" x14ac:dyDescent="0.25">
      <c r="A5" s="6" t="s">
        <v>118</v>
      </c>
      <c r="B5" s="7"/>
      <c r="C5" s="147" t="str">
        <f ca="1">IF($Z16="","","○")</f>
        <v>○</v>
      </c>
      <c r="D5" s="147" t="str">
        <f ca="1">IF($AB16="","","○")</f>
        <v>○</v>
      </c>
      <c r="E5" s="147" t="str">
        <f ca="1">IF($AC16="","","○")</f>
        <v/>
      </c>
      <c r="F5" s="8"/>
      <c r="G5" s="6" t="s">
        <v>124</v>
      </c>
      <c r="H5" s="7"/>
      <c r="I5" s="147" t="str">
        <f ca="1">IF($Z17="","","○")</f>
        <v>○</v>
      </c>
      <c r="J5" s="147" t="str">
        <f ca="1">IF($AB17="","","○")</f>
        <v>○</v>
      </c>
      <c r="K5" s="147" t="str">
        <f ca="1">IF($AC17="","","○")</f>
        <v/>
      </c>
      <c r="L5" s="8"/>
      <c r="M5" s="6" t="s">
        <v>129</v>
      </c>
      <c r="N5" s="7"/>
      <c r="O5" s="147" t="str">
        <f ca="1">IF($Z18="","","○")</f>
        <v>○</v>
      </c>
      <c r="P5" s="147" t="str">
        <f ca="1">IF($AB18="","","○")</f>
        <v>○</v>
      </c>
      <c r="Q5" s="147" t="str">
        <f ca="1">IF($AC18="","","○")</f>
        <v/>
      </c>
      <c r="R5" s="8"/>
      <c r="S5" s="2"/>
      <c r="T5" s="2"/>
      <c r="U5" s="2"/>
      <c r="V5" s="2"/>
      <c r="W5" s="2"/>
      <c r="X5" s="37"/>
      <c r="Y5" s="56" t="s">
        <v>132</v>
      </c>
      <c r="Z5" s="41">
        <f t="shared" ca="1" si="8"/>
        <v>1</v>
      </c>
      <c r="AA5" s="41">
        <f t="shared" ca="1" si="9"/>
        <v>0</v>
      </c>
      <c r="AB5" s="41">
        <f t="shared" ca="1" si="9"/>
        <v>4</v>
      </c>
      <c r="AC5" s="37"/>
      <c r="AD5" s="41">
        <f t="shared" ca="1" si="10"/>
        <v>0</v>
      </c>
      <c r="AE5" s="41">
        <f t="shared" ca="1" si="11"/>
        <v>1</v>
      </c>
      <c r="AF5" s="41">
        <f t="shared" ca="1" si="12"/>
        <v>2</v>
      </c>
      <c r="AG5" s="37"/>
      <c r="AH5" s="56" t="s">
        <v>132</v>
      </c>
      <c r="AI5" s="41">
        <f t="shared" ca="1" si="13"/>
        <v>104</v>
      </c>
      <c r="AJ5" s="61" t="s">
        <v>128</v>
      </c>
      <c r="AK5" s="41">
        <f t="shared" ca="1" si="14"/>
        <v>12</v>
      </c>
      <c r="AL5" s="61" t="s">
        <v>121</v>
      </c>
      <c r="AM5" s="41">
        <f t="shared" ca="1" si="1"/>
        <v>92</v>
      </c>
      <c r="AN5" s="37"/>
      <c r="AO5" s="56" t="s">
        <v>200</v>
      </c>
      <c r="AP5" s="82">
        <f t="shared" ca="1" si="15"/>
        <v>1</v>
      </c>
      <c r="AQ5" s="82">
        <f t="shared" ca="1" si="16"/>
        <v>0</v>
      </c>
      <c r="AR5" s="82">
        <f t="shared" ca="1" si="17"/>
        <v>4</v>
      </c>
      <c r="AS5" s="37"/>
      <c r="AT5" s="82">
        <f t="shared" ca="1" si="18"/>
        <v>0</v>
      </c>
      <c r="AU5" s="82">
        <f t="shared" ca="1" si="19"/>
        <v>1</v>
      </c>
      <c r="AV5" s="82">
        <f t="shared" ca="1" si="20"/>
        <v>2</v>
      </c>
      <c r="AW5" s="37"/>
      <c r="AX5" s="56" t="s">
        <v>132</v>
      </c>
      <c r="AY5" s="41">
        <f t="shared" ca="1" si="21"/>
        <v>104</v>
      </c>
      <c r="AZ5" s="61" t="s">
        <v>153</v>
      </c>
      <c r="BA5" s="41">
        <f t="shared" ca="1" si="22"/>
        <v>12</v>
      </c>
      <c r="BB5" s="61" t="s">
        <v>201</v>
      </c>
      <c r="BC5" s="41">
        <f t="shared" ca="1" si="2"/>
        <v>92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0.19591554877362538</v>
      </c>
      <c r="BZ5" s="40">
        <f t="shared" ca="1" si="4"/>
        <v>8</v>
      </c>
      <c r="CA5" s="17"/>
      <c r="CB5" s="37">
        <v>5</v>
      </c>
      <c r="CC5" s="37">
        <v>1</v>
      </c>
      <c r="CD5" s="37">
        <v>0</v>
      </c>
      <c r="CG5" s="39">
        <f t="shared" ca="1" si="5"/>
        <v>0.7705050113479508</v>
      </c>
      <c r="CH5" s="40">
        <f t="shared" ca="1" si="6"/>
        <v>7</v>
      </c>
      <c r="CI5" s="17"/>
      <c r="CJ5" s="37">
        <v>5</v>
      </c>
      <c r="CK5" s="37">
        <v>0</v>
      </c>
      <c r="CL5" s="37">
        <v>5</v>
      </c>
      <c r="CO5" s="39">
        <f t="shared" ca="1" si="7"/>
        <v>0.9525025796897012</v>
      </c>
      <c r="CP5" s="40">
        <f t="shared" ca="1" si="0"/>
        <v>4</v>
      </c>
      <c r="CQ5" s="17"/>
      <c r="CR5" s="37">
        <v>5</v>
      </c>
      <c r="CS5" s="37">
        <v>2</v>
      </c>
      <c r="CT5" s="37">
        <v>1</v>
      </c>
      <c r="CV5" s="36"/>
      <c r="CW5" s="36"/>
    </row>
    <row r="6" spans="1:101" s="1" customFormat="1" ht="42" customHeight="1" x14ac:dyDescent="0.25">
      <c r="A6" s="9"/>
      <c r="B6" s="10"/>
      <c r="C6" s="11">
        <f ca="1">Z2</f>
        <v>1</v>
      </c>
      <c r="D6" s="11">
        <f ca="1">AA2</f>
        <v>2</v>
      </c>
      <c r="E6" s="11">
        <f ca="1">AB2</f>
        <v>8</v>
      </c>
      <c r="F6" s="8"/>
      <c r="G6" s="9"/>
      <c r="H6" s="10"/>
      <c r="I6" s="11">
        <f ca="1">Z3</f>
        <v>1</v>
      </c>
      <c r="J6" s="11">
        <f ca="1">AA3</f>
        <v>3</v>
      </c>
      <c r="K6" s="11">
        <f ca="1">AB3</f>
        <v>9</v>
      </c>
      <c r="L6" s="8"/>
      <c r="M6" s="9"/>
      <c r="N6" s="10"/>
      <c r="O6" s="11">
        <f ca="1">Z4</f>
        <v>1</v>
      </c>
      <c r="P6" s="11">
        <f ca="1">AA4</f>
        <v>0</v>
      </c>
      <c r="Q6" s="11">
        <f ca="1">AB4</f>
        <v>8</v>
      </c>
      <c r="R6" s="8"/>
      <c r="S6" s="2"/>
      <c r="T6" s="2"/>
      <c r="U6" s="2"/>
      <c r="V6" s="2"/>
      <c r="W6" s="2"/>
      <c r="X6" s="37"/>
      <c r="Y6" s="56" t="s">
        <v>135</v>
      </c>
      <c r="Z6" s="41">
        <f t="shared" ca="1" si="8"/>
        <v>1</v>
      </c>
      <c r="AA6" s="41">
        <f t="shared" ca="1" si="9"/>
        <v>0</v>
      </c>
      <c r="AB6" s="41">
        <f t="shared" ca="1" si="9"/>
        <v>2</v>
      </c>
      <c r="AC6" s="37"/>
      <c r="AD6" s="41">
        <f t="shared" ca="1" si="10"/>
        <v>0</v>
      </c>
      <c r="AE6" s="41">
        <f t="shared" ca="1" si="11"/>
        <v>7</v>
      </c>
      <c r="AF6" s="41">
        <f t="shared" ca="1" si="12"/>
        <v>0</v>
      </c>
      <c r="AG6" s="37"/>
      <c r="AH6" s="56" t="s">
        <v>135</v>
      </c>
      <c r="AI6" s="41">
        <f t="shared" ca="1" si="13"/>
        <v>102</v>
      </c>
      <c r="AJ6" s="61" t="s">
        <v>101</v>
      </c>
      <c r="AK6" s="41">
        <f t="shared" ca="1" si="14"/>
        <v>70</v>
      </c>
      <c r="AL6" s="61" t="s">
        <v>136</v>
      </c>
      <c r="AM6" s="41">
        <f t="shared" ca="1" si="1"/>
        <v>32</v>
      </c>
      <c r="AN6" s="37"/>
      <c r="AO6" s="56" t="s">
        <v>202</v>
      </c>
      <c r="AP6" s="82">
        <f t="shared" ca="1" si="15"/>
        <v>1</v>
      </c>
      <c r="AQ6" s="82">
        <f t="shared" ca="1" si="16"/>
        <v>0</v>
      </c>
      <c r="AR6" s="82">
        <f t="shared" ca="1" si="17"/>
        <v>2</v>
      </c>
      <c r="AS6" s="37"/>
      <c r="AT6" s="82">
        <f t="shared" ca="1" si="18"/>
        <v>0</v>
      </c>
      <c r="AU6" s="82">
        <f t="shared" ca="1" si="19"/>
        <v>7</v>
      </c>
      <c r="AV6" s="82">
        <f t="shared" ca="1" si="20"/>
        <v>0</v>
      </c>
      <c r="AW6" s="37"/>
      <c r="AX6" s="56" t="s">
        <v>135</v>
      </c>
      <c r="AY6" s="41">
        <f t="shared" ca="1" si="21"/>
        <v>102</v>
      </c>
      <c r="AZ6" s="61" t="s">
        <v>101</v>
      </c>
      <c r="BA6" s="41">
        <f t="shared" ca="1" si="22"/>
        <v>70</v>
      </c>
      <c r="BB6" s="61" t="s">
        <v>121</v>
      </c>
      <c r="BC6" s="41">
        <f t="shared" ca="1" si="2"/>
        <v>32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0.57065886890236905</v>
      </c>
      <c r="BZ6" s="40">
        <f t="shared" ca="1" si="4"/>
        <v>5</v>
      </c>
      <c r="CA6" s="17"/>
      <c r="CB6" s="37">
        <v>6</v>
      </c>
      <c r="CC6" s="37">
        <v>1</v>
      </c>
      <c r="CD6" s="37">
        <v>0</v>
      </c>
      <c r="CG6" s="39">
        <f t="shared" ca="1" si="5"/>
        <v>0.29761958095457486</v>
      </c>
      <c r="CH6" s="40">
        <f t="shared" ca="1" si="6"/>
        <v>31</v>
      </c>
      <c r="CI6" s="17"/>
      <c r="CJ6" s="37">
        <v>6</v>
      </c>
      <c r="CK6" s="37">
        <v>0</v>
      </c>
      <c r="CL6" s="37">
        <v>6</v>
      </c>
      <c r="CO6" s="39">
        <f t="shared" ca="1" si="7"/>
        <v>0.63400562046268771</v>
      </c>
      <c r="CP6" s="40">
        <f t="shared" ca="1" si="0"/>
        <v>25</v>
      </c>
      <c r="CQ6" s="17"/>
      <c r="CR6" s="37">
        <v>6</v>
      </c>
      <c r="CS6" s="37">
        <v>2</v>
      </c>
      <c r="CT6" s="37">
        <v>2</v>
      </c>
      <c r="CV6" s="36"/>
      <c r="CW6" s="36"/>
    </row>
    <row r="7" spans="1:101" s="1" customFormat="1" ht="42" customHeight="1" thickBot="1" x14ac:dyDescent="0.3">
      <c r="A7" s="9"/>
      <c r="B7" s="12" t="s">
        <v>101</v>
      </c>
      <c r="C7" s="13">
        <f ca="1">AD2</f>
        <v>0</v>
      </c>
      <c r="D7" s="13">
        <f ca="1">AE2</f>
        <v>4</v>
      </c>
      <c r="E7" s="13">
        <f ca="1">AF2</f>
        <v>4</v>
      </c>
      <c r="F7" s="8"/>
      <c r="G7" s="9"/>
      <c r="H7" s="12" t="s">
        <v>203</v>
      </c>
      <c r="I7" s="13">
        <f ca="1">AD3</f>
        <v>0</v>
      </c>
      <c r="J7" s="13">
        <f ca="1">AE3</f>
        <v>7</v>
      </c>
      <c r="K7" s="13">
        <f ca="1">AF3</f>
        <v>2</v>
      </c>
      <c r="L7" s="8"/>
      <c r="M7" s="9"/>
      <c r="N7" s="12" t="s">
        <v>101</v>
      </c>
      <c r="O7" s="13">
        <f ca="1">AD4</f>
        <v>0</v>
      </c>
      <c r="P7" s="13">
        <f ca="1">AE4</f>
        <v>5</v>
      </c>
      <c r="Q7" s="13">
        <f ca="1">AF4</f>
        <v>6</v>
      </c>
      <c r="R7" s="8"/>
      <c r="S7" s="2"/>
      <c r="T7" s="2"/>
      <c r="U7" s="2"/>
      <c r="V7" s="2"/>
      <c r="W7" s="2"/>
      <c r="X7" s="37"/>
      <c r="Y7" s="56" t="s">
        <v>138</v>
      </c>
      <c r="Z7" s="41">
        <f t="shared" ca="1" si="8"/>
        <v>1</v>
      </c>
      <c r="AA7" s="41">
        <f t="shared" ca="1" si="9"/>
        <v>4</v>
      </c>
      <c r="AB7" s="41">
        <f t="shared" ca="1" si="9"/>
        <v>6</v>
      </c>
      <c r="AC7" s="37"/>
      <c r="AD7" s="41">
        <f t="shared" ca="1" si="10"/>
        <v>0</v>
      </c>
      <c r="AE7" s="41">
        <f t="shared" ca="1" si="11"/>
        <v>7</v>
      </c>
      <c r="AF7" s="41">
        <f t="shared" ca="1" si="12"/>
        <v>3</v>
      </c>
      <c r="AG7" s="37"/>
      <c r="AH7" s="56" t="s">
        <v>138</v>
      </c>
      <c r="AI7" s="41">
        <f t="shared" ca="1" si="13"/>
        <v>146</v>
      </c>
      <c r="AJ7" s="61" t="s">
        <v>101</v>
      </c>
      <c r="AK7" s="41">
        <f t="shared" ca="1" si="14"/>
        <v>73</v>
      </c>
      <c r="AL7" s="61" t="s">
        <v>121</v>
      </c>
      <c r="AM7" s="41">
        <f t="shared" ca="1" si="1"/>
        <v>73</v>
      </c>
      <c r="AN7" s="37"/>
      <c r="AO7" s="56" t="s">
        <v>138</v>
      </c>
      <c r="AP7" s="82">
        <f t="shared" ca="1" si="15"/>
        <v>1</v>
      </c>
      <c r="AQ7" s="82">
        <f t="shared" ca="1" si="16"/>
        <v>4</v>
      </c>
      <c r="AR7" s="82">
        <f t="shared" ca="1" si="17"/>
        <v>6</v>
      </c>
      <c r="AS7" s="37"/>
      <c r="AT7" s="82">
        <f t="shared" ca="1" si="18"/>
        <v>0</v>
      </c>
      <c r="AU7" s="82">
        <f t="shared" ca="1" si="19"/>
        <v>7</v>
      </c>
      <c r="AV7" s="82">
        <f t="shared" ca="1" si="20"/>
        <v>3</v>
      </c>
      <c r="AW7" s="37"/>
      <c r="AX7" s="56" t="s">
        <v>138</v>
      </c>
      <c r="AY7" s="41">
        <f t="shared" ca="1" si="21"/>
        <v>146</v>
      </c>
      <c r="AZ7" s="61" t="s">
        <v>101</v>
      </c>
      <c r="BA7" s="41">
        <f t="shared" ca="1" si="22"/>
        <v>73</v>
      </c>
      <c r="BB7" s="61" t="s">
        <v>121</v>
      </c>
      <c r="BC7" s="41">
        <f t="shared" ca="1" si="2"/>
        <v>73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0.8439846904330176</v>
      </c>
      <c r="BZ7" s="40">
        <f t="shared" ca="1" si="4"/>
        <v>3</v>
      </c>
      <c r="CA7" s="17"/>
      <c r="CB7" s="37">
        <v>7</v>
      </c>
      <c r="CC7" s="37">
        <v>1</v>
      </c>
      <c r="CD7" s="37">
        <v>0</v>
      </c>
      <c r="CG7" s="39">
        <f t="shared" ca="1" si="5"/>
        <v>0.26869177952285106</v>
      </c>
      <c r="CH7" s="40">
        <f t="shared" ca="1" si="6"/>
        <v>33</v>
      </c>
      <c r="CI7" s="17"/>
      <c r="CJ7" s="37">
        <v>7</v>
      </c>
      <c r="CK7" s="37">
        <v>0</v>
      </c>
      <c r="CL7" s="37">
        <v>7</v>
      </c>
      <c r="CO7" s="39">
        <f t="shared" ca="1" si="7"/>
        <v>0.53014423034614833</v>
      </c>
      <c r="CP7" s="40">
        <f t="shared" ca="1" si="0"/>
        <v>28</v>
      </c>
      <c r="CQ7" s="17"/>
      <c r="CR7" s="37">
        <v>7</v>
      </c>
      <c r="CS7" s="37">
        <v>3</v>
      </c>
      <c r="CT7" s="37">
        <v>0</v>
      </c>
      <c r="CV7" s="36"/>
      <c r="CW7" s="36"/>
    </row>
    <row r="8" spans="1:101" s="1" customFormat="1" ht="42" customHeight="1" x14ac:dyDescent="0.25">
      <c r="A8" s="9"/>
      <c r="B8" s="156"/>
      <c r="C8" s="156"/>
      <c r="D8" s="157"/>
      <c r="E8" s="157"/>
      <c r="F8" s="8"/>
      <c r="G8" s="9"/>
      <c r="H8" s="156"/>
      <c r="I8" s="156"/>
      <c r="J8" s="157"/>
      <c r="K8" s="157"/>
      <c r="L8" s="8"/>
      <c r="M8" s="9"/>
      <c r="N8" s="156"/>
      <c r="O8" s="156"/>
      <c r="P8" s="157"/>
      <c r="Q8" s="157"/>
      <c r="R8" s="158"/>
      <c r="S8" s="2"/>
      <c r="T8" s="2"/>
      <c r="U8" s="2"/>
      <c r="V8" s="2"/>
      <c r="W8" s="2"/>
      <c r="X8" s="37"/>
      <c r="Y8" s="56" t="s">
        <v>139</v>
      </c>
      <c r="Z8" s="41">
        <f t="shared" ca="1" si="8"/>
        <v>1</v>
      </c>
      <c r="AA8" s="41">
        <f t="shared" ca="1" si="9"/>
        <v>4</v>
      </c>
      <c r="AB8" s="41">
        <f t="shared" ca="1" si="9"/>
        <v>6</v>
      </c>
      <c r="AC8" s="37"/>
      <c r="AD8" s="41">
        <f t="shared" ca="1" si="10"/>
        <v>0</v>
      </c>
      <c r="AE8" s="41">
        <f t="shared" ca="1" si="11"/>
        <v>9</v>
      </c>
      <c r="AF8" s="41">
        <f t="shared" ca="1" si="12"/>
        <v>6</v>
      </c>
      <c r="AG8" s="37"/>
      <c r="AH8" s="56" t="s">
        <v>139</v>
      </c>
      <c r="AI8" s="41">
        <f t="shared" ca="1" si="13"/>
        <v>146</v>
      </c>
      <c r="AJ8" s="61" t="s">
        <v>101</v>
      </c>
      <c r="AK8" s="41">
        <f t="shared" ca="1" si="14"/>
        <v>96</v>
      </c>
      <c r="AL8" s="61" t="s">
        <v>121</v>
      </c>
      <c r="AM8" s="41">
        <f t="shared" ca="1" si="1"/>
        <v>50</v>
      </c>
      <c r="AN8" s="37"/>
      <c r="AO8" s="56" t="s">
        <v>139</v>
      </c>
      <c r="AP8" s="82">
        <f t="shared" ca="1" si="15"/>
        <v>1</v>
      </c>
      <c r="AQ8" s="82">
        <f t="shared" ca="1" si="16"/>
        <v>4</v>
      </c>
      <c r="AR8" s="82">
        <f t="shared" ca="1" si="17"/>
        <v>6</v>
      </c>
      <c r="AS8" s="37"/>
      <c r="AT8" s="82">
        <f t="shared" ca="1" si="18"/>
        <v>0</v>
      </c>
      <c r="AU8" s="82">
        <f t="shared" ca="1" si="19"/>
        <v>9</v>
      </c>
      <c r="AV8" s="82">
        <f t="shared" ca="1" si="20"/>
        <v>6</v>
      </c>
      <c r="AW8" s="37"/>
      <c r="AX8" s="56" t="s">
        <v>139</v>
      </c>
      <c r="AY8" s="41">
        <f t="shared" ca="1" si="21"/>
        <v>146</v>
      </c>
      <c r="AZ8" s="61" t="s">
        <v>101</v>
      </c>
      <c r="BA8" s="41">
        <f t="shared" ca="1" si="22"/>
        <v>96</v>
      </c>
      <c r="BB8" s="61" t="s">
        <v>121</v>
      </c>
      <c r="BC8" s="41">
        <f t="shared" ca="1" si="2"/>
        <v>50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2.9706171536363346E-3</v>
      </c>
      <c r="BZ8" s="40">
        <f t="shared" ca="1" si="4"/>
        <v>12</v>
      </c>
      <c r="CA8" s="17"/>
      <c r="CB8" s="37">
        <v>8</v>
      </c>
      <c r="CC8" s="37">
        <v>1</v>
      </c>
      <c r="CD8" s="37">
        <v>0</v>
      </c>
      <c r="CG8" s="39">
        <f t="shared" ca="1" si="5"/>
        <v>0.1072639585127857</v>
      </c>
      <c r="CH8" s="40">
        <f t="shared" ca="1" si="6"/>
        <v>40</v>
      </c>
      <c r="CI8" s="17"/>
      <c r="CJ8" s="37">
        <v>8</v>
      </c>
      <c r="CK8" s="37">
        <v>0</v>
      </c>
      <c r="CL8" s="37">
        <v>8</v>
      </c>
      <c r="CO8" s="39">
        <f t="shared" ca="1" si="7"/>
        <v>0.80965924813652768</v>
      </c>
      <c r="CP8" s="40">
        <f t="shared" ca="1" si="0"/>
        <v>11</v>
      </c>
      <c r="CQ8" s="17"/>
      <c r="CR8" s="37">
        <v>8</v>
      </c>
      <c r="CS8" s="36">
        <v>3</v>
      </c>
      <c r="CT8" s="37">
        <v>1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140</v>
      </c>
      <c r="Z9" s="41">
        <f t="shared" ca="1" si="8"/>
        <v>1</v>
      </c>
      <c r="AA9" s="41">
        <f t="shared" ca="1" si="9"/>
        <v>6</v>
      </c>
      <c r="AB9" s="41">
        <f t="shared" ca="1" si="9"/>
        <v>4</v>
      </c>
      <c r="AC9" s="37"/>
      <c r="AD9" s="41">
        <f t="shared" ca="1" si="10"/>
        <v>0</v>
      </c>
      <c r="AE9" s="41">
        <f t="shared" ca="1" si="11"/>
        <v>9</v>
      </c>
      <c r="AF9" s="41">
        <f t="shared" ca="1" si="12"/>
        <v>0</v>
      </c>
      <c r="AG9" s="37"/>
      <c r="AH9" s="56" t="s">
        <v>140</v>
      </c>
      <c r="AI9" s="41">
        <f t="shared" ca="1" si="13"/>
        <v>164</v>
      </c>
      <c r="AJ9" s="61" t="s">
        <v>101</v>
      </c>
      <c r="AK9" s="41">
        <f t="shared" ca="1" si="14"/>
        <v>90</v>
      </c>
      <c r="AL9" s="61" t="s">
        <v>121</v>
      </c>
      <c r="AM9" s="41">
        <f t="shared" ca="1" si="1"/>
        <v>74</v>
      </c>
      <c r="AN9" s="37"/>
      <c r="AO9" s="56" t="s">
        <v>140</v>
      </c>
      <c r="AP9" s="82">
        <f t="shared" ca="1" si="15"/>
        <v>1</v>
      </c>
      <c r="AQ9" s="82">
        <f t="shared" ca="1" si="16"/>
        <v>6</v>
      </c>
      <c r="AR9" s="82">
        <f t="shared" ca="1" si="17"/>
        <v>4</v>
      </c>
      <c r="AS9" s="37"/>
      <c r="AT9" s="82">
        <f t="shared" ca="1" si="18"/>
        <v>0</v>
      </c>
      <c r="AU9" s="82">
        <f t="shared" ca="1" si="19"/>
        <v>9</v>
      </c>
      <c r="AV9" s="82">
        <f t="shared" ca="1" si="20"/>
        <v>0</v>
      </c>
      <c r="AW9" s="37"/>
      <c r="AX9" s="56" t="s">
        <v>140</v>
      </c>
      <c r="AY9" s="41">
        <f t="shared" ca="1" si="21"/>
        <v>164</v>
      </c>
      <c r="AZ9" s="61" t="s">
        <v>101</v>
      </c>
      <c r="BA9" s="41">
        <f t="shared" ca="1" si="22"/>
        <v>90</v>
      </c>
      <c r="BB9" s="61" t="s">
        <v>121</v>
      </c>
      <c r="BC9" s="41">
        <f t="shared" ca="1" si="2"/>
        <v>74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0.48361993160800709</v>
      </c>
      <c r="BZ9" s="40">
        <f t="shared" ca="1" si="4"/>
        <v>6</v>
      </c>
      <c r="CA9" s="17"/>
      <c r="CB9" s="37">
        <v>9</v>
      </c>
      <c r="CC9" s="37">
        <v>1</v>
      </c>
      <c r="CD9" s="37">
        <v>0</v>
      </c>
      <c r="CG9" s="39">
        <f t="shared" ca="1" si="5"/>
        <v>0.6467618144718259</v>
      </c>
      <c r="CH9" s="40">
        <f t="shared" ca="1" si="6"/>
        <v>13</v>
      </c>
      <c r="CI9" s="17"/>
      <c r="CJ9" s="37">
        <v>9</v>
      </c>
      <c r="CK9" s="37">
        <v>0</v>
      </c>
      <c r="CL9" s="37">
        <v>9</v>
      </c>
      <c r="CO9" s="39">
        <f t="shared" ca="1" si="7"/>
        <v>0.96093972524911131</v>
      </c>
      <c r="CP9" s="40">
        <f t="shared" ca="1" si="0"/>
        <v>3</v>
      </c>
      <c r="CQ9" s="17"/>
      <c r="CR9" s="37">
        <v>9</v>
      </c>
      <c r="CS9" s="36">
        <v>3</v>
      </c>
      <c r="CT9" s="37">
        <v>2</v>
      </c>
      <c r="CV9" s="36"/>
      <c r="CW9" s="36"/>
    </row>
    <row r="10" spans="1:101" s="1" customFormat="1" ht="36.6" customHeight="1" x14ac:dyDescent="0.25">
      <c r="A10" s="159"/>
      <c r="B10" s="4"/>
      <c r="C10" s="22"/>
      <c r="D10" s="148" t="str">
        <f ca="1">IF($AA19="","","○")</f>
        <v/>
      </c>
      <c r="E10" s="146"/>
      <c r="F10" s="5"/>
      <c r="G10" s="159"/>
      <c r="H10" s="4"/>
      <c r="I10" s="22"/>
      <c r="J10" s="148" t="str">
        <f ca="1">IF($AA20="","","○")</f>
        <v/>
      </c>
      <c r="K10" s="146"/>
      <c r="L10" s="5"/>
      <c r="M10" s="159"/>
      <c r="N10" s="4"/>
      <c r="O10" s="22"/>
      <c r="P10" s="148" t="str">
        <f ca="1">IF($AA21="","","○")</f>
        <v/>
      </c>
      <c r="Q10" s="146"/>
      <c r="R10" s="5"/>
      <c r="S10" s="2"/>
      <c r="T10" s="2"/>
      <c r="U10" s="2"/>
      <c r="V10" s="2"/>
      <c r="W10" s="2"/>
      <c r="X10" s="37"/>
      <c r="Y10" s="56" t="s">
        <v>141</v>
      </c>
      <c r="Z10" s="41">
        <f t="shared" ca="1" si="8"/>
        <v>1</v>
      </c>
      <c r="AA10" s="41">
        <f t="shared" ca="1" si="9"/>
        <v>1</v>
      </c>
      <c r="AB10" s="41">
        <f t="shared" ca="1" si="9"/>
        <v>1</v>
      </c>
      <c r="AC10" s="37"/>
      <c r="AD10" s="41">
        <f t="shared" ca="1" si="10"/>
        <v>0</v>
      </c>
      <c r="AE10" s="41">
        <f t="shared" ca="1" si="11"/>
        <v>7</v>
      </c>
      <c r="AF10" s="41">
        <f t="shared" ca="1" si="12"/>
        <v>1</v>
      </c>
      <c r="AG10" s="37"/>
      <c r="AH10" s="56" t="s">
        <v>141</v>
      </c>
      <c r="AI10" s="41">
        <f t="shared" ca="1" si="13"/>
        <v>111</v>
      </c>
      <c r="AJ10" s="61" t="s">
        <v>101</v>
      </c>
      <c r="AK10" s="41">
        <f t="shared" ca="1" si="14"/>
        <v>71</v>
      </c>
      <c r="AL10" s="61" t="s">
        <v>121</v>
      </c>
      <c r="AM10" s="41">
        <f t="shared" ca="1" si="1"/>
        <v>40</v>
      </c>
      <c r="AN10" s="37"/>
      <c r="AO10" s="56" t="s">
        <v>141</v>
      </c>
      <c r="AP10" s="82">
        <f t="shared" ca="1" si="15"/>
        <v>1</v>
      </c>
      <c r="AQ10" s="82">
        <f t="shared" ca="1" si="16"/>
        <v>1</v>
      </c>
      <c r="AR10" s="82">
        <f t="shared" ca="1" si="17"/>
        <v>1</v>
      </c>
      <c r="AS10" s="37"/>
      <c r="AT10" s="82">
        <f t="shared" ca="1" si="18"/>
        <v>0</v>
      </c>
      <c r="AU10" s="82">
        <f t="shared" ca="1" si="19"/>
        <v>7</v>
      </c>
      <c r="AV10" s="82">
        <f t="shared" ca="1" si="20"/>
        <v>1</v>
      </c>
      <c r="AW10" s="37"/>
      <c r="AX10" s="56" t="s">
        <v>141</v>
      </c>
      <c r="AY10" s="41">
        <f t="shared" ca="1" si="21"/>
        <v>111</v>
      </c>
      <c r="AZ10" s="61" t="s">
        <v>101</v>
      </c>
      <c r="BA10" s="41">
        <f t="shared" ca="1" si="22"/>
        <v>71</v>
      </c>
      <c r="BB10" s="61" t="s">
        <v>121</v>
      </c>
      <c r="BC10" s="41">
        <f t="shared" ca="1" si="2"/>
        <v>40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0.8564333622344823</v>
      </c>
      <c r="BZ10" s="40">
        <f t="shared" ca="1" si="4"/>
        <v>2</v>
      </c>
      <c r="CA10" s="17"/>
      <c r="CB10" s="37">
        <v>10</v>
      </c>
      <c r="CC10" s="37">
        <v>1</v>
      </c>
      <c r="CD10" s="37">
        <v>0</v>
      </c>
      <c r="CG10" s="39">
        <f t="shared" ca="1" si="5"/>
        <v>0.49631445424119647</v>
      </c>
      <c r="CH10" s="40">
        <f t="shared" ca="1" si="6"/>
        <v>20</v>
      </c>
      <c r="CI10" s="17"/>
      <c r="CJ10" s="37">
        <v>10</v>
      </c>
      <c r="CK10" s="37">
        <v>1</v>
      </c>
      <c r="CL10" s="37">
        <v>4</v>
      </c>
      <c r="CO10" s="39">
        <f t="shared" ca="1" si="7"/>
        <v>1.0998210358124871E-2</v>
      </c>
      <c r="CP10" s="40">
        <f t="shared" ca="1" si="0"/>
        <v>54</v>
      </c>
      <c r="CQ10" s="17"/>
      <c r="CR10" s="37">
        <v>10</v>
      </c>
      <c r="CS10" s="36">
        <v>3</v>
      </c>
      <c r="CT10" s="37">
        <v>3</v>
      </c>
      <c r="CV10" s="36"/>
      <c r="CW10" s="36"/>
    </row>
    <row r="11" spans="1:101" s="1" customFormat="1" ht="36.6" customHeight="1" x14ac:dyDescent="0.25">
      <c r="A11" s="6" t="s">
        <v>205</v>
      </c>
      <c r="B11" s="7"/>
      <c r="C11" s="147" t="str">
        <f ca="1">IF($Z19="","","○")</f>
        <v>○</v>
      </c>
      <c r="D11" s="147" t="str">
        <f ca="1">IF($AB19="","","○")</f>
        <v>○</v>
      </c>
      <c r="E11" s="147" t="str">
        <f ca="1">IF($AC19="","","○")</f>
        <v/>
      </c>
      <c r="F11" s="8"/>
      <c r="G11" s="6" t="s">
        <v>184</v>
      </c>
      <c r="H11" s="7"/>
      <c r="I11" s="147" t="str">
        <f ca="1">IF($Z20="","","○")</f>
        <v>○</v>
      </c>
      <c r="J11" s="147" t="str">
        <f ca="1">IF($AB20="","","○")</f>
        <v>○</v>
      </c>
      <c r="K11" s="147" t="str">
        <f ca="1">IF($AC20="","","○")</f>
        <v/>
      </c>
      <c r="L11" s="8"/>
      <c r="M11" s="6" t="s">
        <v>138</v>
      </c>
      <c r="N11" s="7"/>
      <c r="O11" s="147" t="str">
        <f ca="1">IF($Z21="","","○")</f>
        <v>○</v>
      </c>
      <c r="P11" s="147" t="str">
        <f ca="1">IF($AB21="","","○")</f>
        <v>○</v>
      </c>
      <c r="Q11" s="147" t="str">
        <f ca="1">IF($AC21="","","○")</f>
        <v/>
      </c>
      <c r="R11" s="8"/>
      <c r="S11" s="2"/>
      <c r="T11" s="2"/>
      <c r="U11" s="2"/>
      <c r="V11" s="2"/>
      <c r="W11" s="2"/>
      <c r="X11" s="37"/>
      <c r="Y11" s="56" t="s">
        <v>185</v>
      </c>
      <c r="Z11" s="41">
        <f t="shared" ca="1" si="8"/>
        <v>1</v>
      </c>
      <c r="AA11" s="41">
        <f t="shared" ca="1" si="9"/>
        <v>2</v>
      </c>
      <c r="AB11" s="41">
        <f t="shared" ca="1" si="9"/>
        <v>9</v>
      </c>
      <c r="AC11" s="37"/>
      <c r="AD11" s="41">
        <f t="shared" ca="1" si="10"/>
        <v>0</v>
      </c>
      <c r="AE11" s="41">
        <f t="shared" ca="1" si="11"/>
        <v>7</v>
      </c>
      <c r="AF11" s="41">
        <f t="shared" ca="1" si="12"/>
        <v>8</v>
      </c>
      <c r="AG11" s="37"/>
      <c r="AH11" s="56" t="s">
        <v>185</v>
      </c>
      <c r="AI11" s="41">
        <f t="shared" ca="1" si="13"/>
        <v>129</v>
      </c>
      <c r="AJ11" s="61" t="s">
        <v>182</v>
      </c>
      <c r="AK11" s="41">
        <f t="shared" ca="1" si="14"/>
        <v>78</v>
      </c>
      <c r="AL11" s="61" t="s">
        <v>181</v>
      </c>
      <c r="AM11" s="41">
        <f t="shared" ca="1" si="1"/>
        <v>51</v>
      </c>
      <c r="AN11" s="37"/>
      <c r="AO11" s="56" t="s">
        <v>185</v>
      </c>
      <c r="AP11" s="82">
        <f t="shared" ca="1" si="15"/>
        <v>1</v>
      </c>
      <c r="AQ11" s="82">
        <f t="shared" ca="1" si="16"/>
        <v>2</v>
      </c>
      <c r="AR11" s="82">
        <f t="shared" ca="1" si="17"/>
        <v>9</v>
      </c>
      <c r="AS11" s="37"/>
      <c r="AT11" s="82">
        <f t="shared" ca="1" si="18"/>
        <v>0</v>
      </c>
      <c r="AU11" s="82">
        <f t="shared" ca="1" si="19"/>
        <v>7</v>
      </c>
      <c r="AV11" s="82">
        <f t="shared" ca="1" si="20"/>
        <v>8</v>
      </c>
      <c r="AW11" s="37"/>
      <c r="AX11" s="56" t="s">
        <v>185</v>
      </c>
      <c r="AY11" s="41">
        <f t="shared" ca="1" si="21"/>
        <v>129</v>
      </c>
      <c r="AZ11" s="61" t="s">
        <v>101</v>
      </c>
      <c r="BA11" s="41">
        <f t="shared" ca="1" si="22"/>
        <v>78</v>
      </c>
      <c r="BB11" s="61" t="s">
        <v>121</v>
      </c>
      <c r="BC11" s="41">
        <f t="shared" ca="1" si="2"/>
        <v>51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0.12478805204058641</v>
      </c>
      <c r="BZ11" s="40">
        <f t="shared" ca="1" si="4"/>
        <v>11</v>
      </c>
      <c r="CA11" s="17"/>
      <c r="CB11" s="37">
        <v>11</v>
      </c>
      <c r="CC11" s="37">
        <v>1</v>
      </c>
      <c r="CD11" s="37">
        <v>0</v>
      </c>
      <c r="CG11" s="39">
        <f t="shared" ca="1" si="5"/>
        <v>0.48479375822393289</v>
      </c>
      <c r="CH11" s="40">
        <f t="shared" ca="1" si="6"/>
        <v>22</v>
      </c>
      <c r="CI11" s="17"/>
      <c r="CJ11" s="37">
        <v>11</v>
      </c>
      <c r="CK11" s="37">
        <v>1</v>
      </c>
      <c r="CL11" s="37">
        <v>5</v>
      </c>
      <c r="CO11" s="39">
        <f t="shared" ca="1" si="7"/>
        <v>0.34087752959261719</v>
      </c>
      <c r="CP11" s="40">
        <f t="shared" ca="1" si="0"/>
        <v>40</v>
      </c>
      <c r="CQ11" s="17"/>
      <c r="CR11" s="37">
        <v>11</v>
      </c>
      <c r="CS11" s="36">
        <v>4</v>
      </c>
      <c r="CT11" s="37">
        <v>0</v>
      </c>
      <c r="CV11" s="36"/>
      <c r="CW11" s="36"/>
    </row>
    <row r="12" spans="1:101" s="1" customFormat="1" ht="42" customHeight="1" x14ac:dyDescent="0.25">
      <c r="A12" s="9"/>
      <c r="B12" s="10"/>
      <c r="C12" s="11">
        <f ca="1">Z5</f>
        <v>1</v>
      </c>
      <c r="D12" s="11">
        <f ca="1">AA5</f>
        <v>0</v>
      </c>
      <c r="E12" s="11">
        <f ca="1">AB5</f>
        <v>4</v>
      </c>
      <c r="F12" s="8"/>
      <c r="G12" s="9"/>
      <c r="H12" s="10"/>
      <c r="I12" s="11">
        <f ca="1">Z6</f>
        <v>1</v>
      </c>
      <c r="J12" s="11">
        <f ca="1">AA6</f>
        <v>0</v>
      </c>
      <c r="K12" s="11">
        <f ca="1">AB6</f>
        <v>2</v>
      </c>
      <c r="L12" s="8"/>
      <c r="M12" s="9"/>
      <c r="N12" s="10"/>
      <c r="O12" s="11">
        <f ca="1">Z7</f>
        <v>1</v>
      </c>
      <c r="P12" s="11">
        <f ca="1">AA7</f>
        <v>4</v>
      </c>
      <c r="Q12" s="11">
        <f ca="1">AB7</f>
        <v>6</v>
      </c>
      <c r="R12" s="8"/>
      <c r="S12" s="2"/>
      <c r="T12" s="2"/>
      <c r="U12" s="2"/>
      <c r="V12" s="2"/>
      <c r="W12" s="2"/>
      <c r="X12" s="37"/>
      <c r="Y12" s="56" t="s">
        <v>145</v>
      </c>
      <c r="Z12" s="41">
        <f t="shared" ca="1" si="8"/>
        <v>1</v>
      </c>
      <c r="AA12" s="41">
        <f t="shared" ca="1" si="9"/>
        <v>2</v>
      </c>
      <c r="AB12" s="41">
        <f t="shared" ca="1" si="9"/>
        <v>8</v>
      </c>
      <c r="AC12" s="37"/>
      <c r="AD12" s="41">
        <f t="shared" ca="1" si="10"/>
        <v>0</v>
      </c>
      <c r="AE12" s="41">
        <f t="shared" ca="1" si="11"/>
        <v>9</v>
      </c>
      <c r="AF12" s="41">
        <f t="shared" ca="1" si="12"/>
        <v>3</v>
      </c>
      <c r="AG12" s="37"/>
      <c r="AH12" s="56" t="s">
        <v>145</v>
      </c>
      <c r="AI12" s="41">
        <f t="shared" ca="1" si="13"/>
        <v>128</v>
      </c>
      <c r="AJ12" s="61" t="s">
        <v>101</v>
      </c>
      <c r="AK12" s="41">
        <f t="shared" ca="1" si="14"/>
        <v>93</v>
      </c>
      <c r="AL12" s="61" t="s">
        <v>121</v>
      </c>
      <c r="AM12" s="41">
        <f t="shared" ca="1" si="1"/>
        <v>35</v>
      </c>
      <c r="AN12" s="37"/>
      <c r="AO12" s="56" t="s">
        <v>206</v>
      </c>
      <c r="AP12" s="82">
        <f t="shared" ca="1" si="15"/>
        <v>1</v>
      </c>
      <c r="AQ12" s="82">
        <f t="shared" ca="1" si="16"/>
        <v>2</v>
      </c>
      <c r="AR12" s="82">
        <f t="shared" ca="1" si="17"/>
        <v>8</v>
      </c>
      <c r="AS12" s="37"/>
      <c r="AT12" s="82">
        <f t="shared" ca="1" si="18"/>
        <v>0</v>
      </c>
      <c r="AU12" s="82">
        <f t="shared" ca="1" si="19"/>
        <v>9</v>
      </c>
      <c r="AV12" s="82">
        <f t="shared" ca="1" si="20"/>
        <v>3</v>
      </c>
      <c r="AW12" s="37"/>
      <c r="AX12" s="56" t="s">
        <v>145</v>
      </c>
      <c r="AY12" s="41">
        <f t="shared" ca="1" si="21"/>
        <v>128</v>
      </c>
      <c r="AZ12" s="61" t="s">
        <v>101</v>
      </c>
      <c r="BA12" s="41">
        <f t="shared" ca="1" si="22"/>
        <v>93</v>
      </c>
      <c r="BB12" s="61" t="s">
        <v>121</v>
      </c>
      <c r="BC12" s="41">
        <f t="shared" ca="1" si="2"/>
        <v>35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0.34658482729575735</v>
      </c>
      <c r="BZ12" s="40">
        <f t="shared" ca="1" si="4"/>
        <v>7</v>
      </c>
      <c r="CA12" s="17"/>
      <c r="CB12" s="37">
        <v>12</v>
      </c>
      <c r="CC12" s="37">
        <v>1</v>
      </c>
      <c r="CD12" s="37">
        <v>0</v>
      </c>
      <c r="CG12" s="39">
        <f t="shared" ca="1" si="5"/>
        <v>0.11909750702602973</v>
      </c>
      <c r="CH12" s="40">
        <f t="shared" ca="1" si="6"/>
        <v>38</v>
      </c>
      <c r="CI12" s="17"/>
      <c r="CJ12" s="37">
        <v>12</v>
      </c>
      <c r="CK12" s="37">
        <v>1</v>
      </c>
      <c r="CL12" s="37">
        <v>6</v>
      </c>
      <c r="CO12" s="39">
        <f t="shared" ca="1" si="7"/>
        <v>0.67618269230258832</v>
      </c>
      <c r="CP12" s="40">
        <f t="shared" ca="1" si="0"/>
        <v>19</v>
      </c>
      <c r="CQ12" s="17"/>
      <c r="CR12" s="37">
        <v>12</v>
      </c>
      <c r="CS12" s="37">
        <v>4</v>
      </c>
      <c r="CT12" s="37">
        <v>1</v>
      </c>
      <c r="CV12" s="36"/>
      <c r="CW12" s="36"/>
    </row>
    <row r="13" spans="1:101" s="1" customFormat="1" ht="42" customHeight="1" thickBot="1" x14ac:dyDescent="0.3">
      <c r="A13" s="9"/>
      <c r="B13" s="12" t="s">
        <v>101</v>
      </c>
      <c r="C13" s="13">
        <f ca="1">AD5</f>
        <v>0</v>
      </c>
      <c r="D13" s="13">
        <f ca="1">AE5</f>
        <v>1</v>
      </c>
      <c r="E13" s="13">
        <f ca="1">AF5</f>
        <v>2</v>
      </c>
      <c r="F13" s="8"/>
      <c r="G13" s="9"/>
      <c r="H13" s="12" t="s">
        <v>182</v>
      </c>
      <c r="I13" s="13">
        <f ca="1">AD6</f>
        <v>0</v>
      </c>
      <c r="J13" s="13">
        <f ca="1">AE6</f>
        <v>7</v>
      </c>
      <c r="K13" s="13">
        <f ca="1">AF6</f>
        <v>0</v>
      </c>
      <c r="L13" s="8"/>
      <c r="M13" s="9"/>
      <c r="N13" s="12" t="s">
        <v>101</v>
      </c>
      <c r="O13" s="13">
        <f ca="1">AD7</f>
        <v>0</v>
      </c>
      <c r="P13" s="13">
        <f ca="1">AE7</f>
        <v>7</v>
      </c>
      <c r="Q13" s="13">
        <f ca="1">AF7</f>
        <v>3</v>
      </c>
      <c r="R13" s="8"/>
      <c r="S13" s="2"/>
      <c r="T13" s="2"/>
      <c r="U13" s="2"/>
      <c r="V13" s="2"/>
      <c r="W13" s="2"/>
      <c r="X13" s="37"/>
      <c r="Y13" s="56" t="s">
        <v>146</v>
      </c>
      <c r="Z13" s="41">
        <f t="shared" ca="1" si="8"/>
        <v>1</v>
      </c>
      <c r="AA13" s="41">
        <f t="shared" ca="1" si="9"/>
        <v>6</v>
      </c>
      <c r="AB13" s="41">
        <f t="shared" ca="1" si="9"/>
        <v>5</v>
      </c>
      <c r="AC13" s="37"/>
      <c r="AD13" s="41">
        <f t="shared" ca="1" si="10"/>
        <v>0</v>
      </c>
      <c r="AE13" s="41">
        <f t="shared" ca="1" si="11"/>
        <v>7</v>
      </c>
      <c r="AF13" s="41">
        <f t="shared" ca="1" si="12"/>
        <v>3</v>
      </c>
      <c r="AG13" s="37"/>
      <c r="AH13" s="56" t="s">
        <v>146</v>
      </c>
      <c r="AI13" s="41">
        <f t="shared" ca="1" si="13"/>
        <v>165</v>
      </c>
      <c r="AJ13" s="61" t="s">
        <v>153</v>
      </c>
      <c r="AK13" s="41">
        <f t="shared" ca="1" si="14"/>
        <v>73</v>
      </c>
      <c r="AL13" s="61" t="s">
        <v>121</v>
      </c>
      <c r="AM13" s="41">
        <f t="shared" ca="1" si="1"/>
        <v>92</v>
      </c>
      <c r="AN13" s="37"/>
      <c r="AO13" s="56" t="s">
        <v>207</v>
      </c>
      <c r="AP13" s="82">
        <f t="shared" ca="1" si="15"/>
        <v>1</v>
      </c>
      <c r="AQ13" s="82">
        <f t="shared" ca="1" si="16"/>
        <v>6</v>
      </c>
      <c r="AR13" s="82">
        <f t="shared" ca="1" si="17"/>
        <v>5</v>
      </c>
      <c r="AS13" s="37"/>
      <c r="AT13" s="82">
        <f t="shared" ca="1" si="18"/>
        <v>0</v>
      </c>
      <c r="AU13" s="82">
        <f t="shared" ca="1" si="19"/>
        <v>7</v>
      </c>
      <c r="AV13" s="82">
        <f t="shared" ca="1" si="20"/>
        <v>3</v>
      </c>
      <c r="AW13" s="37"/>
      <c r="AX13" s="56" t="s">
        <v>146</v>
      </c>
      <c r="AY13" s="41">
        <f t="shared" ca="1" si="21"/>
        <v>165</v>
      </c>
      <c r="AZ13" s="61" t="s">
        <v>101</v>
      </c>
      <c r="BA13" s="41">
        <f t="shared" ca="1" si="22"/>
        <v>73</v>
      </c>
      <c r="BB13" s="61" t="s">
        <v>121</v>
      </c>
      <c r="BC13" s="41">
        <f t="shared" ca="1" si="2"/>
        <v>92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/>
      <c r="BZ13" s="40"/>
      <c r="CA13" s="17"/>
      <c r="CB13" s="37"/>
      <c r="CC13" s="37"/>
      <c r="CD13" s="37"/>
      <c r="CG13" s="39">
        <f t="shared" ca="1" si="5"/>
        <v>0.94138637048075491</v>
      </c>
      <c r="CH13" s="40">
        <f t="shared" ca="1" si="6"/>
        <v>2</v>
      </c>
      <c r="CI13" s="17"/>
      <c r="CJ13" s="37">
        <v>13</v>
      </c>
      <c r="CK13" s="37">
        <v>1</v>
      </c>
      <c r="CL13" s="37">
        <v>7</v>
      </c>
      <c r="CO13" s="39">
        <f t="shared" ca="1" si="7"/>
        <v>0.10804215495490288</v>
      </c>
      <c r="CP13" s="40">
        <f t="shared" ca="1" si="0"/>
        <v>53</v>
      </c>
      <c r="CQ13" s="17"/>
      <c r="CR13" s="37">
        <v>13</v>
      </c>
      <c r="CS13" s="37">
        <v>4</v>
      </c>
      <c r="CT13" s="37">
        <v>2</v>
      </c>
      <c r="CV13" s="36"/>
      <c r="CW13" s="36"/>
    </row>
    <row r="14" spans="1:101" s="1" customFormat="1" ht="42" customHeight="1" x14ac:dyDescent="0.4">
      <c r="A14" s="9"/>
      <c r="B14" s="160"/>
      <c r="C14" s="160"/>
      <c r="D14" s="161"/>
      <c r="E14" s="161"/>
      <c r="F14" s="8"/>
      <c r="G14" s="9"/>
      <c r="H14" s="160"/>
      <c r="I14" s="160"/>
      <c r="J14" s="161"/>
      <c r="K14" s="161"/>
      <c r="L14" s="8"/>
      <c r="M14" s="9"/>
      <c r="N14" s="160"/>
      <c r="O14" s="160"/>
      <c r="P14" s="161"/>
      <c r="Q14" s="161"/>
      <c r="R14" s="8"/>
      <c r="S14" s="2"/>
      <c r="T14" s="2"/>
      <c r="U14" s="2"/>
      <c r="V14" s="2"/>
      <c r="W14" s="2"/>
      <c r="X14" s="37"/>
      <c r="Y14" s="37"/>
      <c r="Z14" s="144" t="s">
        <v>56</v>
      </c>
      <c r="AA14" s="144" t="s">
        <v>30</v>
      </c>
      <c r="AB14" s="144" t="s">
        <v>32</v>
      </c>
      <c r="AC14" s="144" t="s">
        <v>99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/>
      <c r="BZ14" s="40"/>
      <c r="CA14" s="17"/>
      <c r="CB14" s="37"/>
      <c r="CC14" s="37"/>
      <c r="CD14" s="37"/>
      <c r="CG14" s="39">
        <f t="shared" ca="1" si="5"/>
        <v>0.93667321940691284</v>
      </c>
      <c r="CH14" s="40">
        <f t="shared" ca="1" si="6"/>
        <v>3</v>
      </c>
      <c r="CI14" s="17"/>
      <c r="CJ14" s="37">
        <v>14</v>
      </c>
      <c r="CK14" s="37">
        <v>1</v>
      </c>
      <c r="CL14" s="37">
        <v>8</v>
      </c>
      <c r="CO14" s="39">
        <f t="shared" ca="1" si="7"/>
        <v>0.80155068349652703</v>
      </c>
      <c r="CP14" s="40">
        <f t="shared" ca="1" si="0"/>
        <v>12</v>
      </c>
      <c r="CQ14" s="17"/>
      <c r="CR14" s="37">
        <v>14</v>
      </c>
      <c r="CS14" s="37">
        <v>4</v>
      </c>
      <c r="CT14" s="37">
        <v>3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/>
      <c r="BZ15" s="40"/>
      <c r="CA15" s="17"/>
      <c r="CB15" s="37"/>
      <c r="CC15" s="36"/>
      <c r="CD15" s="37"/>
      <c r="CG15" s="39">
        <f t="shared" ca="1" si="5"/>
        <v>0.18443362153765652</v>
      </c>
      <c r="CH15" s="40">
        <f t="shared" ca="1" si="6"/>
        <v>36</v>
      </c>
      <c r="CI15" s="17"/>
      <c r="CJ15" s="37">
        <v>15</v>
      </c>
      <c r="CK15" s="37">
        <v>1</v>
      </c>
      <c r="CL15" s="37">
        <v>9</v>
      </c>
      <c r="CO15" s="39">
        <f t="shared" ca="1" si="7"/>
        <v>0.64883083211075021</v>
      </c>
      <c r="CP15" s="40">
        <f t="shared" ca="1" si="0"/>
        <v>21</v>
      </c>
      <c r="CQ15" s="17"/>
      <c r="CR15" s="37">
        <v>15</v>
      </c>
      <c r="CS15" s="37">
        <v>4</v>
      </c>
      <c r="CT15" s="37">
        <v>4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8" t="str">
        <f ca="1">IF($AA22="","","○")</f>
        <v/>
      </c>
      <c r="E16" s="146"/>
      <c r="F16" s="5"/>
      <c r="G16" s="3"/>
      <c r="H16" s="4"/>
      <c r="I16" s="22"/>
      <c r="J16" s="148" t="str">
        <f ca="1">IF($AA23="","","○")</f>
        <v/>
      </c>
      <c r="K16" s="146"/>
      <c r="L16" s="5"/>
      <c r="M16" s="3"/>
      <c r="N16" s="4"/>
      <c r="O16" s="22"/>
      <c r="P16" s="148" t="str">
        <f ca="1">IF($AA24="","","○")</f>
        <v/>
      </c>
      <c r="Q16" s="146"/>
      <c r="R16" s="5"/>
      <c r="S16" s="2"/>
      <c r="T16" s="2"/>
      <c r="U16" s="2"/>
      <c r="V16" s="2"/>
      <c r="W16" s="2"/>
      <c r="X16" s="37"/>
      <c r="Y16" s="56" t="s">
        <v>118</v>
      </c>
      <c r="Z16" s="145">
        <f ca="1">AH43</f>
        <v>0</v>
      </c>
      <c r="AA16" s="145" t="str">
        <f ca="1">AT43</f>
        <v/>
      </c>
      <c r="AB16" s="145">
        <f ca="1">BC43</f>
        <v>10</v>
      </c>
      <c r="AC16" s="145" t="str">
        <f t="shared" ref="AC16:AC27" ca="1" si="23">BN43</f>
        <v/>
      </c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/>
      <c r="BZ16" s="40"/>
      <c r="CA16" s="17"/>
      <c r="CB16" s="37"/>
      <c r="CC16" s="36"/>
      <c r="CD16" s="37"/>
      <c r="CG16" s="39">
        <f t="shared" ca="1" si="5"/>
        <v>0.10407954948839626</v>
      </c>
      <c r="CH16" s="40">
        <f t="shared" ca="1" si="6"/>
        <v>41</v>
      </c>
      <c r="CI16" s="17"/>
      <c r="CJ16" s="37">
        <v>16</v>
      </c>
      <c r="CK16" s="37">
        <v>2</v>
      </c>
      <c r="CL16" s="37">
        <v>3</v>
      </c>
      <c r="CO16" s="39">
        <f t="shared" ca="1" si="7"/>
        <v>0.30356635804259235</v>
      </c>
      <c r="CP16" s="40">
        <f t="shared" ca="1" si="0"/>
        <v>42</v>
      </c>
      <c r="CQ16" s="17"/>
      <c r="CR16" s="37">
        <v>16</v>
      </c>
      <c r="CS16" s="37">
        <v>5</v>
      </c>
      <c r="CT16" s="37">
        <v>0</v>
      </c>
      <c r="CV16" s="36"/>
      <c r="CW16" s="36"/>
    </row>
    <row r="17" spans="1:101" s="1" customFormat="1" ht="36.6" customHeight="1" x14ac:dyDescent="0.25">
      <c r="A17" s="6" t="s">
        <v>139</v>
      </c>
      <c r="B17" s="7"/>
      <c r="C17" s="147" t="str">
        <f ca="1">IF($Z22="","","○")</f>
        <v>○</v>
      </c>
      <c r="D17" s="147" t="str">
        <f ca="1">IF($AB22="","","○")</f>
        <v>○</v>
      </c>
      <c r="E17" s="147" t="str">
        <f ca="1">IF($AC22="","","○")</f>
        <v/>
      </c>
      <c r="F17" s="8"/>
      <c r="G17" s="6" t="s">
        <v>140</v>
      </c>
      <c r="H17" s="7"/>
      <c r="I17" s="147" t="str">
        <f ca="1">IF($Z23="","","○")</f>
        <v>○</v>
      </c>
      <c r="J17" s="147" t="str">
        <f ca="1">IF($AB23="","","○")</f>
        <v>○</v>
      </c>
      <c r="K17" s="147" t="str">
        <f ca="1">IF($AC23="","","○")</f>
        <v/>
      </c>
      <c r="L17" s="8"/>
      <c r="M17" s="6" t="s">
        <v>141</v>
      </c>
      <c r="N17" s="7"/>
      <c r="O17" s="147" t="str">
        <f ca="1">IF($Z24="","","○")</f>
        <v>○</v>
      </c>
      <c r="P17" s="147" t="str">
        <f ca="1">IF($AB24="","","○")</f>
        <v>○</v>
      </c>
      <c r="Q17" s="147" t="str">
        <f ca="1">IF($AC24="","","○")</f>
        <v/>
      </c>
      <c r="R17" s="8"/>
      <c r="S17" s="2"/>
      <c r="T17" s="2"/>
      <c r="U17" s="2"/>
      <c r="V17" s="2"/>
      <c r="W17" s="2"/>
      <c r="X17" s="37"/>
      <c r="Y17" s="56" t="s">
        <v>124</v>
      </c>
      <c r="Z17" s="145">
        <f t="shared" ref="Z17:Z27" ca="1" si="24">AH44</f>
        <v>0</v>
      </c>
      <c r="AA17" s="145" t="str">
        <f t="shared" ref="AA17:AA27" ca="1" si="25">AT44</f>
        <v/>
      </c>
      <c r="AB17" s="145">
        <f t="shared" ref="AB17:AB27" ca="1" si="26">BC44</f>
        <v>10</v>
      </c>
      <c r="AC17" s="145" t="str">
        <f t="shared" ca="1" si="23"/>
        <v/>
      </c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/>
      <c r="BZ17" s="40"/>
      <c r="CA17" s="17"/>
      <c r="CB17" s="37"/>
      <c r="CC17" s="36"/>
      <c r="CD17" s="37"/>
      <c r="CG17" s="39">
        <f t="shared" ca="1" si="5"/>
        <v>0.58642244009212285</v>
      </c>
      <c r="CH17" s="40">
        <f t="shared" ca="1" si="6"/>
        <v>16</v>
      </c>
      <c r="CI17" s="17"/>
      <c r="CJ17" s="37">
        <v>17</v>
      </c>
      <c r="CK17" s="37">
        <v>2</v>
      </c>
      <c r="CL17" s="37">
        <v>4</v>
      </c>
      <c r="CO17" s="39">
        <f t="shared" ca="1" si="7"/>
        <v>0.39930528791977693</v>
      </c>
      <c r="CP17" s="40">
        <f t="shared" ca="1" si="0"/>
        <v>39</v>
      </c>
      <c r="CQ17" s="17"/>
      <c r="CR17" s="37">
        <v>17</v>
      </c>
      <c r="CS17" s="36">
        <v>5</v>
      </c>
      <c r="CT17" s="37">
        <v>1</v>
      </c>
      <c r="CV17" s="36"/>
      <c r="CW17" s="36"/>
    </row>
    <row r="18" spans="1:101" s="1" customFormat="1" ht="42" customHeight="1" x14ac:dyDescent="0.25">
      <c r="A18" s="9"/>
      <c r="B18" s="10"/>
      <c r="C18" s="11">
        <f ca="1">Z8</f>
        <v>1</v>
      </c>
      <c r="D18" s="11">
        <f ca="1">AA8</f>
        <v>4</v>
      </c>
      <c r="E18" s="11">
        <f ca="1">AB8</f>
        <v>6</v>
      </c>
      <c r="F18" s="8"/>
      <c r="G18" s="9"/>
      <c r="H18" s="10"/>
      <c r="I18" s="11">
        <f ca="1">Z9</f>
        <v>1</v>
      </c>
      <c r="J18" s="11">
        <f ca="1">AA9</f>
        <v>6</v>
      </c>
      <c r="K18" s="11">
        <f ca="1">AB9</f>
        <v>4</v>
      </c>
      <c r="L18" s="8"/>
      <c r="M18" s="9"/>
      <c r="N18" s="10"/>
      <c r="O18" s="11">
        <f ca="1">Z10</f>
        <v>1</v>
      </c>
      <c r="P18" s="11">
        <f ca="1">AA10</f>
        <v>1</v>
      </c>
      <c r="Q18" s="11">
        <f ca="1">AB10</f>
        <v>1</v>
      </c>
      <c r="R18" s="8"/>
      <c r="S18" s="2"/>
      <c r="T18" s="2"/>
      <c r="U18" s="2"/>
      <c r="V18" s="2"/>
      <c r="W18" s="2"/>
      <c r="X18" s="37"/>
      <c r="Y18" s="56" t="s">
        <v>208</v>
      </c>
      <c r="Z18" s="145">
        <f t="shared" ca="1" si="24"/>
        <v>0</v>
      </c>
      <c r="AA18" s="145" t="str">
        <f t="shared" ca="1" si="25"/>
        <v/>
      </c>
      <c r="AB18" s="145">
        <f t="shared" ca="1" si="26"/>
        <v>10</v>
      </c>
      <c r="AC18" s="145" t="str">
        <f t="shared" ca="1" si="23"/>
        <v/>
      </c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/>
      <c r="BZ18" s="40"/>
      <c r="CA18" s="17"/>
      <c r="CB18" s="37"/>
      <c r="CC18" s="36"/>
      <c r="CD18" s="37"/>
      <c r="CG18" s="39">
        <f t="shared" ca="1" si="5"/>
        <v>0.39897091687089214</v>
      </c>
      <c r="CH18" s="40">
        <f t="shared" ca="1" si="6"/>
        <v>25</v>
      </c>
      <c r="CI18" s="17"/>
      <c r="CJ18" s="37">
        <v>18</v>
      </c>
      <c r="CK18" s="37">
        <v>2</v>
      </c>
      <c r="CL18" s="37">
        <v>5</v>
      </c>
      <c r="CO18" s="39">
        <f t="shared" ca="1" si="7"/>
        <v>0.52286450670237061</v>
      </c>
      <c r="CP18" s="40">
        <f t="shared" ca="1" si="0"/>
        <v>29</v>
      </c>
      <c r="CQ18" s="17"/>
      <c r="CR18" s="37">
        <v>18</v>
      </c>
      <c r="CS18" s="36">
        <v>5</v>
      </c>
      <c r="CT18" s="37">
        <v>2</v>
      </c>
      <c r="CV18" s="36"/>
      <c r="CW18" s="36"/>
    </row>
    <row r="19" spans="1:101" s="1" customFormat="1" ht="42" customHeight="1" thickBot="1" x14ac:dyDescent="0.3">
      <c r="A19" s="9"/>
      <c r="B19" s="12" t="s">
        <v>101</v>
      </c>
      <c r="C19" s="13">
        <f ca="1">AD8</f>
        <v>0</v>
      </c>
      <c r="D19" s="13">
        <f ca="1">AE8</f>
        <v>9</v>
      </c>
      <c r="E19" s="13">
        <f ca="1">AF8</f>
        <v>6</v>
      </c>
      <c r="F19" s="8"/>
      <c r="G19" s="9"/>
      <c r="H19" s="12" t="s">
        <v>101</v>
      </c>
      <c r="I19" s="13">
        <f ca="1">AD9</f>
        <v>0</v>
      </c>
      <c r="J19" s="13">
        <f ca="1">AE9</f>
        <v>9</v>
      </c>
      <c r="K19" s="13">
        <f ca="1">AF9</f>
        <v>0</v>
      </c>
      <c r="L19" s="8"/>
      <c r="M19" s="9"/>
      <c r="N19" s="12" t="s">
        <v>101</v>
      </c>
      <c r="O19" s="13">
        <f ca="1">AD10</f>
        <v>0</v>
      </c>
      <c r="P19" s="13">
        <f ca="1">AE10</f>
        <v>7</v>
      </c>
      <c r="Q19" s="13">
        <f ca="1">AF10</f>
        <v>1</v>
      </c>
      <c r="R19" s="8"/>
      <c r="S19" s="2"/>
      <c r="T19" s="2"/>
      <c r="U19" s="2"/>
      <c r="V19" s="2"/>
      <c r="W19" s="2"/>
      <c r="X19" s="37"/>
      <c r="Y19" s="56" t="s">
        <v>209</v>
      </c>
      <c r="Z19" s="145">
        <f t="shared" ca="1" si="24"/>
        <v>0</v>
      </c>
      <c r="AA19" s="145" t="str">
        <f t="shared" ca="1" si="25"/>
        <v/>
      </c>
      <c r="AB19" s="145">
        <f t="shared" ca="1" si="26"/>
        <v>10</v>
      </c>
      <c r="AC19" s="145" t="str">
        <f t="shared" ca="1" si="23"/>
        <v/>
      </c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>
        <f t="shared" ca="1" si="5"/>
        <v>0.64332142528635128</v>
      </c>
      <c r="CH19" s="40">
        <f t="shared" ca="1" si="6"/>
        <v>14</v>
      </c>
      <c r="CI19" s="17"/>
      <c r="CJ19" s="37">
        <v>19</v>
      </c>
      <c r="CK19" s="37">
        <v>2</v>
      </c>
      <c r="CL19" s="37">
        <v>6</v>
      </c>
      <c r="CO19" s="39">
        <f t="shared" ca="1" si="7"/>
        <v>0.62555545980164717</v>
      </c>
      <c r="CP19" s="40">
        <f t="shared" ca="1" si="0"/>
        <v>26</v>
      </c>
      <c r="CQ19" s="17"/>
      <c r="CR19" s="37">
        <v>19</v>
      </c>
      <c r="CS19" s="36">
        <v>5</v>
      </c>
      <c r="CT19" s="37">
        <v>3</v>
      </c>
      <c r="CV19" s="36"/>
      <c r="CW19" s="36"/>
    </row>
    <row r="20" spans="1:101" s="1" customFormat="1" ht="42" customHeight="1" x14ac:dyDescent="0.25">
      <c r="A20" s="9"/>
      <c r="B20" s="156"/>
      <c r="C20" s="156"/>
      <c r="D20" s="156"/>
      <c r="E20" s="156"/>
      <c r="F20" s="8"/>
      <c r="G20" s="9"/>
      <c r="H20" s="156"/>
      <c r="I20" s="156"/>
      <c r="J20" s="156"/>
      <c r="K20" s="156"/>
      <c r="L20" s="8"/>
      <c r="M20" s="9"/>
      <c r="N20" s="156"/>
      <c r="O20" s="156"/>
      <c r="P20" s="156"/>
      <c r="Q20" s="156"/>
      <c r="R20" s="8"/>
      <c r="S20" s="2"/>
      <c r="T20" s="2"/>
      <c r="U20" s="2"/>
      <c r="V20" s="2"/>
      <c r="W20" s="2"/>
      <c r="X20" s="37"/>
      <c r="Y20" s="56" t="s">
        <v>135</v>
      </c>
      <c r="Z20" s="145">
        <f t="shared" ca="1" si="24"/>
        <v>0</v>
      </c>
      <c r="AA20" s="145" t="str">
        <f t="shared" ca="1" si="25"/>
        <v/>
      </c>
      <c r="AB20" s="145">
        <f t="shared" ca="1" si="26"/>
        <v>10</v>
      </c>
      <c r="AC20" s="145" t="str">
        <f t="shared" ca="1" si="23"/>
        <v/>
      </c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>
        <f t="shared" ca="1" si="5"/>
        <v>0.39580576895095954</v>
      </c>
      <c r="CH20" s="40">
        <f t="shared" ca="1" si="6"/>
        <v>27</v>
      </c>
      <c r="CI20" s="17"/>
      <c r="CJ20" s="37">
        <v>20</v>
      </c>
      <c r="CK20" s="37">
        <v>2</v>
      </c>
      <c r="CL20" s="37">
        <v>7</v>
      </c>
      <c r="CO20" s="39">
        <f t="shared" ca="1" si="7"/>
        <v>0.19037485089692563</v>
      </c>
      <c r="CP20" s="40">
        <f t="shared" ca="1" si="0"/>
        <v>49</v>
      </c>
      <c r="CQ20" s="17"/>
      <c r="CR20" s="37">
        <v>20</v>
      </c>
      <c r="CS20" s="36">
        <v>5</v>
      </c>
      <c r="CT20" s="37">
        <v>4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138</v>
      </c>
      <c r="Z21" s="145">
        <f t="shared" ca="1" si="24"/>
        <v>0</v>
      </c>
      <c r="AA21" s="145" t="str">
        <f t="shared" ca="1" si="25"/>
        <v/>
      </c>
      <c r="AB21" s="145">
        <f t="shared" ca="1" si="26"/>
        <v>10</v>
      </c>
      <c r="AC21" s="145" t="str">
        <f t="shared" ca="1" si="23"/>
        <v/>
      </c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>
        <f t="shared" ca="1" si="5"/>
        <v>0.53672226012764679</v>
      </c>
      <c r="CH21" s="40">
        <f t="shared" ca="1" si="6"/>
        <v>19</v>
      </c>
      <c r="CI21" s="17"/>
      <c r="CJ21" s="37">
        <v>21</v>
      </c>
      <c r="CK21" s="37">
        <v>2</v>
      </c>
      <c r="CL21" s="37">
        <v>8</v>
      </c>
      <c r="CO21" s="39">
        <f t="shared" ca="1" si="7"/>
        <v>0.63990984237974369</v>
      </c>
      <c r="CP21" s="40">
        <f t="shared" ca="1" si="0"/>
        <v>23</v>
      </c>
      <c r="CQ21" s="17"/>
      <c r="CR21" s="37">
        <v>21</v>
      </c>
      <c r="CS21" s="36">
        <v>5</v>
      </c>
      <c r="CT21" s="37">
        <v>5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8" t="str">
        <f ca="1">IF($AA25="","","○")</f>
        <v/>
      </c>
      <c r="E22" s="146"/>
      <c r="F22" s="5"/>
      <c r="G22" s="3"/>
      <c r="H22" s="4"/>
      <c r="I22" s="22"/>
      <c r="J22" s="148" t="str">
        <f ca="1">IF($AA26="","","○")</f>
        <v/>
      </c>
      <c r="K22" s="146"/>
      <c r="L22" s="5"/>
      <c r="M22" s="3"/>
      <c r="N22" s="4"/>
      <c r="O22" s="22"/>
      <c r="P22" s="148" t="str">
        <f ca="1">IF($AA27="","","○")</f>
        <v/>
      </c>
      <c r="Q22" s="146"/>
      <c r="R22" s="5"/>
      <c r="S22" s="2"/>
      <c r="T22" s="2"/>
      <c r="U22" s="2"/>
      <c r="V22" s="2"/>
      <c r="W22" s="2"/>
      <c r="X22" s="37"/>
      <c r="Y22" s="56" t="s">
        <v>139</v>
      </c>
      <c r="Z22" s="145">
        <f t="shared" ca="1" si="24"/>
        <v>0</v>
      </c>
      <c r="AA22" s="145" t="str">
        <f t="shared" ca="1" si="25"/>
        <v/>
      </c>
      <c r="AB22" s="145">
        <f t="shared" ca="1" si="26"/>
        <v>10</v>
      </c>
      <c r="AC22" s="145" t="str">
        <f t="shared" ca="1" si="23"/>
        <v/>
      </c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>
        <f t="shared" ca="1" si="5"/>
        <v>0.17741656828432095</v>
      </c>
      <c r="CH22" s="40">
        <f t="shared" ca="1" si="6"/>
        <v>37</v>
      </c>
      <c r="CI22" s="17"/>
      <c r="CJ22" s="37">
        <v>22</v>
      </c>
      <c r="CK22" s="37">
        <v>2</v>
      </c>
      <c r="CL22" s="37">
        <v>9</v>
      </c>
      <c r="CO22" s="39">
        <f t="shared" ca="1" si="7"/>
        <v>0.89910246078653355</v>
      </c>
      <c r="CP22" s="40">
        <f t="shared" ca="1" si="0"/>
        <v>9</v>
      </c>
      <c r="CQ22" s="17"/>
      <c r="CR22" s="37">
        <v>22</v>
      </c>
      <c r="CS22" s="36">
        <v>6</v>
      </c>
      <c r="CT22" s="37">
        <v>0</v>
      </c>
      <c r="CV22" s="36"/>
      <c r="CW22" s="36"/>
    </row>
    <row r="23" spans="1:101" s="1" customFormat="1" ht="36.6" customHeight="1" x14ac:dyDescent="0.25">
      <c r="A23" s="6" t="s">
        <v>144</v>
      </c>
      <c r="B23" s="7"/>
      <c r="C23" s="147" t="str">
        <f ca="1">IF($Z25="","","○")</f>
        <v>○</v>
      </c>
      <c r="D23" s="147" t="str">
        <f ca="1">IF($AB25="","","○")</f>
        <v>○</v>
      </c>
      <c r="E23" s="147" t="str">
        <f ca="1">IF($AC25="","","○")</f>
        <v/>
      </c>
      <c r="F23" s="8"/>
      <c r="G23" s="6" t="s">
        <v>145</v>
      </c>
      <c r="H23" s="7"/>
      <c r="I23" s="147" t="str">
        <f ca="1">IF($Z26="","","○")</f>
        <v>○</v>
      </c>
      <c r="J23" s="147" t="str">
        <f ca="1">IF($AB26="","","○")</f>
        <v>○</v>
      </c>
      <c r="K23" s="147" t="str">
        <f ca="1">IF($AC26="","","○")</f>
        <v/>
      </c>
      <c r="L23" s="8"/>
      <c r="M23" s="6" t="s">
        <v>146</v>
      </c>
      <c r="N23" s="7"/>
      <c r="O23" s="147" t="str">
        <f ca="1">IF($Z27="","","○")</f>
        <v>○</v>
      </c>
      <c r="P23" s="147" t="str">
        <f ca="1">IF($AB27="","","○")</f>
        <v>○</v>
      </c>
      <c r="Q23" s="147" t="str">
        <f ca="1">IF($AC27="","","○")</f>
        <v/>
      </c>
      <c r="R23" s="8"/>
      <c r="S23" s="2"/>
      <c r="T23" s="2"/>
      <c r="U23" s="2"/>
      <c r="V23" s="2"/>
      <c r="W23" s="2"/>
      <c r="X23" s="37"/>
      <c r="Y23" s="56" t="s">
        <v>140</v>
      </c>
      <c r="Z23" s="145">
        <f t="shared" ca="1" si="24"/>
        <v>0</v>
      </c>
      <c r="AA23" s="145" t="str">
        <f t="shared" ca="1" si="25"/>
        <v/>
      </c>
      <c r="AB23" s="145">
        <f t="shared" ca="1" si="26"/>
        <v>10</v>
      </c>
      <c r="AC23" s="145" t="str">
        <f t="shared" ca="1" si="23"/>
        <v/>
      </c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>
        <f t="shared" ca="1" si="5"/>
        <v>0.32404634386789122</v>
      </c>
      <c r="CH23" s="40">
        <f t="shared" ca="1" si="6"/>
        <v>29</v>
      </c>
      <c r="CI23" s="17"/>
      <c r="CJ23" s="37">
        <v>23</v>
      </c>
      <c r="CK23" s="36">
        <v>3</v>
      </c>
      <c r="CL23" s="37">
        <v>4</v>
      </c>
      <c r="CO23" s="39">
        <f t="shared" ca="1" si="7"/>
        <v>0.21881769327039491</v>
      </c>
      <c r="CP23" s="40">
        <f t="shared" ca="1" si="0"/>
        <v>46</v>
      </c>
      <c r="CQ23" s="17"/>
      <c r="CR23" s="37">
        <v>23</v>
      </c>
      <c r="CS23" s="36">
        <v>6</v>
      </c>
      <c r="CT23" s="37">
        <v>1</v>
      </c>
      <c r="CV23" s="36"/>
      <c r="CW23" s="36"/>
    </row>
    <row r="24" spans="1:101" s="1" customFormat="1" ht="42" customHeight="1" x14ac:dyDescent="0.25">
      <c r="A24" s="9"/>
      <c r="B24" s="10"/>
      <c r="C24" s="11">
        <f ca="1">Z11</f>
        <v>1</v>
      </c>
      <c r="D24" s="11">
        <f ca="1">AA11</f>
        <v>2</v>
      </c>
      <c r="E24" s="11">
        <f ca="1">AB11</f>
        <v>9</v>
      </c>
      <c r="F24" s="8"/>
      <c r="G24" s="9"/>
      <c r="H24" s="10"/>
      <c r="I24" s="11">
        <f ca="1">Z12</f>
        <v>1</v>
      </c>
      <c r="J24" s="11">
        <f ca="1">AA12</f>
        <v>2</v>
      </c>
      <c r="K24" s="11">
        <f ca="1">AB12</f>
        <v>8</v>
      </c>
      <c r="L24" s="8"/>
      <c r="M24" s="9"/>
      <c r="N24" s="10"/>
      <c r="O24" s="11">
        <f ca="1">Z13</f>
        <v>1</v>
      </c>
      <c r="P24" s="11">
        <f ca="1">AA13</f>
        <v>6</v>
      </c>
      <c r="Q24" s="11">
        <f ca="1">AB13</f>
        <v>5</v>
      </c>
      <c r="R24" s="8"/>
      <c r="S24" s="2"/>
      <c r="T24" s="2"/>
      <c r="U24" s="2"/>
      <c r="V24" s="2"/>
      <c r="W24" s="2"/>
      <c r="X24" s="37"/>
      <c r="Y24" s="56" t="s">
        <v>210</v>
      </c>
      <c r="Z24" s="145">
        <f t="shared" ca="1" si="24"/>
        <v>0</v>
      </c>
      <c r="AA24" s="145" t="str">
        <f t="shared" ca="1" si="25"/>
        <v/>
      </c>
      <c r="AB24" s="145">
        <f t="shared" ca="1" si="26"/>
        <v>10</v>
      </c>
      <c r="AC24" s="145" t="str">
        <f t="shared" ca="1" si="23"/>
        <v/>
      </c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>
        <f t="shared" ca="1" si="5"/>
        <v>0.75843992182439346</v>
      </c>
      <c r="CH24" s="40">
        <f t="shared" ca="1" si="6"/>
        <v>9</v>
      </c>
      <c r="CI24" s="17"/>
      <c r="CJ24" s="37">
        <v>24</v>
      </c>
      <c r="CK24" s="36">
        <v>3</v>
      </c>
      <c r="CL24" s="37">
        <v>5</v>
      </c>
      <c r="CO24" s="39">
        <f t="shared" ca="1" si="7"/>
        <v>0.18334820984459765</v>
      </c>
      <c r="CP24" s="40">
        <f t="shared" ca="1" si="0"/>
        <v>50</v>
      </c>
      <c r="CQ24" s="17"/>
      <c r="CR24" s="37">
        <v>24</v>
      </c>
      <c r="CS24" s="36">
        <v>6</v>
      </c>
      <c r="CT24" s="37">
        <v>2</v>
      </c>
      <c r="CV24" s="36"/>
      <c r="CW24" s="36"/>
    </row>
    <row r="25" spans="1:101" s="1" customFormat="1" ht="42" customHeight="1" thickBot="1" x14ac:dyDescent="0.3">
      <c r="A25" s="9"/>
      <c r="B25" s="12" t="s">
        <v>101</v>
      </c>
      <c r="C25" s="13">
        <f ca="1">AD11</f>
        <v>0</v>
      </c>
      <c r="D25" s="13">
        <f ca="1">AE11</f>
        <v>7</v>
      </c>
      <c r="E25" s="13">
        <f ca="1">AF11</f>
        <v>8</v>
      </c>
      <c r="F25" s="8"/>
      <c r="G25" s="9"/>
      <c r="H25" s="12" t="s">
        <v>101</v>
      </c>
      <c r="I25" s="13">
        <f ca="1">AD12</f>
        <v>0</v>
      </c>
      <c r="J25" s="13">
        <f ca="1">AE12</f>
        <v>9</v>
      </c>
      <c r="K25" s="13">
        <f ca="1">AF12</f>
        <v>3</v>
      </c>
      <c r="L25" s="8"/>
      <c r="M25" s="9"/>
      <c r="N25" s="12" t="s">
        <v>101</v>
      </c>
      <c r="O25" s="13">
        <f ca="1">AD13</f>
        <v>0</v>
      </c>
      <c r="P25" s="13">
        <f ca="1">AE13</f>
        <v>7</v>
      </c>
      <c r="Q25" s="13">
        <f ca="1">AF13</f>
        <v>3</v>
      </c>
      <c r="R25" s="8"/>
      <c r="S25" s="2"/>
      <c r="T25" s="2"/>
      <c r="U25" s="2"/>
      <c r="V25" s="2"/>
      <c r="W25" s="2"/>
      <c r="X25" s="37"/>
      <c r="Y25" s="56" t="s">
        <v>211</v>
      </c>
      <c r="Z25" s="145">
        <f t="shared" ca="1" si="24"/>
        <v>0</v>
      </c>
      <c r="AA25" s="145" t="str">
        <f t="shared" ca="1" si="25"/>
        <v/>
      </c>
      <c r="AB25" s="145">
        <f t="shared" ca="1" si="26"/>
        <v>10</v>
      </c>
      <c r="AC25" s="145" t="str">
        <f t="shared" ca="1" si="23"/>
        <v/>
      </c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>
        <f t="shared" ca="1" si="5"/>
        <v>0.10997924167761164</v>
      </c>
      <c r="CH25" s="40">
        <f t="shared" ca="1" si="6"/>
        <v>39</v>
      </c>
      <c r="CI25" s="17"/>
      <c r="CJ25" s="37">
        <v>25</v>
      </c>
      <c r="CK25" s="36">
        <v>3</v>
      </c>
      <c r="CL25" s="37">
        <v>6</v>
      </c>
      <c r="CO25" s="39">
        <f t="shared" ca="1" si="7"/>
        <v>0.17468962786317122</v>
      </c>
      <c r="CP25" s="40">
        <f t="shared" ca="1" si="0"/>
        <v>51</v>
      </c>
      <c r="CQ25" s="17"/>
      <c r="CR25" s="37">
        <v>25</v>
      </c>
      <c r="CS25" s="36">
        <v>6</v>
      </c>
      <c r="CT25" s="37">
        <v>3</v>
      </c>
      <c r="CV25" s="36"/>
      <c r="CW25" s="36"/>
    </row>
    <row r="26" spans="1:101" s="1" customFormat="1" ht="42" customHeight="1" x14ac:dyDescent="0.25">
      <c r="A26" s="9"/>
      <c r="B26" s="156"/>
      <c r="C26" s="156"/>
      <c r="D26" s="157"/>
      <c r="E26" s="157"/>
      <c r="F26" s="8"/>
      <c r="G26" s="9"/>
      <c r="H26" s="156"/>
      <c r="I26" s="156"/>
      <c r="J26" s="157"/>
      <c r="K26" s="157"/>
      <c r="L26" s="8"/>
      <c r="M26" s="9"/>
      <c r="N26" s="156"/>
      <c r="O26" s="156"/>
      <c r="P26" s="157"/>
      <c r="Q26" s="157"/>
      <c r="R26" s="8"/>
      <c r="S26" s="2"/>
      <c r="T26" s="2"/>
      <c r="U26" s="2"/>
      <c r="V26" s="2"/>
      <c r="W26" s="2"/>
      <c r="X26" s="37"/>
      <c r="Y26" s="56" t="s">
        <v>145</v>
      </c>
      <c r="Z26" s="145">
        <f t="shared" ca="1" si="24"/>
        <v>0</v>
      </c>
      <c r="AA26" s="145" t="str">
        <f t="shared" ca="1" si="25"/>
        <v/>
      </c>
      <c r="AB26" s="145">
        <f t="shared" ca="1" si="26"/>
        <v>10</v>
      </c>
      <c r="AC26" s="145" t="str">
        <f t="shared" ca="1" si="23"/>
        <v/>
      </c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>
        <f t="shared" ca="1" si="5"/>
        <v>0.43967546579839245</v>
      </c>
      <c r="CH26" s="40">
        <f t="shared" ca="1" si="6"/>
        <v>24</v>
      </c>
      <c r="CI26" s="17"/>
      <c r="CJ26" s="37">
        <v>26</v>
      </c>
      <c r="CK26" s="36">
        <v>3</v>
      </c>
      <c r="CL26" s="37">
        <v>7</v>
      </c>
      <c r="CO26" s="39">
        <f t="shared" ca="1" si="7"/>
        <v>0.91550369819112987</v>
      </c>
      <c r="CP26" s="40">
        <f t="shared" ca="1" si="0"/>
        <v>8</v>
      </c>
      <c r="CQ26" s="17"/>
      <c r="CR26" s="37">
        <v>26</v>
      </c>
      <c r="CS26" s="36">
        <v>6</v>
      </c>
      <c r="CT26" s="37">
        <v>4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146</v>
      </c>
      <c r="Z27" s="145">
        <f t="shared" ca="1" si="24"/>
        <v>0</v>
      </c>
      <c r="AA27" s="145" t="str">
        <f t="shared" ca="1" si="25"/>
        <v/>
      </c>
      <c r="AB27" s="145">
        <f t="shared" ca="1" si="26"/>
        <v>10</v>
      </c>
      <c r="AC27" s="145" t="str">
        <f t="shared" ca="1" si="23"/>
        <v/>
      </c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>
        <f t="shared" ca="1" si="5"/>
        <v>3.6489771090928103E-2</v>
      </c>
      <c r="CH27" s="40">
        <f t="shared" ca="1" si="6"/>
        <v>43</v>
      </c>
      <c r="CI27" s="17"/>
      <c r="CJ27" s="37">
        <v>27</v>
      </c>
      <c r="CK27" s="36">
        <v>3</v>
      </c>
      <c r="CL27" s="37">
        <v>8</v>
      </c>
      <c r="CO27" s="39">
        <f t="shared" ca="1" si="7"/>
        <v>0.15675384358805999</v>
      </c>
      <c r="CP27" s="40">
        <f t="shared" ca="1" si="0"/>
        <v>52</v>
      </c>
      <c r="CQ27" s="17"/>
      <c r="CR27" s="37">
        <v>27</v>
      </c>
      <c r="CS27" s="36">
        <v>6</v>
      </c>
      <c r="CT27" s="37">
        <v>5</v>
      </c>
      <c r="CV27" s="36"/>
      <c r="CW27" s="36"/>
    </row>
    <row r="28" spans="1:101" s="1" customFormat="1" ht="39.950000000000003" customHeight="1" thickBot="1" x14ac:dyDescent="0.3">
      <c r="A28" s="185" t="str">
        <f>A1</f>
        <v>ひき算 筆算 １○○－２けた 十位くり下がり</v>
      </c>
      <c r="B28" s="185"/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90">
        <f>Q1</f>
        <v>1</v>
      </c>
      <c r="R28" s="190"/>
      <c r="S28" s="153"/>
      <c r="T28" s="153"/>
      <c r="U28" s="153"/>
      <c r="V28" s="153"/>
      <c r="W28" s="153"/>
      <c r="X28" s="37"/>
      <c r="Y28" s="37"/>
      <c r="Z28" s="37" t="str">
        <f t="shared" ref="Z28:AB40" si="27">Z1</f>
        <v>被減数修正</v>
      </c>
      <c r="AA28" s="37"/>
      <c r="AB28" s="37"/>
      <c r="AC28" s="37"/>
      <c r="AD28" s="37" t="str">
        <f t="shared" ref="AD28:AF40" si="28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>
        <f t="shared" ca="1" si="5"/>
        <v>0.20743446262619369</v>
      </c>
      <c r="CH28" s="40">
        <f t="shared" ca="1" si="6"/>
        <v>35</v>
      </c>
      <c r="CI28" s="17"/>
      <c r="CJ28" s="37">
        <v>28</v>
      </c>
      <c r="CK28" s="36">
        <v>3</v>
      </c>
      <c r="CL28" s="37">
        <v>9</v>
      </c>
      <c r="CO28" s="39">
        <f t="shared" ca="1" si="7"/>
        <v>0.42648316038892764</v>
      </c>
      <c r="CP28" s="40">
        <f t="shared" ca="1" si="0"/>
        <v>36</v>
      </c>
      <c r="CQ28" s="17"/>
      <c r="CR28" s="37">
        <v>28</v>
      </c>
      <c r="CS28" s="36">
        <v>6</v>
      </c>
      <c r="CT28" s="37">
        <v>6</v>
      </c>
      <c r="CV28" s="36"/>
      <c r="CW28" s="36"/>
    </row>
    <row r="29" spans="1:101" s="1" customFormat="1" ht="38.25" customHeight="1" thickBot="1" x14ac:dyDescent="0.3">
      <c r="A29" s="44"/>
      <c r="B29" s="182" t="str">
        <f>B2</f>
        <v>　　月　　日</v>
      </c>
      <c r="C29" s="183"/>
      <c r="D29" s="183"/>
      <c r="E29" s="184"/>
      <c r="F29" s="182" t="str">
        <f>F2</f>
        <v>名前</v>
      </c>
      <c r="G29" s="183"/>
      <c r="H29" s="183"/>
      <c r="I29" s="182"/>
      <c r="J29" s="183"/>
      <c r="K29" s="183"/>
      <c r="L29" s="183"/>
      <c r="M29" s="183"/>
      <c r="N29" s="183"/>
      <c r="O29" s="183"/>
      <c r="P29" s="183"/>
      <c r="Q29" s="184"/>
      <c r="R29" s="44"/>
      <c r="S29" s="17"/>
      <c r="V29" s="17"/>
      <c r="W29" s="17"/>
      <c r="X29" s="37"/>
      <c r="Y29" s="37" t="str">
        <f t="shared" ref="Y29:Y40" si="29">Y2</f>
        <v>①</v>
      </c>
      <c r="Z29" s="41">
        <f t="shared" ca="1" si="27"/>
        <v>1</v>
      </c>
      <c r="AA29" s="41">
        <f t="shared" ca="1" si="27"/>
        <v>2</v>
      </c>
      <c r="AB29" s="41">
        <f t="shared" ca="1" si="27"/>
        <v>8</v>
      </c>
      <c r="AC29" s="37"/>
      <c r="AD29" s="41">
        <f t="shared" ca="1" si="28"/>
        <v>0</v>
      </c>
      <c r="AE29" s="41">
        <f t="shared" ca="1" si="28"/>
        <v>4</v>
      </c>
      <c r="AF29" s="41">
        <f t="shared" ca="1" si="28"/>
        <v>4</v>
      </c>
      <c r="AG29" s="37"/>
      <c r="AH29" s="42" t="str">
        <f t="shared" ref="AH29:AM40" si="30">AH2</f>
        <v>①</v>
      </c>
      <c r="AI29" s="41">
        <f t="shared" ca="1" si="30"/>
        <v>128</v>
      </c>
      <c r="AJ29" s="37" t="str">
        <f t="shared" si="30"/>
        <v>－</v>
      </c>
      <c r="AK29" s="41">
        <f t="shared" ca="1" si="30"/>
        <v>44</v>
      </c>
      <c r="AL29" s="37" t="str">
        <f t="shared" si="30"/>
        <v>＝</v>
      </c>
      <c r="AM29" s="41">
        <f t="shared" ca="1" si="30"/>
        <v>84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>
        <f t="shared" ca="1" si="5"/>
        <v>0.80618619437047601</v>
      </c>
      <c r="CH29" s="40">
        <f t="shared" ca="1" si="6"/>
        <v>6</v>
      </c>
      <c r="CI29" s="17"/>
      <c r="CJ29" s="37">
        <v>29</v>
      </c>
      <c r="CK29" s="37">
        <v>4</v>
      </c>
      <c r="CL29" s="37">
        <v>5</v>
      </c>
      <c r="CO29" s="39">
        <f t="shared" ca="1" si="7"/>
        <v>0.22061198525468029</v>
      </c>
      <c r="CP29" s="40">
        <f t="shared" ca="1" si="0"/>
        <v>45</v>
      </c>
      <c r="CQ29" s="17"/>
      <c r="CR29" s="37">
        <v>29</v>
      </c>
      <c r="CS29" s="36">
        <v>7</v>
      </c>
      <c r="CT29" s="37">
        <v>0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9"/>
        <v>②</v>
      </c>
      <c r="Z30" s="41">
        <f t="shared" ca="1" si="27"/>
        <v>1</v>
      </c>
      <c r="AA30" s="41">
        <f t="shared" ca="1" si="27"/>
        <v>3</v>
      </c>
      <c r="AB30" s="41">
        <f t="shared" ca="1" si="27"/>
        <v>9</v>
      </c>
      <c r="AC30" s="37"/>
      <c r="AD30" s="41">
        <f t="shared" ca="1" si="28"/>
        <v>0</v>
      </c>
      <c r="AE30" s="41">
        <f t="shared" ca="1" si="28"/>
        <v>7</v>
      </c>
      <c r="AF30" s="41">
        <f t="shared" ca="1" si="28"/>
        <v>2</v>
      </c>
      <c r="AG30" s="37"/>
      <c r="AH30" s="42" t="str">
        <f t="shared" si="30"/>
        <v>②</v>
      </c>
      <c r="AI30" s="41">
        <f t="shared" ca="1" si="30"/>
        <v>139</v>
      </c>
      <c r="AJ30" s="37" t="str">
        <f t="shared" si="30"/>
        <v>－</v>
      </c>
      <c r="AK30" s="41">
        <f t="shared" ca="1" si="30"/>
        <v>72</v>
      </c>
      <c r="AL30" s="37" t="str">
        <f t="shared" si="30"/>
        <v>＝</v>
      </c>
      <c r="AM30" s="41">
        <f t="shared" ca="1" si="30"/>
        <v>67</v>
      </c>
      <c r="AN30" s="37"/>
      <c r="AO30" s="36"/>
      <c r="AP30" s="88"/>
      <c r="AQ30" s="89"/>
      <c r="AR30" s="89"/>
      <c r="AS30" s="89"/>
      <c r="AT30" s="89"/>
      <c r="AU30" s="90"/>
      <c r="AV30" s="36"/>
      <c r="AW30" s="3"/>
      <c r="AX30" s="104"/>
      <c r="AY30" s="104"/>
      <c r="AZ30" s="104"/>
      <c r="BA30" s="104"/>
      <c r="BB30" s="105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>
        <f t="shared" ca="1" si="5"/>
        <v>0.61150057099690536</v>
      </c>
      <c r="CH30" s="40">
        <f t="shared" ca="1" si="6"/>
        <v>15</v>
      </c>
      <c r="CI30" s="17"/>
      <c r="CJ30" s="37">
        <v>30</v>
      </c>
      <c r="CK30" s="37">
        <v>4</v>
      </c>
      <c r="CL30" s="37">
        <v>6</v>
      </c>
      <c r="CO30" s="39">
        <f t="shared" ca="1" si="7"/>
        <v>0.44523807612770316</v>
      </c>
      <c r="CP30" s="40">
        <f t="shared" ca="1" si="0"/>
        <v>34</v>
      </c>
      <c r="CQ30" s="17"/>
      <c r="CR30" s="37">
        <v>30</v>
      </c>
      <c r="CS30" s="36">
        <v>7</v>
      </c>
      <c r="CT30" s="37">
        <v>1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/>
      </c>
      <c r="E31" s="21"/>
      <c r="F31" s="21"/>
      <c r="G31" s="23"/>
      <c r="H31" s="21"/>
      <c r="I31" s="21"/>
      <c r="J31" s="22" t="str">
        <f ca="1">IF($AT44="","",VLOOKUP($AT44,$BT$43:$BU$53,2,FALSE))</f>
        <v/>
      </c>
      <c r="K31" s="21"/>
      <c r="L31" s="24"/>
      <c r="M31" s="20"/>
      <c r="N31" s="24"/>
      <c r="O31" s="21"/>
      <c r="P31" s="22" t="str">
        <f ca="1">IF($AT45="","",VLOOKUP($AT45,$BT$43:$BU$53,2,FALSE))</f>
        <v/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9"/>
        <v>③</v>
      </c>
      <c r="Z31" s="41">
        <f t="shared" ca="1" si="27"/>
        <v>1</v>
      </c>
      <c r="AA31" s="41">
        <f t="shared" ca="1" si="27"/>
        <v>0</v>
      </c>
      <c r="AB31" s="41">
        <f t="shared" ca="1" si="27"/>
        <v>8</v>
      </c>
      <c r="AC31" s="37"/>
      <c r="AD31" s="41">
        <f t="shared" ca="1" si="28"/>
        <v>0</v>
      </c>
      <c r="AE31" s="41">
        <f t="shared" ca="1" si="28"/>
        <v>5</v>
      </c>
      <c r="AF31" s="41">
        <f t="shared" ca="1" si="28"/>
        <v>6</v>
      </c>
      <c r="AG31" s="37"/>
      <c r="AH31" s="42" t="str">
        <f t="shared" si="30"/>
        <v>③</v>
      </c>
      <c r="AI31" s="41">
        <f t="shared" ca="1" si="30"/>
        <v>108</v>
      </c>
      <c r="AJ31" s="37" t="str">
        <f t="shared" si="30"/>
        <v>－</v>
      </c>
      <c r="AK31" s="41">
        <f t="shared" ca="1" si="30"/>
        <v>56</v>
      </c>
      <c r="AL31" s="37" t="str">
        <f t="shared" si="30"/>
        <v>＝</v>
      </c>
      <c r="AM31" s="41">
        <f t="shared" ca="1" si="30"/>
        <v>52</v>
      </c>
      <c r="AN31" s="37"/>
      <c r="AO31" s="36"/>
      <c r="AP31" s="91"/>
      <c r="AQ31" s="103"/>
      <c r="AR31" s="103"/>
      <c r="AS31" s="103" t="str">
        <f ca="1">IF(AT43="","",VLOOKUP($AT43,$BT$43:$BU$53,2,FALSE))</f>
        <v/>
      </c>
      <c r="AT31" s="103"/>
      <c r="AU31" s="92"/>
      <c r="AV31" s="36"/>
      <c r="AW31" s="9"/>
      <c r="AX31" s="2"/>
      <c r="AY31" s="84"/>
      <c r="AZ31" s="26" t="s">
        <v>212</v>
      </c>
      <c r="BA31" s="84"/>
      <c r="BB31" s="106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>
        <f t="shared" ca="1" si="5"/>
        <v>0.48568027667692615</v>
      </c>
      <c r="CH31" s="40">
        <f t="shared" ca="1" si="6"/>
        <v>21</v>
      </c>
      <c r="CI31" s="17"/>
      <c r="CJ31" s="37">
        <v>31</v>
      </c>
      <c r="CK31" s="36">
        <v>4</v>
      </c>
      <c r="CL31" s="37">
        <v>7</v>
      </c>
      <c r="CO31" s="39">
        <f t="shared" ca="1" si="7"/>
        <v>0.42518529478069367</v>
      </c>
      <c r="CP31" s="40">
        <f t="shared" ca="1" si="0"/>
        <v>37</v>
      </c>
      <c r="CQ31" s="17"/>
      <c r="CR31" s="37">
        <v>31</v>
      </c>
      <c r="CS31" s="36">
        <v>7</v>
      </c>
      <c r="CT31" s="37">
        <v>2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>⓪</v>
      </c>
      <c r="D32" s="32" t="str">
        <f ca="1">IF($BC43="","",VLOOKUP($BC43,$BT$43:$BU$53,2,FALSE))</f>
        <v>⑩</v>
      </c>
      <c r="E32" s="32" t="str">
        <f ca="1">IF($BN43="","",VLOOKUP($BN43,$BT$43:$BU$53,2,FALSE))</f>
        <v/>
      </c>
      <c r="F32" s="8"/>
      <c r="G32" s="6" t="str">
        <f>G5</f>
        <v>②</v>
      </c>
      <c r="H32" s="7"/>
      <c r="I32" s="32" t="str">
        <f ca="1">IF($AH44="","",VLOOKUP($AH44,$BT$43:$BU$53,2,FALSE))</f>
        <v>⓪</v>
      </c>
      <c r="J32" s="32" t="str">
        <f ca="1">IF($BC44="","",VLOOKUP($BC44,$BT$43:$BU$53,2,FALSE))</f>
        <v>⑩</v>
      </c>
      <c r="K32" s="32" t="str">
        <f ca="1">IF($BN44="","",VLOOKUP($BN44,$BT$43:$BU$53,2,FALSE))</f>
        <v/>
      </c>
      <c r="L32" s="8"/>
      <c r="M32" s="6" t="str">
        <f>M5</f>
        <v>③</v>
      </c>
      <c r="N32" s="26"/>
      <c r="O32" s="32" t="str">
        <f ca="1">IF($AH45="","",VLOOKUP($AH45,$BT$43:$BU$53,2,FALSE))</f>
        <v>⓪</v>
      </c>
      <c r="P32" s="32" t="str">
        <f ca="1">IF($BC45="","",VLOOKUP($BC45,$BT$43:$BU$53,2,FALSE))</f>
        <v>⑩</v>
      </c>
      <c r="Q32" s="32" t="str">
        <f ca="1">IF($BN45="","",VLOOKUP($BN45,$BT$43:$BU$53,2,FALSE))</f>
        <v/>
      </c>
      <c r="R32" s="8"/>
      <c r="S32" s="2"/>
      <c r="T32" s="2"/>
      <c r="U32" s="44"/>
      <c r="V32" s="2"/>
      <c r="W32" s="2"/>
      <c r="X32" s="37"/>
      <c r="Y32" s="37" t="str">
        <f t="shared" si="29"/>
        <v>④</v>
      </c>
      <c r="Z32" s="41">
        <f t="shared" ca="1" si="27"/>
        <v>1</v>
      </c>
      <c r="AA32" s="41">
        <f t="shared" ca="1" si="27"/>
        <v>0</v>
      </c>
      <c r="AB32" s="41">
        <f t="shared" ca="1" si="27"/>
        <v>4</v>
      </c>
      <c r="AC32" s="37"/>
      <c r="AD32" s="41">
        <f t="shared" ca="1" si="28"/>
        <v>0</v>
      </c>
      <c r="AE32" s="41">
        <f t="shared" ca="1" si="28"/>
        <v>1</v>
      </c>
      <c r="AF32" s="41">
        <f t="shared" ca="1" si="28"/>
        <v>2</v>
      </c>
      <c r="AG32" s="37"/>
      <c r="AH32" s="42" t="str">
        <f t="shared" si="30"/>
        <v>④</v>
      </c>
      <c r="AI32" s="41">
        <f t="shared" ca="1" si="30"/>
        <v>104</v>
      </c>
      <c r="AJ32" s="37" t="str">
        <f t="shared" si="30"/>
        <v>－</v>
      </c>
      <c r="AK32" s="41">
        <f t="shared" ca="1" si="30"/>
        <v>12</v>
      </c>
      <c r="AL32" s="37" t="str">
        <f t="shared" si="30"/>
        <v>＝</v>
      </c>
      <c r="AM32" s="41">
        <f t="shared" ca="1" si="30"/>
        <v>92</v>
      </c>
      <c r="AN32" s="37"/>
      <c r="AO32" s="36"/>
      <c r="AP32" s="91"/>
      <c r="AQ32" s="102"/>
      <c r="AR32" s="103" t="str">
        <f ca="1">IF(AH43="","",VLOOKUP($AH43,$BT$43:$BU$53,2,FALSE))</f>
        <v>⓪</v>
      </c>
      <c r="AS32" s="103" t="str">
        <f ca="1">IF(BC43="","",VLOOKUP($BC43,$BT$43:$BU$53,2,FALSE))</f>
        <v>⑩</v>
      </c>
      <c r="AT32" s="103" t="str">
        <f ca="1">IF(BN43="","",VLOOKUP($BN43,$BT$43:$BU$53,2,FALSE))</f>
        <v/>
      </c>
      <c r="AU32" s="92"/>
      <c r="AV32" s="36"/>
      <c r="AW32" s="9"/>
      <c r="AX32" s="2"/>
      <c r="AY32" s="26" t="s">
        <v>56</v>
      </c>
      <c r="AZ32" s="26" t="s">
        <v>32</v>
      </c>
      <c r="BA32" s="26" t="s">
        <v>99</v>
      </c>
      <c r="BB32" s="106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>
        <f t="shared" ca="1" si="5"/>
        <v>0.45432845346764672</v>
      </c>
      <c r="CH32" s="40">
        <f t="shared" ca="1" si="6"/>
        <v>23</v>
      </c>
      <c r="CI32" s="17"/>
      <c r="CJ32" s="37">
        <v>32</v>
      </c>
      <c r="CK32" s="36">
        <v>4</v>
      </c>
      <c r="CL32" s="37">
        <v>8</v>
      </c>
      <c r="CO32" s="39">
        <f t="shared" ca="1" si="7"/>
        <v>0.7746981250327587</v>
      </c>
      <c r="CP32" s="40">
        <f t="shared" ca="1" si="0"/>
        <v>14</v>
      </c>
      <c r="CQ32" s="17"/>
      <c r="CR32" s="37">
        <v>32</v>
      </c>
      <c r="CS32" s="36">
        <v>7</v>
      </c>
      <c r="CT32" s="37">
        <v>3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31">C6</f>
        <v>1</v>
      </c>
      <c r="D33" s="11">
        <f t="shared" ca="1" si="31"/>
        <v>2</v>
      </c>
      <c r="E33" s="11">
        <f t="shared" ca="1" si="31"/>
        <v>8</v>
      </c>
      <c r="F33" s="8"/>
      <c r="G33" s="9"/>
      <c r="H33" s="27"/>
      <c r="I33" s="28">
        <f t="shared" ca="1" si="31"/>
        <v>1</v>
      </c>
      <c r="J33" s="11">
        <f t="shared" ca="1" si="31"/>
        <v>3</v>
      </c>
      <c r="K33" s="11">
        <f t="shared" ca="1" si="31"/>
        <v>9</v>
      </c>
      <c r="L33" s="8"/>
      <c r="M33" s="9"/>
      <c r="N33" s="27"/>
      <c r="O33" s="28">
        <f t="shared" ca="1" si="31"/>
        <v>1</v>
      </c>
      <c r="P33" s="11">
        <f t="shared" ca="1" si="31"/>
        <v>0</v>
      </c>
      <c r="Q33" s="11">
        <f t="shared" ca="1" si="31"/>
        <v>8</v>
      </c>
      <c r="R33" s="8"/>
      <c r="S33" s="2"/>
      <c r="T33" s="44"/>
      <c r="U33" s="2"/>
      <c r="V33" s="2"/>
      <c r="W33" s="2"/>
      <c r="X33" s="37"/>
      <c r="Y33" s="37" t="str">
        <f t="shared" si="29"/>
        <v>⑤</v>
      </c>
      <c r="Z33" s="41">
        <f t="shared" ca="1" si="27"/>
        <v>1</v>
      </c>
      <c r="AA33" s="41">
        <f t="shared" ca="1" si="27"/>
        <v>0</v>
      </c>
      <c r="AB33" s="41">
        <f t="shared" ca="1" si="27"/>
        <v>2</v>
      </c>
      <c r="AC33" s="37"/>
      <c r="AD33" s="41">
        <f t="shared" ca="1" si="28"/>
        <v>0</v>
      </c>
      <c r="AE33" s="41">
        <f t="shared" ca="1" si="28"/>
        <v>7</v>
      </c>
      <c r="AF33" s="41">
        <f t="shared" ca="1" si="28"/>
        <v>0</v>
      </c>
      <c r="AG33" s="37"/>
      <c r="AH33" s="42" t="str">
        <f t="shared" si="30"/>
        <v>⑤</v>
      </c>
      <c r="AI33" s="41">
        <f t="shared" ca="1" si="30"/>
        <v>102</v>
      </c>
      <c r="AJ33" s="37" t="str">
        <f t="shared" si="30"/>
        <v>－</v>
      </c>
      <c r="AK33" s="41">
        <f t="shared" ca="1" si="30"/>
        <v>70</v>
      </c>
      <c r="AL33" s="37" t="str">
        <f t="shared" si="30"/>
        <v>＝</v>
      </c>
      <c r="AM33" s="41">
        <f t="shared" ca="1" si="30"/>
        <v>32</v>
      </c>
      <c r="AN33" s="37"/>
      <c r="AO33" s="36"/>
      <c r="AP33" s="91"/>
      <c r="AQ33" s="96"/>
      <c r="AR33" s="97">
        <f t="shared" ref="AR33:AT35" ca="1" si="32">C33</f>
        <v>1</v>
      </c>
      <c r="AS33" s="98">
        <f t="shared" ca="1" si="32"/>
        <v>2</v>
      </c>
      <c r="AT33" s="98">
        <f t="shared" ca="1" si="32"/>
        <v>8</v>
      </c>
      <c r="AU33" s="92"/>
      <c r="AV33" s="36"/>
      <c r="AW33" s="9"/>
      <c r="AX33" s="2"/>
      <c r="AY33" s="26" t="s">
        <v>55</v>
      </c>
      <c r="AZ33" s="26" t="s">
        <v>33</v>
      </c>
      <c r="BA33" s="83">
        <v>4</v>
      </c>
      <c r="BB33" s="106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>
        <f t="shared" ca="1" si="5"/>
        <v>0.24788415063904479</v>
      </c>
      <c r="CH33" s="40">
        <f t="shared" ca="1" si="6"/>
        <v>34</v>
      </c>
      <c r="CI33" s="17"/>
      <c r="CJ33" s="37">
        <v>33</v>
      </c>
      <c r="CK33" s="36">
        <v>4</v>
      </c>
      <c r="CL33" s="37">
        <v>9</v>
      </c>
      <c r="CO33" s="39">
        <f t="shared" ca="1" si="7"/>
        <v>0.92423772939794624</v>
      </c>
      <c r="CP33" s="40">
        <f t="shared" ca="1" si="0"/>
        <v>6</v>
      </c>
      <c r="CQ33" s="17"/>
      <c r="CR33" s="37">
        <v>33</v>
      </c>
      <c r="CS33" s="36">
        <v>7</v>
      </c>
      <c r="CT33" s="37">
        <v>4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3">B7</f>
        <v>－</v>
      </c>
      <c r="C34" s="13">
        <f t="shared" ca="1" si="33"/>
        <v>0</v>
      </c>
      <c r="D34" s="13">
        <f t="shared" ca="1" si="33"/>
        <v>4</v>
      </c>
      <c r="E34" s="13">
        <f t="shared" ca="1" si="33"/>
        <v>4</v>
      </c>
      <c r="F34" s="8"/>
      <c r="G34" s="9"/>
      <c r="H34" s="12" t="str">
        <f t="shared" si="33"/>
        <v>－</v>
      </c>
      <c r="I34" s="13">
        <f t="shared" ca="1" si="33"/>
        <v>0</v>
      </c>
      <c r="J34" s="13">
        <f t="shared" ca="1" si="33"/>
        <v>7</v>
      </c>
      <c r="K34" s="13">
        <f t="shared" ca="1" si="33"/>
        <v>2</v>
      </c>
      <c r="L34" s="8"/>
      <c r="M34" s="9"/>
      <c r="N34" s="12" t="str">
        <f t="shared" si="33"/>
        <v>－</v>
      </c>
      <c r="O34" s="13">
        <f t="shared" ca="1" si="33"/>
        <v>0</v>
      </c>
      <c r="P34" s="13">
        <f t="shared" ca="1" si="33"/>
        <v>5</v>
      </c>
      <c r="Q34" s="13">
        <f t="shared" ca="1" si="33"/>
        <v>6</v>
      </c>
      <c r="R34" s="8"/>
      <c r="S34" s="2"/>
      <c r="U34" s="2"/>
      <c r="V34" s="2"/>
      <c r="W34" s="2"/>
      <c r="X34" s="37"/>
      <c r="Y34" s="37" t="str">
        <f t="shared" si="29"/>
        <v>⑥</v>
      </c>
      <c r="Z34" s="41">
        <f t="shared" ca="1" si="27"/>
        <v>1</v>
      </c>
      <c r="AA34" s="41">
        <f t="shared" ca="1" si="27"/>
        <v>4</v>
      </c>
      <c r="AB34" s="41">
        <f t="shared" ca="1" si="27"/>
        <v>6</v>
      </c>
      <c r="AC34" s="37"/>
      <c r="AD34" s="41">
        <f t="shared" ca="1" si="28"/>
        <v>0</v>
      </c>
      <c r="AE34" s="41">
        <f t="shared" ca="1" si="28"/>
        <v>7</v>
      </c>
      <c r="AF34" s="41">
        <f t="shared" ca="1" si="28"/>
        <v>3</v>
      </c>
      <c r="AG34" s="37"/>
      <c r="AH34" s="42" t="str">
        <f t="shared" si="30"/>
        <v>⑥</v>
      </c>
      <c r="AI34" s="41">
        <f t="shared" ca="1" si="30"/>
        <v>146</v>
      </c>
      <c r="AJ34" s="37" t="str">
        <f t="shared" si="30"/>
        <v>－</v>
      </c>
      <c r="AK34" s="41">
        <f t="shared" ca="1" si="30"/>
        <v>73</v>
      </c>
      <c r="AL34" s="37" t="str">
        <f t="shared" si="30"/>
        <v>＝</v>
      </c>
      <c r="AM34" s="41">
        <f t="shared" ca="1" si="30"/>
        <v>73</v>
      </c>
      <c r="AN34" s="37"/>
      <c r="AO34" s="36"/>
      <c r="AP34" s="91"/>
      <c r="AQ34" s="99" t="s">
        <v>101</v>
      </c>
      <c r="AR34" s="100">
        <f t="shared" ca="1" si="32"/>
        <v>0</v>
      </c>
      <c r="AS34" s="100">
        <f t="shared" ca="1" si="32"/>
        <v>4</v>
      </c>
      <c r="AT34" s="100">
        <f t="shared" ca="1" si="32"/>
        <v>4</v>
      </c>
      <c r="AU34" s="92"/>
      <c r="AV34" s="36"/>
      <c r="AW34" s="9"/>
      <c r="AX34" s="99" t="s">
        <v>147</v>
      </c>
      <c r="AY34" s="50">
        <v>0</v>
      </c>
      <c r="AZ34" s="50">
        <v>5</v>
      </c>
      <c r="BA34" s="50">
        <v>6</v>
      </c>
      <c r="BB34" s="106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>
        <f t="shared" ca="1" si="5"/>
        <v>6.0574339767048291E-2</v>
      </c>
      <c r="CH34" s="40">
        <f t="shared" ca="1" si="6"/>
        <v>42</v>
      </c>
      <c r="CI34" s="17"/>
      <c r="CJ34" s="37">
        <v>34</v>
      </c>
      <c r="CK34" s="36">
        <v>5</v>
      </c>
      <c r="CL34" s="37">
        <v>6</v>
      </c>
      <c r="CO34" s="39">
        <f t="shared" ca="1" si="7"/>
        <v>0.94283344528343871</v>
      </c>
      <c r="CP34" s="40">
        <f t="shared" ca="1" si="0"/>
        <v>5</v>
      </c>
      <c r="CQ34" s="17"/>
      <c r="CR34" s="37">
        <v>34</v>
      </c>
      <c r="CS34" s="36">
        <v>7</v>
      </c>
      <c r="CT34" s="37">
        <v>5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0</v>
      </c>
      <c r="D35" s="30">
        <f ca="1">MOD(ROUNDDOWN(AM29/10,0),10)</f>
        <v>8</v>
      </c>
      <c r="E35" s="30">
        <f ca="1">MOD(ROUNDDOWN(AM29/1,0),10)</f>
        <v>4</v>
      </c>
      <c r="F35" s="8"/>
      <c r="G35" s="9"/>
      <c r="H35" s="29"/>
      <c r="I35" s="30">
        <f ca="1">MOD(ROUNDDOWN(AM30/100,0),10)</f>
        <v>0</v>
      </c>
      <c r="J35" s="30">
        <f ca="1">MOD(ROUNDDOWN(AM30/10,0),10)</f>
        <v>6</v>
      </c>
      <c r="K35" s="30">
        <f ca="1">MOD(ROUNDDOWN(AM30/1,0),10)</f>
        <v>7</v>
      </c>
      <c r="L35" s="8"/>
      <c r="M35" s="9"/>
      <c r="N35" s="29"/>
      <c r="O35" s="30">
        <f ca="1">MOD(ROUNDDOWN(AM31/100,0),10)</f>
        <v>0</v>
      </c>
      <c r="P35" s="30">
        <f ca="1">MOD(ROUNDDOWN(AM31/10,0),10)</f>
        <v>5</v>
      </c>
      <c r="Q35" s="30">
        <f ca="1">MOD(AM31,10)</f>
        <v>2</v>
      </c>
      <c r="R35" s="8"/>
      <c r="S35" s="2"/>
      <c r="T35" s="81"/>
      <c r="U35" s="2"/>
      <c r="V35" s="2"/>
      <c r="W35" s="2"/>
      <c r="X35" s="37"/>
      <c r="Y35" s="37" t="str">
        <f t="shared" si="29"/>
        <v>⑦</v>
      </c>
      <c r="Z35" s="41">
        <f t="shared" ca="1" si="27"/>
        <v>1</v>
      </c>
      <c r="AA35" s="41">
        <f t="shared" ca="1" si="27"/>
        <v>4</v>
      </c>
      <c r="AB35" s="41">
        <f t="shared" ca="1" si="27"/>
        <v>6</v>
      </c>
      <c r="AC35" s="37"/>
      <c r="AD35" s="41">
        <f t="shared" ca="1" si="28"/>
        <v>0</v>
      </c>
      <c r="AE35" s="41">
        <f t="shared" ca="1" si="28"/>
        <v>9</v>
      </c>
      <c r="AF35" s="41">
        <f t="shared" ca="1" si="28"/>
        <v>6</v>
      </c>
      <c r="AG35" s="37"/>
      <c r="AH35" s="42" t="str">
        <f t="shared" si="30"/>
        <v>⑦</v>
      </c>
      <c r="AI35" s="41">
        <f t="shared" ca="1" si="30"/>
        <v>146</v>
      </c>
      <c r="AJ35" s="37" t="str">
        <f t="shared" si="30"/>
        <v>－</v>
      </c>
      <c r="AK35" s="41">
        <f t="shared" ca="1" si="30"/>
        <v>96</v>
      </c>
      <c r="AL35" s="37" t="str">
        <f t="shared" si="30"/>
        <v>＝</v>
      </c>
      <c r="AM35" s="41">
        <f t="shared" ca="1" si="30"/>
        <v>50</v>
      </c>
      <c r="AN35" s="37"/>
      <c r="AO35" s="36"/>
      <c r="AP35" s="91"/>
      <c r="AQ35" s="101"/>
      <c r="AR35" s="98">
        <f ca="1">C35</f>
        <v>0</v>
      </c>
      <c r="AS35" s="98">
        <f t="shared" ca="1" si="32"/>
        <v>8</v>
      </c>
      <c r="AT35" s="98">
        <f t="shared" ca="1" si="32"/>
        <v>4</v>
      </c>
      <c r="AU35" s="92"/>
      <c r="AV35" s="36"/>
      <c r="AW35" s="9"/>
      <c r="AX35" s="2"/>
      <c r="AY35" s="43"/>
      <c r="AZ35" s="43"/>
      <c r="BA35" s="43"/>
      <c r="BB35" s="106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>
        <f t="shared" ca="1" si="5"/>
        <v>0.86527887768428091</v>
      </c>
      <c r="CH35" s="40">
        <f t="shared" ca="1" si="6"/>
        <v>4</v>
      </c>
      <c r="CI35" s="17"/>
      <c r="CJ35" s="37">
        <v>35</v>
      </c>
      <c r="CK35" s="36">
        <v>5</v>
      </c>
      <c r="CL35" s="37">
        <v>7</v>
      </c>
      <c r="CO35" s="39">
        <f t="shared" ca="1" si="7"/>
        <v>0.65622092531630416</v>
      </c>
      <c r="CP35" s="40">
        <f t="shared" ca="1" si="0"/>
        <v>20</v>
      </c>
      <c r="CQ35" s="17"/>
      <c r="CR35" s="37">
        <v>35</v>
      </c>
      <c r="CS35" s="36">
        <v>7</v>
      </c>
      <c r="CT35" s="37">
        <v>6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9"/>
        <v>⑧</v>
      </c>
      <c r="Z36" s="41">
        <f t="shared" ca="1" si="27"/>
        <v>1</v>
      </c>
      <c r="AA36" s="41">
        <f t="shared" ca="1" si="27"/>
        <v>6</v>
      </c>
      <c r="AB36" s="41">
        <f t="shared" ca="1" si="27"/>
        <v>4</v>
      </c>
      <c r="AC36" s="37"/>
      <c r="AD36" s="41">
        <f t="shared" ca="1" si="28"/>
        <v>0</v>
      </c>
      <c r="AE36" s="41">
        <f t="shared" ca="1" si="28"/>
        <v>9</v>
      </c>
      <c r="AF36" s="41">
        <f t="shared" ca="1" si="28"/>
        <v>0</v>
      </c>
      <c r="AG36" s="37"/>
      <c r="AH36" s="42" t="str">
        <f t="shared" si="30"/>
        <v>⑧</v>
      </c>
      <c r="AI36" s="41">
        <f t="shared" ca="1" si="30"/>
        <v>164</v>
      </c>
      <c r="AJ36" s="37" t="str">
        <f t="shared" si="30"/>
        <v>－</v>
      </c>
      <c r="AK36" s="41">
        <f t="shared" ca="1" si="30"/>
        <v>90</v>
      </c>
      <c r="AL36" s="37" t="str">
        <f t="shared" si="30"/>
        <v>＝</v>
      </c>
      <c r="AM36" s="41">
        <f t="shared" ca="1" si="30"/>
        <v>74</v>
      </c>
      <c r="AN36" s="37"/>
      <c r="AO36" s="36"/>
      <c r="AP36" s="93"/>
      <c r="AQ36" s="94"/>
      <c r="AR36" s="94"/>
      <c r="AS36" s="94"/>
      <c r="AT36" s="94"/>
      <c r="AU36" s="95"/>
      <c r="AV36" s="36"/>
      <c r="AW36" s="14"/>
      <c r="AX36" s="107"/>
      <c r="AY36" s="107"/>
      <c r="AZ36" s="107"/>
      <c r="BA36" s="107"/>
      <c r="BB36" s="108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>
        <f t="shared" ca="1" si="5"/>
        <v>0.28763053690287588</v>
      </c>
      <c r="CH36" s="40">
        <f t="shared" ca="1" si="6"/>
        <v>32</v>
      </c>
      <c r="CI36" s="17"/>
      <c r="CJ36" s="37">
        <v>36</v>
      </c>
      <c r="CK36" s="36">
        <v>5</v>
      </c>
      <c r="CL36" s="37">
        <v>8</v>
      </c>
      <c r="CO36" s="39">
        <f t="shared" ca="1" si="7"/>
        <v>0.8407876836050745</v>
      </c>
      <c r="CP36" s="40">
        <f t="shared" ca="1" si="0"/>
        <v>10</v>
      </c>
      <c r="CQ36" s="17"/>
      <c r="CR36" s="37">
        <v>36</v>
      </c>
      <c r="CS36" s="36">
        <v>7</v>
      </c>
      <c r="CT36" s="37">
        <v>7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/>
      </c>
      <c r="E37" s="21"/>
      <c r="F37" s="21"/>
      <c r="G37" s="23"/>
      <c r="H37" s="21"/>
      <c r="I37" s="21"/>
      <c r="J37" s="22" t="str">
        <f ca="1">IF($AT47="","",VLOOKUP($AT47,$BT$43:$BU$53,2,FALSE))</f>
        <v/>
      </c>
      <c r="K37" s="21"/>
      <c r="L37" s="24"/>
      <c r="M37" s="20"/>
      <c r="N37" s="24"/>
      <c r="O37" s="21"/>
      <c r="P37" s="22" t="str">
        <f ca="1">IF($AT48="","",VLOOKUP($AT48,$BT$43:$BU$53,2,FALSE))</f>
        <v/>
      </c>
      <c r="Q37" s="21"/>
      <c r="R37" s="5"/>
      <c r="S37" s="2"/>
      <c r="T37" s="2"/>
      <c r="U37" s="2"/>
      <c r="V37" s="2"/>
      <c r="W37" s="2"/>
      <c r="X37" s="37"/>
      <c r="Y37" s="37" t="str">
        <f t="shared" si="29"/>
        <v>⑨</v>
      </c>
      <c r="Z37" s="41">
        <f t="shared" ca="1" si="27"/>
        <v>1</v>
      </c>
      <c r="AA37" s="41">
        <f t="shared" ca="1" si="27"/>
        <v>1</v>
      </c>
      <c r="AB37" s="41">
        <f t="shared" ca="1" si="27"/>
        <v>1</v>
      </c>
      <c r="AC37" s="37"/>
      <c r="AD37" s="41">
        <f t="shared" ca="1" si="28"/>
        <v>0</v>
      </c>
      <c r="AE37" s="41">
        <f t="shared" ca="1" si="28"/>
        <v>7</v>
      </c>
      <c r="AF37" s="41">
        <f t="shared" ca="1" si="28"/>
        <v>1</v>
      </c>
      <c r="AG37" s="37"/>
      <c r="AH37" s="42" t="str">
        <f t="shared" si="30"/>
        <v>⑨</v>
      </c>
      <c r="AI37" s="41">
        <f t="shared" ca="1" si="30"/>
        <v>111</v>
      </c>
      <c r="AJ37" s="37" t="str">
        <f t="shared" si="30"/>
        <v>－</v>
      </c>
      <c r="AK37" s="41">
        <f t="shared" ca="1" si="30"/>
        <v>71</v>
      </c>
      <c r="AL37" s="37" t="str">
        <f t="shared" si="30"/>
        <v>＝</v>
      </c>
      <c r="AM37" s="41">
        <f t="shared" ca="1" si="30"/>
        <v>40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>
        <f t="shared" ca="1" si="5"/>
        <v>0.34437731440359087</v>
      </c>
      <c r="CH37" s="40">
        <f t="shared" ca="1" si="6"/>
        <v>28</v>
      </c>
      <c r="CI37" s="17"/>
      <c r="CJ37" s="37">
        <v>37</v>
      </c>
      <c r="CK37" s="36">
        <v>5</v>
      </c>
      <c r="CL37" s="37">
        <v>9</v>
      </c>
      <c r="CO37" s="39">
        <f t="shared" ca="1" si="7"/>
        <v>0.40109996634121137</v>
      </c>
      <c r="CP37" s="40">
        <f t="shared" ca="1" si="0"/>
        <v>38</v>
      </c>
      <c r="CQ37" s="17"/>
      <c r="CR37" s="37">
        <v>37</v>
      </c>
      <c r="CS37" s="36">
        <v>8</v>
      </c>
      <c r="CT37" s="37">
        <v>0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>⓪</v>
      </c>
      <c r="D38" s="32" t="str">
        <f ca="1">IF($BC46="","",VLOOKUP($BC46,$BT$43:$BU$53,2,FALSE))</f>
        <v>⑩</v>
      </c>
      <c r="E38" s="32" t="str">
        <f ca="1">IF($BN46="","",VLOOKUP($BN46,$BT$43:$BU$53,2,FALSE))</f>
        <v/>
      </c>
      <c r="F38" s="8"/>
      <c r="G38" s="6" t="str">
        <f>G11</f>
        <v>⑤</v>
      </c>
      <c r="H38" s="7"/>
      <c r="I38" s="32" t="str">
        <f ca="1">IF($AH47="","",VLOOKUP($AH47,$BT$43:$BU$53,2,FALSE))</f>
        <v>⓪</v>
      </c>
      <c r="J38" s="32" t="str">
        <f ca="1">IF($BC47="","",VLOOKUP($BC47,$BT$43:$BU$53,2,FALSE))</f>
        <v>⑩</v>
      </c>
      <c r="K38" s="32" t="str">
        <f ca="1">IF($BN47="","",VLOOKUP($BN47,$BT$43:$BU$53,2,FALSE))</f>
        <v/>
      </c>
      <c r="L38" s="8"/>
      <c r="M38" s="6" t="str">
        <f>M11</f>
        <v>⑥</v>
      </c>
      <c r="N38" s="7"/>
      <c r="O38" s="32" t="str">
        <f ca="1">IF($AH48="","",VLOOKUP($AH48,$BT$43:$BU$53,2,FALSE))</f>
        <v>⓪</v>
      </c>
      <c r="P38" s="32" t="str">
        <f ca="1">IF($BC48="","",VLOOKUP($BC48,$BT$43:$BU$53,2,FALSE))</f>
        <v>⑩</v>
      </c>
      <c r="Q38" s="32" t="str">
        <f ca="1">IF($BN48="","",VLOOKUP($BN48,$BT$43:$BU$53,2,FALSE))</f>
        <v/>
      </c>
      <c r="R38" s="8"/>
      <c r="S38" s="2"/>
      <c r="T38" s="2"/>
      <c r="U38" s="2"/>
      <c r="V38" s="2"/>
      <c r="W38" s="2"/>
      <c r="X38" s="37"/>
      <c r="Y38" s="37" t="str">
        <f t="shared" si="29"/>
        <v>⑩</v>
      </c>
      <c r="Z38" s="41">
        <f t="shared" ca="1" si="27"/>
        <v>1</v>
      </c>
      <c r="AA38" s="41">
        <f t="shared" ca="1" si="27"/>
        <v>2</v>
      </c>
      <c r="AB38" s="41">
        <f t="shared" ca="1" si="27"/>
        <v>9</v>
      </c>
      <c r="AC38" s="37"/>
      <c r="AD38" s="41">
        <f t="shared" ca="1" si="28"/>
        <v>0</v>
      </c>
      <c r="AE38" s="41">
        <f t="shared" ca="1" si="28"/>
        <v>7</v>
      </c>
      <c r="AF38" s="41">
        <f t="shared" ca="1" si="28"/>
        <v>8</v>
      </c>
      <c r="AG38" s="37"/>
      <c r="AH38" s="42" t="str">
        <f t="shared" si="30"/>
        <v>⑩</v>
      </c>
      <c r="AI38" s="41">
        <f t="shared" ca="1" si="30"/>
        <v>129</v>
      </c>
      <c r="AJ38" s="37" t="str">
        <f t="shared" si="30"/>
        <v>－</v>
      </c>
      <c r="AK38" s="41">
        <f t="shared" ca="1" si="30"/>
        <v>78</v>
      </c>
      <c r="AL38" s="37" t="str">
        <f t="shared" si="30"/>
        <v>＝</v>
      </c>
      <c r="AM38" s="41">
        <f t="shared" ca="1" si="30"/>
        <v>51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>
        <f t="shared" ca="1" si="5"/>
        <v>0.55838043612196664</v>
      </c>
      <c r="CH38" s="40">
        <f t="shared" ca="1" si="6"/>
        <v>18</v>
      </c>
      <c r="CJ38" s="37">
        <v>38</v>
      </c>
      <c r="CK38" s="36">
        <v>6</v>
      </c>
      <c r="CL38" s="37">
        <v>7</v>
      </c>
      <c r="CO38" s="39">
        <f t="shared" ca="1" si="7"/>
        <v>0.43891448004644729</v>
      </c>
      <c r="CP38" s="40">
        <f t="shared" ca="1" si="0"/>
        <v>35</v>
      </c>
      <c r="CQ38" s="17"/>
      <c r="CR38" s="37">
        <v>38</v>
      </c>
      <c r="CS38" s="36">
        <v>8</v>
      </c>
      <c r="CT38" s="37">
        <v>1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4">C12</f>
        <v>1</v>
      </c>
      <c r="D39" s="11">
        <f t="shared" ca="1" si="34"/>
        <v>0</v>
      </c>
      <c r="E39" s="11">
        <f t="shared" ca="1" si="34"/>
        <v>4</v>
      </c>
      <c r="F39" s="8"/>
      <c r="G39" s="9"/>
      <c r="H39" s="10"/>
      <c r="I39" s="11">
        <f t="shared" ca="1" si="34"/>
        <v>1</v>
      </c>
      <c r="J39" s="11">
        <f t="shared" ca="1" si="34"/>
        <v>0</v>
      </c>
      <c r="K39" s="11">
        <f t="shared" ca="1" si="34"/>
        <v>2</v>
      </c>
      <c r="L39" s="8"/>
      <c r="M39" s="9"/>
      <c r="N39" s="10"/>
      <c r="O39" s="11">
        <f t="shared" ca="1" si="34"/>
        <v>1</v>
      </c>
      <c r="P39" s="11">
        <f t="shared" ca="1" si="34"/>
        <v>4</v>
      </c>
      <c r="Q39" s="11">
        <f t="shared" ca="1" si="34"/>
        <v>6</v>
      </c>
      <c r="R39" s="8"/>
      <c r="S39" s="2"/>
      <c r="T39" s="2"/>
      <c r="U39" s="46" t="s">
        <v>158</v>
      </c>
      <c r="V39" s="2"/>
      <c r="W39" s="2"/>
      <c r="X39" s="37"/>
      <c r="Y39" s="37" t="str">
        <f t="shared" si="29"/>
        <v>⑪</v>
      </c>
      <c r="Z39" s="41">
        <f t="shared" ca="1" si="27"/>
        <v>1</v>
      </c>
      <c r="AA39" s="41">
        <f t="shared" ca="1" si="27"/>
        <v>2</v>
      </c>
      <c r="AB39" s="41">
        <f t="shared" ca="1" si="27"/>
        <v>8</v>
      </c>
      <c r="AC39" s="37"/>
      <c r="AD39" s="41">
        <f t="shared" ca="1" si="28"/>
        <v>0</v>
      </c>
      <c r="AE39" s="41">
        <f t="shared" ca="1" si="28"/>
        <v>9</v>
      </c>
      <c r="AF39" s="41">
        <f t="shared" ca="1" si="28"/>
        <v>3</v>
      </c>
      <c r="AG39" s="37"/>
      <c r="AH39" s="42" t="str">
        <f t="shared" si="30"/>
        <v>⑪</v>
      </c>
      <c r="AI39" s="41">
        <f t="shared" ca="1" si="30"/>
        <v>128</v>
      </c>
      <c r="AJ39" s="37" t="str">
        <f t="shared" si="30"/>
        <v>－</v>
      </c>
      <c r="AK39" s="41">
        <f t="shared" ca="1" si="30"/>
        <v>93</v>
      </c>
      <c r="AL39" s="37" t="str">
        <f t="shared" si="30"/>
        <v>＝</v>
      </c>
      <c r="AM39" s="41">
        <f t="shared" ca="1" si="30"/>
        <v>35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>
        <f t="shared" ca="1" si="5"/>
        <v>0.72989370489843652</v>
      </c>
      <c r="CH39" s="40">
        <f t="shared" ca="1" si="6"/>
        <v>10</v>
      </c>
      <c r="CJ39" s="37">
        <v>39</v>
      </c>
      <c r="CK39" s="36">
        <v>6</v>
      </c>
      <c r="CL39" s="37">
        <v>8</v>
      </c>
      <c r="CO39" s="39">
        <f t="shared" ca="1" si="7"/>
        <v>0.73863250472440578</v>
      </c>
      <c r="CP39" s="40">
        <f t="shared" ca="1" si="0"/>
        <v>15</v>
      </c>
      <c r="CQ39" s="17"/>
      <c r="CR39" s="37">
        <v>39</v>
      </c>
      <c r="CS39" s="36">
        <v>8</v>
      </c>
      <c r="CT39" s="37">
        <v>2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5">B13</f>
        <v>－</v>
      </c>
      <c r="C40" s="13">
        <f t="shared" ca="1" si="35"/>
        <v>0</v>
      </c>
      <c r="D40" s="13">
        <f t="shared" ca="1" si="35"/>
        <v>1</v>
      </c>
      <c r="E40" s="13">
        <f t="shared" ca="1" si="35"/>
        <v>2</v>
      </c>
      <c r="F40" s="8"/>
      <c r="G40" s="9"/>
      <c r="H40" s="12" t="str">
        <f t="shared" si="35"/>
        <v>－</v>
      </c>
      <c r="I40" s="13">
        <f t="shared" ca="1" si="35"/>
        <v>0</v>
      </c>
      <c r="J40" s="13">
        <f t="shared" ca="1" si="35"/>
        <v>7</v>
      </c>
      <c r="K40" s="13">
        <f t="shared" ca="1" si="35"/>
        <v>0</v>
      </c>
      <c r="L40" s="8"/>
      <c r="M40" s="9"/>
      <c r="N40" s="12" t="str">
        <f t="shared" si="35"/>
        <v>－</v>
      </c>
      <c r="O40" s="13">
        <f t="shared" ca="1" si="35"/>
        <v>0</v>
      </c>
      <c r="P40" s="13">
        <f t="shared" ca="1" si="35"/>
        <v>7</v>
      </c>
      <c r="Q40" s="13">
        <f t="shared" ca="1" si="35"/>
        <v>3</v>
      </c>
      <c r="R40" s="8"/>
      <c r="S40" s="2"/>
      <c r="T40" s="2"/>
      <c r="U40" s="46" t="s">
        <v>81</v>
      </c>
      <c r="V40" s="2"/>
      <c r="W40" s="2"/>
      <c r="X40" s="37"/>
      <c r="Y40" s="37" t="str">
        <f t="shared" si="29"/>
        <v>⑫</v>
      </c>
      <c r="Z40" s="41">
        <f t="shared" ca="1" si="27"/>
        <v>1</v>
      </c>
      <c r="AA40" s="41">
        <f t="shared" ca="1" si="27"/>
        <v>6</v>
      </c>
      <c r="AB40" s="41">
        <f t="shared" ca="1" si="27"/>
        <v>5</v>
      </c>
      <c r="AC40" s="37"/>
      <c r="AD40" s="41">
        <f t="shared" ca="1" si="28"/>
        <v>0</v>
      </c>
      <c r="AE40" s="48">
        <f t="shared" ca="1" si="28"/>
        <v>7</v>
      </c>
      <c r="AF40" s="48">
        <f t="shared" ca="1" si="28"/>
        <v>3</v>
      </c>
      <c r="AG40" s="37"/>
      <c r="AH40" s="35" t="str">
        <f t="shared" si="30"/>
        <v>⑫</v>
      </c>
      <c r="AI40" s="49">
        <f t="shared" ca="1" si="30"/>
        <v>165</v>
      </c>
      <c r="AJ40" s="36" t="str">
        <f t="shared" si="30"/>
        <v>－</v>
      </c>
      <c r="AK40" s="49">
        <f t="shared" ca="1" si="30"/>
        <v>73</v>
      </c>
      <c r="AL40" s="36" t="str">
        <f t="shared" si="30"/>
        <v>＝</v>
      </c>
      <c r="AM40" s="49">
        <f t="shared" ca="1" si="30"/>
        <v>92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3"/>
      <c r="BH40" s="83"/>
      <c r="BI40" s="83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>
        <f t="shared" ca="1" si="5"/>
        <v>0.30060349804770703</v>
      </c>
      <c r="CH40" s="40">
        <f t="shared" ca="1" si="6"/>
        <v>30</v>
      </c>
      <c r="CJ40" s="37">
        <v>40</v>
      </c>
      <c r="CK40" s="36">
        <v>6</v>
      </c>
      <c r="CL40" s="37">
        <v>9</v>
      </c>
      <c r="CO40" s="39">
        <f t="shared" ca="1" si="7"/>
        <v>0.97138136927784491</v>
      </c>
      <c r="CP40" s="40">
        <f t="shared" ca="1" si="0"/>
        <v>2</v>
      </c>
      <c r="CQ40" s="17"/>
      <c r="CR40" s="37">
        <v>40</v>
      </c>
      <c r="CS40" s="36">
        <v>8</v>
      </c>
      <c r="CT40" s="37">
        <v>3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9</v>
      </c>
      <c r="E41" s="30">
        <f ca="1">MOD(AM32,10)</f>
        <v>2</v>
      </c>
      <c r="F41" s="8"/>
      <c r="G41" s="9"/>
      <c r="H41" s="29"/>
      <c r="I41" s="30">
        <f ca="1">MOD(ROUNDDOWN(AM33/100,0),10)</f>
        <v>0</v>
      </c>
      <c r="J41" s="30">
        <f ca="1">MOD(ROUNDDOWN(AM33/10,0),10)</f>
        <v>3</v>
      </c>
      <c r="K41" s="30">
        <f ca="1">MOD(AM33,10)</f>
        <v>2</v>
      </c>
      <c r="L41" s="8"/>
      <c r="M41" s="9"/>
      <c r="N41" s="29"/>
      <c r="O41" s="30">
        <f ca="1">MOD(ROUNDDOWN(AM34/100,0),10)</f>
        <v>0</v>
      </c>
      <c r="P41" s="30">
        <f ca="1">MOD(ROUNDDOWN(AM34/10,0),10)</f>
        <v>7</v>
      </c>
      <c r="Q41" s="30">
        <f ca="1">MOD(AM34,10)</f>
        <v>3</v>
      </c>
      <c r="R41" s="8"/>
      <c r="S41" s="2"/>
      <c r="T41" s="16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4"/>
      <c r="BH41" s="36" t="s">
        <v>34</v>
      </c>
      <c r="BI41" s="84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>
        <f t="shared" ca="1" si="5"/>
        <v>0.72904935515923386</v>
      </c>
      <c r="CH41" s="40">
        <f t="shared" ca="1" si="6"/>
        <v>11</v>
      </c>
      <c r="CJ41" s="37">
        <v>41</v>
      </c>
      <c r="CK41" s="36">
        <v>7</v>
      </c>
      <c r="CL41" s="37">
        <v>8</v>
      </c>
      <c r="CO41" s="39">
        <f t="shared" ca="1" si="7"/>
        <v>0.70019014536657931</v>
      </c>
      <c r="CP41" s="40">
        <f t="shared" ca="1" si="0"/>
        <v>18</v>
      </c>
      <c r="CQ41" s="17"/>
      <c r="CR41" s="37">
        <v>41</v>
      </c>
      <c r="CS41" s="36">
        <v>8</v>
      </c>
      <c r="CT41" s="37">
        <v>4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37"/>
      <c r="U42" s="143" t="s">
        <v>95</v>
      </c>
      <c r="V42" s="2"/>
      <c r="W42" s="2"/>
      <c r="X42" s="37"/>
      <c r="Z42" s="45" t="s">
        <v>213</v>
      </c>
      <c r="AA42" s="45" t="s">
        <v>214</v>
      </c>
      <c r="AB42" s="45" t="s">
        <v>161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5" t="s">
        <v>161</v>
      </c>
      <c r="AR42" s="116"/>
      <c r="AS42" s="116"/>
      <c r="AT42" s="117" t="s">
        <v>30</v>
      </c>
      <c r="AU42" s="115" t="s">
        <v>48</v>
      </c>
      <c r="AV42" s="115" t="s">
        <v>30</v>
      </c>
      <c r="AW42" s="115"/>
      <c r="AX42" s="116"/>
      <c r="AY42" s="117" t="s">
        <v>215</v>
      </c>
      <c r="AZ42" s="116"/>
      <c r="BA42" s="115" t="s">
        <v>188</v>
      </c>
      <c r="BB42" s="36"/>
      <c r="BC42" s="57" t="s">
        <v>188</v>
      </c>
      <c r="BD42" s="56" t="s">
        <v>99</v>
      </c>
      <c r="BE42" s="56" t="s">
        <v>33</v>
      </c>
      <c r="BF42" s="56" t="s">
        <v>188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99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>
        <f t="shared" ca="1" si="5"/>
        <v>0.75889250036855671</v>
      </c>
      <c r="CH42" s="40">
        <f t="shared" ca="1" si="6"/>
        <v>8</v>
      </c>
      <c r="CJ42" s="37">
        <v>42</v>
      </c>
      <c r="CK42" s="36">
        <v>7</v>
      </c>
      <c r="CL42" s="37">
        <v>9</v>
      </c>
      <c r="CO42" s="39">
        <f t="shared" ca="1" si="7"/>
        <v>0.48005272066529736</v>
      </c>
      <c r="CP42" s="40">
        <f t="shared" ca="1" si="0"/>
        <v>31</v>
      </c>
      <c r="CQ42" s="17"/>
      <c r="CR42" s="37">
        <v>42</v>
      </c>
      <c r="CS42" s="36">
        <v>8</v>
      </c>
      <c r="CT42" s="37">
        <v>5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/>
      </c>
      <c r="E43" s="21"/>
      <c r="F43" s="21"/>
      <c r="G43" s="23"/>
      <c r="H43" s="21"/>
      <c r="I43" s="21"/>
      <c r="J43" s="22" t="str">
        <f ca="1">IF($AT50="","",VLOOKUP($AT50,$BT$43:$BU$53,2,FALSE))</f>
        <v/>
      </c>
      <c r="K43" s="21"/>
      <c r="L43" s="24"/>
      <c r="M43" s="20"/>
      <c r="N43" s="24"/>
      <c r="O43" s="21"/>
      <c r="P43" s="22" t="str">
        <f ca="1">IF($AT51="","",VLOOKUP($AT51,$BT$43:$BU$53,2,FALSE))</f>
        <v/>
      </c>
      <c r="Q43" s="21"/>
      <c r="R43" s="5"/>
      <c r="S43" s="2"/>
      <c r="T43" s="2"/>
      <c r="U43" s="58" t="s">
        <v>83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nono</v>
      </c>
      <c r="AB43" s="59" t="str">
        <f ca="1">IF(BH43="ok","okok","nono")</f>
        <v>nono</v>
      </c>
      <c r="AC43" s="60"/>
      <c r="AD43" s="35"/>
      <c r="AE43" s="61" t="s">
        <v>57</v>
      </c>
      <c r="AF43" s="62"/>
      <c r="AG43" s="125" t="str">
        <f t="shared" ref="AG43:AG54" ca="1" si="36">IF(BL43&lt;0,"ok",IF(AND(BL43=0,BR43&lt;0),"ok","no"))</f>
        <v>ok</v>
      </c>
      <c r="AH43" s="129">
        <f ca="1">IF(AI43="ok",AM43-1,"")</f>
        <v>0</v>
      </c>
      <c r="AI43" s="128" t="str">
        <f ca="1">IF(AL43="ok","ok",IF(AND(AK43="ok",AJ43="ok"),"ok","no"))</f>
        <v>ok</v>
      </c>
      <c r="AJ43" s="123" t="str">
        <f ca="1">IF(BR43&lt;0,"ok","no")</f>
        <v>no</v>
      </c>
      <c r="AK43" s="123" t="str">
        <f t="shared" ref="AK43:AK54" ca="1" si="37">IF(BJ43=BK43,"ok","no")</f>
        <v>no</v>
      </c>
      <c r="AL43" s="123" t="str">
        <f ca="1">IF(BL43&lt;0,"ok","no")</f>
        <v>ok</v>
      </c>
      <c r="AM43" s="63">
        <f t="shared" ref="AM43:AM54" ca="1" si="38">Z29</f>
        <v>1</v>
      </c>
      <c r="AN43" s="64">
        <f t="shared" ref="AN43:AN54" ca="1" si="39">AD29</f>
        <v>0</v>
      </c>
      <c r="AO43" s="65">
        <f t="shared" ref="AO43:AO54" ca="1" si="40">AM43-AN43</f>
        <v>1</v>
      </c>
      <c r="AP43" s="36"/>
      <c r="AQ43" s="126" t="str">
        <f ca="1">IF(AND(AS43="ok",AR43="ok"),"ok","no")</f>
        <v>no</v>
      </c>
      <c r="AR43" s="128" t="str">
        <f ca="1">IF(AY43=9,"ok","no")</f>
        <v>no</v>
      </c>
      <c r="AS43" s="123" t="str">
        <f ca="1">IF(BC43=10,"ok","no")</f>
        <v>ok</v>
      </c>
      <c r="AT43" s="135" t="str">
        <f ca="1">IF(AY43=9,AY43,IF(AU43=10,AU43,""))</f>
        <v/>
      </c>
      <c r="AU43" s="132" t="str">
        <f ca="1">IF(AND(AW43&lt;&gt;"",AV43="ok"),10,"")</f>
        <v/>
      </c>
      <c r="AV43" s="123" t="str">
        <f ca="1">IF(BL43&lt;0,"ok",IF(AND(BL43=0,BR43&lt;0),"ok","no"))</f>
        <v>ok</v>
      </c>
      <c r="AW43" s="118" t="str">
        <f ca="1">IF(BC43=10,"",BC43)</f>
        <v/>
      </c>
      <c r="AX43" s="116"/>
      <c r="AY43" s="118" t="str">
        <f ca="1">IF(AND(BA43="ok",AZ43="ok"),9,"")</f>
        <v/>
      </c>
      <c r="AZ43" s="123" t="str">
        <f ca="1">IF(BR43&lt;0,"ok","no")</f>
        <v>no</v>
      </c>
      <c r="BA43" s="122" t="str">
        <f ca="1">IF(BC43=10,"ok","no")</f>
        <v>ok</v>
      </c>
      <c r="BB43" s="36"/>
      <c r="BC43" s="149">
        <f ca="1">IF(AND(BO43="ok",BJ43=0),10,IF(BF43="ok",BJ43-1,IF(BE43="ok",10,"")))</f>
        <v>10</v>
      </c>
      <c r="BD43" s="128" t="str">
        <f t="shared" ref="BD43:BD54" ca="1" si="41">IF(BJ43=0,"ok","no")</f>
        <v>no</v>
      </c>
      <c r="BE43" s="123" t="str">
        <f t="shared" ref="BE43:BE54" ca="1" si="42">IF(BL43&lt;0,"ok","no")</f>
        <v>ok</v>
      </c>
      <c r="BF43" s="122" t="str">
        <f ca="1">IF(AND(BO43="ok",BI43="no"),"ok","no")</f>
        <v>no</v>
      </c>
      <c r="BG43" s="36"/>
      <c r="BH43" s="125" t="str">
        <f ca="1">IF(BO43="ok","ok","no")</f>
        <v>no</v>
      </c>
      <c r="BI43" s="128" t="str">
        <f ca="1">IF(BJ43=0,"ok","no")</f>
        <v>no</v>
      </c>
      <c r="BJ43" s="63">
        <f ca="1">AA29</f>
        <v>2</v>
      </c>
      <c r="BK43" s="64">
        <f ca="1">AE29</f>
        <v>4</v>
      </c>
      <c r="BL43" s="66">
        <f t="shared" ref="BL43:BL54" ca="1" si="43">BJ43-BK43</f>
        <v>-2</v>
      </c>
      <c r="BM43" s="68"/>
      <c r="BN43" s="138" t="str">
        <f ca="1">IF(BO43="ok",10,"")</f>
        <v/>
      </c>
      <c r="BO43" s="128" t="str">
        <f ca="1">IF(BR43&lt;0,"ok","no")</f>
        <v>no</v>
      </c>
      <c r="BP43" s="63">
        <f t="shared" ref="BP43:BP54" ca="1" si="44">AB29</f>
        <v>8</v>
      </c>
      <c r="BQ43" s="64">
        <f t="shared" ref="BQ43:BQ54" ca="1" si="45">AF29</f>
        <v>4</v>
      </c>
      <c r="BR43" s="67">
        <f t="shared" ref="BR43:BR54" ca="1" si="46">BP43-BQ43</f>
        <v>4</v>
      </c>
      <c r="BS43" s="68"/>
      <c r="BT43" s="109">
        <v>0</v>
      </c>
      <c r="BU43" s="110" t="s">
        <v>216</v>
      </c>
      <c r="BV43" s="68" t="s">
        <v>168</v>
      </c>
      <c r="BW43" s="68"/>
      <c r="BX43" s="68"/>
      <c r="BY43" s="39"/>
      <c r="BZ43" s="40"/>
      <c r="CB43" s="37"/>
      <c r="CC43" s="36"/>
      <c r="CD43" s="37"/>
      <c r="CG43" s="39">
        <f t="shared" ca="1" si="5"/>
        <v>0.69714810558015283</v>
      </c>
      <c r="CH43" s="40">
        <f t="shared" ca="1" si="6"/>
        <v>12</v>
      </c>
      <c r="CJ43" s="37">
        <v>43</v>
      </c>
      <c r="CK43" s="36">
        <v>8</v>
      </c>
      <c r="CL43" s="37">
        <v>9</v>
      </c>
      <c r="CO43" s="39">
        <f t="shared" ca="1" si="7"/>
        <v>0.64121798270645547</v>
      </c>
      <c r="CP43" s="40">
        <f t="shared" ca="1" si="0"/>
        <v>22</v>
      </c>
      <c r="CQ43" s="17"/>
      <c r="CR43" s="37">
        <v>43</v>
      </c>
      <c r="CS43" s="36">
        <v>8</v>
      </c>
      <c r="CT43" s="37">
        <v>6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>⓪</v>
      </c>
      <c r="D44" s="32" t="str">
        <f ca="1">IF($BC49="","",VLOOKUP($BC49,$BT$43:$BU$53,2,FALSE))</f>
        <v>⑩</v>
      </c>
      <c r="E44" s="32" t="str">
        <f ca="1">IF($BN49="","",VLOOKUP($BN49,$BT$43:$BU$53,2,FALSE))</f>
        <v/>
      </c>
      <c r="F44" s="8"/>
      <c r="G44" s="6" t="str">
        <f>G17</f>
        <v>⑧</v>
      </c>
      <c r="H44" s="7"/>
      <c r="I44" s="32" t="str">
        <f ca="1">IF($AH50="","",VLOOKUP($AH50,$BT$43:$BU$53,2,FALSE))</f>
        <v>⓪</v>
      </c>
      <c r="J44" s="32" t="str">
        <f ca="1">IF($BC50="","",VLOOKUP($BC50,$BT$43:$BU$53,2,FALSE))</f>
        <v>⑩</v>
      </c>
      <c r="K44" s="32" t="str">
        <f ca="1">IF($BN50="","",VLOOKUP($BN50,$BT$43:$BU$53,2,FALSE))</f>
        <v/>
      </c>
      <c r="L44" s="8"/>
      <c r="M44" s="6" t="str">
        <f>M17</f>
        <v>⑨</v>
      </c>
      <c r="N44" s="7"/>
      <c r="O44" s="32" t="str">
        <f ca="1">IF($AH51="","",VLOOKUP($AH51,$BT$43:$BU$53,2,FALSE))</f>
        <v>⓪</v>
      </c>
      <c r="P44" s="32" t="str">
        <f ca="1">IF($BC51="","",VLOOKUP($BC51,$BT$43:$BU$53,2,FALSE))</f>
        <v>⑩</v>
      </c>
      <c r="Q44" s="32" t="str">
        <f ca="1">IF($BN51="","",VLOOKUP($BN51,$BT$43:$BU$53,2,FALSE))</f>
        <v/>
      </c>
      <c r="R44" s="8"/>
      <c r="S44" s="2"/>
      <c r="T44" s="37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7">IF(AI44="ok","okok","nono")</f>
        <v>okok</v>
      </c>
      <c r="AA44" s="59" t="str">
        <f t="shared" ref="AA44:AA54" ca="1" si="48">IF(AQ44="ok","okok","nono")</f>
        <v>nono</v>
      </c>
      <c r="AB44" s="59" t="str">
        <f t="shared" ref="AB44:AB54" ca="1" si="49">IF(BH44="ok","okok","nono")</f>
        <v>nono</v>
      </c>
      <c r="AC44" s="43"/>
      <c r="AD44" s="42"/>
      <c r="AE44" s="61" t="s">
        <v>58</v>
      </c>
      <c r="AF44" s="62"/>
      <c r="AG44" s="126" t="str">
        <f t="shared" ca="1" si="36"/>
        <v>ok</v>
      </c>
      <c r="AH44" s="130">
        <f t="shared" ref="AH44:AH54" ca="1" si="50">IF(AI44="ok",AM44-1,"")</f>
        <v>0</v>
      </c>
      <c r="AI44" s="128" t="str">
        <f t="shared" ref="AI44:AI54" ca="1" si="51">IF(AL44="ok","ok",IF(AND(AK44="ok",AJ44="ok"),"ok","no"))</f>
        <v>ok</v>
      </c>
      <c r="AJ44" s="123" t="str">
        <f t="shared" ref="AJ44:AJ54" ca="1" si="52">IF(BR44&lt;0,"ok","no")</f>
        <v>no</v>
      </c>
      <c r="AK44" s="123" t="str">
        <f t="shared" ca="1" si="37"/>
        <v>no</v>
      </c>
      <c r="AL44" s="123" t="str">
        <f t="shared" ref="AL44:AL54" ca="1" si="53">IF(BL44&lt;0,"ok","no")</f>
        <v>ok</v>
      </c>
      <c r="AM44" s="69">
        <f t="shared" ca="1" si="38"/>
        <v>1</v>
      </c>
      <c r="AN44" s="41">
        <f t="shared" ca="1" si="39"/>
        <v>0</v>
      </c>
      <c r="AO44" s="70">
        <f t="shared" ca="1" si="40"/>
        <v>1</v>
      </c>
      <c r="AP44" s="36"/>
      <c r="AQ44" s="126" t="str">
        <f t="shared" ref="AQ44:AQ54" ca="1" si="54">IF(AND(AS44="ok",AR44="ok"),"ok","no")</f>
        <v>no</v>
      </c>
      <c r="AR44" s="128" t="str">
        <f t="shared" ref="AR44:AR53" ca="1" si="55">IF(AY44=9,"ok","no")</f>
        <v>no</v>
      </c>
      <c r="AS44" s="123" t="str">
        <f t="shared" ref="AS44:AS54" ca="1" si="56">IF(BC44=10,"ok","no")</f>
        <v>ok</v>
      </c>
      <c r="AT44" s="136" t="str">
        <f t="shared" ref="AT44:AT54" ca="1" si="57">IF(AY44=9,AY44,IF(AU44=10,AU44,""))</f>
        <v/>
      </c>
      <c r="AU44" s="133" t="str">
        <f t="shared" ref="AU44:AU54" ca="1" si="58">IF(AND(AW44&lt;&gt;"",AV44="ok"),10,"")</f>
        <v/>
      </c>
      <c r="AV44" s="123" t="str">
        <f t="shared" ref="AV44:AV54" ca="1" si="59">IF(BL44&lt;0,"ok",IF(AND(BL44=0,BR44&lt;0),"ok","no"))</f>
        <v>ok</v>
      </c>
      <c r="AW44" s="119" t="str">
        <f t="shared" ref="AW44:AW54" ca="1" si="60">IF(BC44=10,"",BC44)</f>
        <v/>
      </c>
      <c r="AX44" s="116"/>
      <c r="AY44" s="119" t="str">
        <f t="shared" ref="AY44:AY54" ca="1" si="61">IF(AND(BA44="ok",AZ44="ok"),9,"")</f>
        <v/>
      </c>
      <c r="AZ44" s="123" t="str">
        <f t="shared" ref="AZ44:AZ54" ca="1" si="62">IF(BR44&lt;0,"ok","no")</f>
        <v>no</v>
      </c>
      <c r="BA44" s="122" t="str">
        <f t="shared" ref="BA44:BA54" ca="1" si="63">IF(BC44=10,"ok","no")</f>
        <v>ok</v>
      </c>
      <c r="BB44" s="36"/>
      <c r="BC44" s="139">
        <f t="shared" ref="BC44:BC54" ca="1" si="64">IF(AND(BO44="ok",BJ44=0),10,IF(BF44="ok",BJ44-1,IF(BE44="ok",10,"")))</f>
        <v>10</v>
      </c>
      <c r="BD44" s="128" t="str">
        <f t="shared" ca="1" si="41"/>
        <v>no</v>
      </c>
      <c r="BE44" s="123" t="str">
        <f t="shared" ca="1" si="42"/>
        <v>ok</v>
      </c>
      <c r="BF44" s="122" t="str">
        <f t="shared" ref="BF44:BF54" ca="1" si="65">IF(AND(BO44="ok",BI44="no"),"ok","no")</f>
        <v>no</v>
      </c>
      <c r="BG44" s="36"/>
      <c r="BH44" s="126" t="str">
        <f t="shared" ref="BH44:BH54" ca="1" si="66">IF(BO44="ok","ok","no")</f>
        <v>no</v>
      </c>
      <c r="BI44" s="128" t="str">
        <f t="shared" ref="BI44:BI54" ca="1" si="67">IF(BJ44=0,"ok","no")</f>
        <v>no</v>
      </c>
      <c r="BJ44" s="69">
        <f t="shared" ref="BJ44:BJ54" ca="1" si="68">AA30</f>
        <v>3</v>
      </c>
      <c r="BK44" s="41">
        <f t="shared" ref="BK44:BK54" ca="1" si="69">AE30</f>
        <v>7</v>
      </c>
      <c r="BL44" s="71">
        <f t="shared" ca="1" si="43"/>
        <v>-4</v>
      </c>
      <c r="BM44" s="68"/>
      <c r="BN44" s="139" t="str">
        <f t="shared" ref="BN44:BN54" ca="1" si="70">IF(BO44="ok",10,"")</f>
        <v/>
      </c>
      <c r="BO44" s="128" t="str">
        <f t="shared" ref="BO44:BO54" ca="1" si="71">IF(BR44&lt;0,"ok","no")</f>
        <v>no</v>
      </c>
      <c r="BP44" s="69">
        <f t="shared" ca="1" si="44"/>
        <v>9</v>
      </c>
      <c r="BQ44" s="41">
        <f t="shared" ca="1" si="45"/>
        <v>2</v>
      </c>
      <c r="BR44" s="72">
        <f t="shared" ca="1" si="46"/>
        <v>7</v>
      </c>
      <c r="BS44" s="68"/>
      <c r="BT44" s="111">
        <v>1</v>
      </c>
      <c r="BU44" s="112" t="s">
        <v>150</v>
      </c>
      <c r="BV44" s="68" t="s">
        <v>196</v>
      </c>
      <c r="BW44" s="68"/>
      <c r="BX44" s="68"/>
      <c r="BY44" s="39"/>
      <c r="BZ44" s="40"/>
      <c r="CB44" s="37"/>
      <c r="CC44" s="36"/>
      <c r="CD44" s="37"/>
      <c r="CG44" s="39"/>
      <c r="CH44" s="40"/>
      <c r="CJ44" s="37"/>
      <c r="CK44" s="37"/>
      <c r="CL44" s="37"/>
      <c r="CO44" s="39">
        <f t="shared" ca="1" si="7"/>
        <v>0.45172978631803617</v>
      </c>
      <c r="CP44" s="40">
        <f t="shared" ca="1" si="0"/>
        <v>33</v>
      </c>
      <c r="CQ44" s="17"/>
      <c r="CR44" s="37">
        <v>44</v>
      </c>
      <c r="CS44" s="36">
        <v>8</v>
      </c>
      <c r="CT44" s="37">
        <v>7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2">C18</f>
        <v>1</v>
      </c>
      <c r="D45" s="11">
        <f t="shared" ca="1" si="72"/>
        <v>4</v>
      </c>
      <c r="E45" s="11">
        <f t="shared" ca="1" si="72"/>
        <v>6</v>
      </c>
      <c r="F45" s="8"/>
      <c r="G45" s="9"/>
      <c r="H45" s="27"/>
      <c r="I45" s="28">
        <f t="shared" ca="1" si="72"/>
        <v>1</v>
      </c>
      <c r="J45" s="11">
        <f t="shared" ca="1" si="72"/>
        <v>6</v>
      </c>
      <c r="K45" s="11">
        <f t="shared" ca="1" si="72"/>
        <v>4</v>
      </c>
      <c r="L45" s="8"/>
      <c r="M45" s="9"/>
      <c r="N45" s="27"/>
      <c r="O45" s="28">
        <f t="shared" ca="1" si="72"/>
        <v>1</v>
      </c>
      <c r="P45" s="11">
        <f t="shared" ca="1" si="72"/>
        <v>1</v>
      </c>
      <c r="Q45" s="11">
        <f t="shared" ca="1" si="72"/>
        <v>1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7"/>
        <v>okok</v>
      </c>
      <c r="AA45" s="59" t="str">
        <f t="shared" ca="1" si="48"/>
        <v>nono</v>
      </c>
      <c r="AB45" s="59" t="str">
        <f t="shared" ca="1" si="49"/>
        <v>nono</v>
      </c>
      <c r="AC45" s="43"/>
      <c r="AD45" s="42"/>
      <c r="AE45" s="61" t="s">
        <v>59</v>
      </c>
      <c r="AF45" s="62"/>
      <c r="AG45" s="126" t="str">
        <f t="shared" ca="1" si="36"/>
        <v>ok</v>
      </c>
      <c r="AH45" s="130">
        <f t="shared" ca="1" si="50"/>
        <v>0</v>
      </c>
      <c r="AI45" s="128" t="str">
        <f t="shared" ca="1" si="51"/>
        <v>ok</v>
      </c>
      <c r="AJ45" s="123" t="str">
        <f t="shared" ca="1" si="52"/>
        <v>no</v>
      </c>
      <c r="AK45" s="123" t="str">
        <f t="shared" ca="1" si="37"/>
        <v>no</v>
      </c>
      <c r="AL45" s="123" t="str">
        <f t="shared" ca="1" si="53"/>
        <v>ok</v>
      </c>
      <c r="AM45" s="69">
        <f t="shared" ca="1" si="38"/>
        <v>1</v>
      </c>
      <c r="AN45" s="41">
        <f t="shared" ca="1" si="39"/>
        <v>0</v>
      </c>
      <c r="AO45" s="70">
        <f t="shared" ca="1" si="40"/>
        <v>1</v>
      </c>
      <c r="AP45" s="36"/>
      <c r="AQ45" s="126" t="str">
        <f t="shared" ca="1" si="54"/>
        <v>no</v>
      </c>
      <c r="AR45" s="128" t="str">
        <f t="shared" ca="1" si="55"/>
        <v>no</v>
      </c>
      <c r="AS45" s="123" t="str">
        <f t="shared" ca="1" si="56"/>
        <v>ok</v>
      </c>
      <c r="AT45" s="136" t="str">
        <f t="shared" ca="1" si="57"/>
        <v/>
      </c>
      <c r="AU45" s="133" t="str">
        <f t="shared" ca="1" si="58"/>
        <v/>
      </c>
      <c r="AV45" s="123" t="str">
        <f t="shared" ca="1" si="59"/>
        <v>ok</v>
      </c>
      <c r="AW45" s="119" t="str">
        <f t="shared" ca="1" si="60"/>
        <v/>
      </c>
      <c r="AX45" s="116"/>
      <c r="AY45" s="119" t="str">
        <f t="shared" ca="1" si="61"/>
        <v/>
      </c>
      <c r="AZ45" s="123" t="str">
        <f t="shared" ca="1" si="62"/>
        <v>no</v>
      </c>
      <c r="BA45" s="122" t="str">
        <f t="shared" ca="1" si="63"/>
        <v>ok</v>
      </c>
      <c r="BB45" s="36"/>
      <c r="BC45" s="139">
        <f t="shared" ca="1" si="64"/>
        <v>10</v>
      </c>
      <c r="BD45" s="128" t="str">
        <f t="shared" ca="1" si="41"/>
        <v>ok</v>
      </c>
      <c r="BE45" s="123" t="str">
        <f t="shared" ca="1" si="42"/>
        <v>ok</v>
      </c>
      <c r="BF45" s="122" t="str">
        <f t="shared" ca="1" si="65"/>
        <v>no</v>
      </c>
      <c r="BG45" s="36"/>
      <c r="BH45" s="126" t="str">
        <f t="shared" ca="1" si="66"/>
        <v>no</v>
      </c>
      <c r="BI45" s="128" t="str">
        <f t="shared" ca="1" si="67"/>
        <v>ok</v>
      </c>
      <c r="BJ45" s="69">
        <f t="shared" ca="1" si="68"/>
        <v>0</v>
      </c>
      <c r="BK45" s="41">
        <f t="shared" ca="1" si="69"/>
        <v>5</v>
      </c>
      <c r="BL45" s="71">
        <f t="shared" ca="1" si="43"/>
        <v>-5</v>
      </c>
      <c r="BM45" s="68"/>
      <c r="BN45" s="139" t="str">
        <f t="shared" ca="1" si="70"/>
        <v/>
      </c>
      <c r="BO45" s="128" t="str">
        <f t="shared" ca="1" si="71"/>
        <v>no</v>
      </c>
      <c r="BP45" s="69">
        <f t="shared" ca="1" si="44"/>
        <v>8</v>
      </c>
      <c r="BQ45" s="41">
        <f t="shared" ca="1" si="45"/>
        <v>6</v>
      </c>
      <c r="BR45" s="72">
        <f t="shared" ca="1" si="46"/>
        <v>2</v>
      </c>
      <c r="BS45" s="68"/>
      <c r="BT45" s="111">
        <v>2</v>
      </c>
      <c r="BU45" s="112" t="s">
        <v>124</v>
      </c>
      <c r="BV45" s="68" t="s">
        <v>168</v>
      </c>
      <c r="BW45" s="68"/>
      <c r="BX45" s="68"/>
      <c r="BY45" s="39"/>
      <c r="BZ45" s="40"/>
      <c r="CB45" s="37"/>
      <c r="CC45" s="36"/>
      <c r="CD45" s="37"/>
      <c r="CG45" s="39"/>
      <c r="CH45" s="40"/>
      <c r="CJ45" s="37"/>
      <c r="CK45" s="37"/>
      <c r="CL45" s="37"/>
      <c r="CO45" s="39">
        <f t="shared" ca="1" si="7"/>
        <v>0.2320789737094292</v>
      </c>
      <c r="CP45" s="40">
        <f t="shared" ca="1" si="0"/>
        <v>44</v>
      </c>
      <c r="CQ45" s="17"/>
      <c r="CR45" s="37">
        <v>45</v>
      </c>
      <c r="CS45" s="36">
        <v>8</v>
      </c>
      <c r="CT45" s="37">
        <v>8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3">B19</f>
        <v>－</v>
      </c>
      <c r="C46" s="13">
        <f t="shared" ca="1" si="73"/>
        <v>0</v>
      </c>
      <c r="D46" s="13">
        <f t="shared" ca="1" si="73"/>
        <v>9</v>
      </c>
      <c r="E46" s="13">
        <f t="shared" ca="1" si="73"/>
        <v>6</v>
      </c>
      <c r="F46" s="8"/>
      <c r="G46" s="9"/>
      <c r="H46" s="12" t="str">
        <f t="shared" si="73"/>
        <v>－</v>
      </c>
      <c r="I46" s="13">
        <f t="shared" ca="1" si="73"/>
        <v>0</v>
      </c>
      <c r="J46" s="13">
        <f t="shared" ca="1" si="73"/>
        <v>9</v>
      </c>
      <c r="K46" s="13">
        <f t="shared" ca="1" si="73"/>
        <v>0</v>
      </c>
      <c r="L46" s="8"/>
      <c r="M46" s="9"/>
      <c r="N46" s="12" t="str">
        <f t="shared" si="73"/>
        <v>－</v>
      </c>
      <c r="O46" s="13">
        <f t="shared" ca="1" si="73"/>
        <v>0</v>
      </c>
      <c r="P46" s="13">
        <f t="shared" ca="1" si="73"/>
        <v>7</v>
      </c>
      <c r="Q46" s="13">
        <f t="shared" ca="1" si="73"/>
        <v>1</v>
      </c>
      <c r="R46" s="8"/>
      <c r="S46" s="2"/>
      <c r="T46" s="2"/>
      <c r="U46" s="58" t="s">
        <v>171</v>
      </c>
      <c r="V46" s="2"/>
      <c r="W46" s="2"/>
      <c r="X46" s="37"/>
      <c r="Y46" s="37" t="s">
        <v>60</v>
      </c>
      <c r="Z46" s="59" t="str">
        <f t="shared" ca="1" si="47"/>
        <v>okok</v>
      </c>
      <c r="AA46" s="59" t="str">
        <f t="shared" ca="1" si="48"/>
        <v>nono</v>
      </c>
      <c r="AB46" s="59" t="str">
        <f t="shared" ca="1" si="49"/>
        <v>nono</v>
      </c>
      <c r="AC46" s="43"/>
      <c r="AD46" s="42"/>
      <c r="AE46" s="61" t="s">
        <v>60</v>
      </c>
      <c r="AF46" s="62"/>
      <c r="AG46" s="126" t="str">
        <f t="shared" ca="1" si="36"/>
        <v>ok</v>
      </c>
      <c r="AH46" s="130">
        <f t="shared" ca="1" si="50"/>
        <v>0</v>
      </c>
      <c r="AI46" s="128" t="str">
        <f t="shared" ca="1" si="51"/>
        <v>ok</v>
      </c>
      <c r="AJ46" s="123" t="str">
        <f t="shared" ca="1" si="52"/>
        <v>no</v>
      </c>
      <c r="AK46" s="123" t="str">
        <f t="shared" ca="1" si="37"/>
        <v>no</v>
      </c>
      <c r="AL46" s="123" t="str">
        <f t="shared" ca="1" si="53"/>
        <v>ok</v>
      </c>
      <c r="AM46" s="69">
        <f t="shared" ca="1" si="38"/>
        <v>1</v>
      </c>
      <c r="AN46" s="41">
        <f t="shared" ca="1" si="39"/>
        <v>0</v>
      </c>
      <c r="AO46" s="70">
        <f t="shared" ca="1" si="40"/>
        <v>1</v>
      </c>
      <c r="AP46" s="36"/>
      <c r="AQ46" s="126" t="str">
        <f t="shared" ca="1" si="54"/>
        <v>no</v>
      </c>
      <c r="AR46" s="128" t="str">
        <f t="shared" ca="1" si="55"/>
        <v>no</v>
      </c>
      <c r="AS46" s="123" t="str">
        <f t="shared" ca="1" si="56"/>
        <v>ok</v>
      </c>
      <c r="AT46" s="136" t="str">
        <f t="shared" ca="1" si="57"/>
        <v/>
      </c>
      <c r="AU46" s="133" t="str">
        <f t="shared" ca="1" si="58"/>
        <v/>
      </c>
      <c r="AV46" s="123" t="str">
        <f t="shared" ca="1" si="59"/>
        <v>ok</v>
      </c>
      <c r="AW46" s="119" t="str">
        <f t="shared" ca="1" si="60"/>
        <v/>
      </c>
      <c r="AX46" s="116"/>
      <c r="AY46" s="119" t="str">
        <f t="shared" ca="1" si="61"/>
        <v/>
      </c>
      <c r="AZ46" s="123" t="str">
        <f t="shared" ca="1" si="62"/>
        <v>no</v>
      </c>
      <c r="BA46" s="122" t="str">
        <f t="shared" ca="1" si="63"/>
        <v>ok</v>
      </c>
      <c r="BB46" s="36"/>
      <c r="BC46" s="139">
        <f t="shared" ca="1" si="64"/>
        <v>10</v>
      </c>
      <c r="BD46" s="128" t="str">
        <f t="shared" ca="1" si="41"/>
        <v>ok</v>
      </c>
      <c r="BE46" s="123" t="str">
        <f t="shared" ca="1" si="42"/>
        <v>ok</v>
      </c>
      <c r="BF46" s="122" t="str">
        <f t="shared" ca="1" si="65"/>
        <v>no</v>
      </c>
      <c r="BG46" s="36"/>
      <c r="BH46" s="126" t="str">
        <f t="shared" ca="1" si="66"/>
        <v>no</v>
      </c>
      <c r="BI46" s="128" t="str">
        <f t="shared" ca="1" si="67"/>
        <v>ok</v>
      </c>
      <c r="BJ46" s="69">
        <f t="shared" ca="1" si="68"/>
        <v>0</v>
      </c>
      <c r="BK46" s="41">
        <f t="shared" ca="1" si="69"/>
        <v>1</v>
      </c>
      <c r="BL46" s="71">
        <f t="shared" ca="1" si="43"/>
        <v>-1</v>
      </c>
      <c r="BM46" s="68"/>
      <c r="BN46" s="139" t="str">
        <f t="shared" ca="1" si="70"/>
        <v/>
      </c>
      <c r="BO46" s="128" t="str">
        <f t="shared" ca="1" si="71"/>
        <v>no</v>
      </c>
      <c r="BP46" s="69">
        <f t="shared" ca="1" si="44"/>
        <v>4</v>
      </c>
      <c r="BQ46" s="41">
        <f t="shared" ca="1" si="45"/>
        <v>2</v>
      </c>
      <c r="BR46" s="72">
        <f t="shared" ca="1" si="46"/>
        <v>2</v>
      </c>
      <c r="BS46" s="68"/>
      <c r="BT46" s="111">
        <v>3</v>
      </c>
      <c r="BU46" s="112" t="s">
        <v>129</v>
      </c>
      <c r="BV46" s="68" t="s">
        <v>168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7"/>
      <c r="CL46" s="37"/>
      <c r="CO46" s="39">
        <f t="shared" ca="1" si="7"/>
        <v>0.63939354129688397</v>
      </c>
      <c r="CP46" s="40">
        <f t="shared" ca="1" si="0"/>
        <v>24</v>
      </c>
      <c r="CQ46" s="17"/>
      <c r="CR46" s="37">
        <v>46</v>
      </c>
      <c r="CS46" s="36">
        <v>9</v>
      </c>
      <c r="CT46" s="37">
        <v>0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0</v>
      </c>
      <c r="D47" s="30">
        <f ca="1">MOD(ROUNDDOWN(AM35/10,0),10)</f>
        <v>5</v>
      </c>
      <c r="E47" s="30">
        <f ca="1">MOD(AM35,10)</f>
        <v>0</v>
      </c>
      <c r="F47" s="8"/>
      <c r="G47" s="9"/>
      <c r="H47" s="29"/>
      <c r="I47" s="30">
        <f ca="1">MOD(ROUNDDOWN(AM36/100,0),10)</f>
        <v>0</v>
      </c>
      <c r="J47" s="30">
        <f ca="1">MOD(ROUNDDOWN(AM36/10,0),10)</f>
        <v>7</v>
      </c>
      <c r="K47" s="30">
        <f ca="1">MOD(AM36,10)</f>
        <v>4</v>
      </c>
      <c r="L47" s="8"/>
      <c r="M47" s="9"/>
      <c r="N47" s="29"/>
      <c r="O47" s="30">
        <f ca="1">MOD(ROUNDDOWN(AM37/100,0),10)</f>
        <v>0</v>
      </c>
      <c r="P47" s="30">
        <f ca="1">MOD(ROUNDDOWN(AM37/10,0),10)</f>
        <v>4</v>
      </c>
      <c r="Q47" s="30">
        <f ca="1">MOD(AM37,10)</f>
        <v>0</v>
      </c>
      <c r="R47" s="8"/>
      <c r="S47" s="2"/>
      <c r="T47" s="2"/>
      <c r="U47" s="58" t="s">
        <v>217</v>
      </c>
      <c r="V47" s="2"/>
      <c r="W47" s="2"/>
      <c r="X47" s="37"/>
      <c r="Y47" s="37" t="s">
        <v>61</v>
      </c>
      <c r="Z47" s="59" t="str">
        <f t="shared" ca="1" si="47"/>
        <v>okok</v>
      </c>
      <c r="AA47" s="59" t="str">
        <f t="shared" ca="1" si="48"/>
        <v>nono</v>
      </c>
      <c r="AB47" s="59" t="str">
        <f t="shared" ca="1" si="49"/>
        <v>nono</v>
      </c>
      <c r="AC47" s="43"/>
      <c r="AD47" s="42"/>
      <c r="AE47" s="61" t="s">
        <v>61</v>
      </c>
      <c r="AF47" s="62"/>
      <c r="AG47" s="126" t="str">
        <f t="shared" ca="1" si="36"/>
        <v>ok</v>
      </c>
      <c r="AH47" s="130">
        <f t="shared" ca="1" si="50"/>
        <v>0</v>
      </c>
      <c r="AI47" s="128" t="str">
        <f t="shared" ca="1" si="51"/>
        <v>ok</v>
      </c>
      <c r="AJ47" s="123" t="str">
        <f t="shared" ca="1" si="52"/>
        <v>no</v>
      </c>
      <c r="AK47" s="123" t="str">
        <f t="shared" ca="1" si="37"/>
        <v>no</v>
      </c>
      <c r="AL47" s="123" t="str">
        <f t="shared" ca="1" si="53"/>
        <v>ok</v>
      </c>
      <c r="AM47" s="69">
        <f t="shared" ca="1" si="38"/>
        <v>1</v>
      </c>
      <c r="AN47" s="41">
        <f t="shared" ca="1" si="39"/>
        <v>0</v>
      </c>
      <c r="AO47" s="70">
        <f t="shared" ca="1" si="40"/>
        <v>1</v>
      </c>
      <c r="AP47" s="36"/>
      <c r="AQ47" s="126" t="str">
        <f t="shared" ca="1" si="54"/>
        <v>no</v>
      </c>
      <c r="AR47" s="128" t="str">
        <f t="shared" ca="1" si="55"/>
        <v>no</v>
      </c>
      <c r="AS47" s="123" t="str">
        <f t="shared" ca="1" si="56"/>
        <v>ok</v>
      </c>
      <c r="AT47" s="136" t="str">
        <f t="shared" ca="1" si="57"/>
        <v/>
      </c>
      <c r="AU47" s="133" t="str">
        <f t="shared" ca="1" si="58"/>
        <v/>
      </c>
      <c r="AV47" s="123" t="str">
        <f t="shared" ca="1" si="59"/>
        <v>ok</v>
      </c>
      <c r="AW47" s="119" t="str">
        <f t="shared" ca="1" si="60"/>
        <v/>
      </c>
      <c r="AX47" s="116"/>
      <c r="AY47" s="119" t="str">
        <f t="shared" ca="1" si="61"/>
        <v/>
      </c>
      <c r="AZ47" s="123" t="str">
        <f t="shared" ca="1" si="62"/>
        <v>no</v>
      </c>
      <c r="BA47" s="122" t="str">
        <f t="shared" ca="1" si="63"/>
        <v>ok</v>
      </c>
      <c r="BB47" s="36"/>
      <c r="BC47" s="139">
        <f t="shared" ca="1" si="64"/>
        <v>10</v>
      </c>
      <c r="BD47" s="128" t="str">
        <f t="shared" ca="1" si="41"/>
        <v>ok</v>
      </c>
      <c r="BE47" s="123" t="str">
        <f t="shared" ca="1" si="42"/>
        <v>ok</v>
      </c>
      <c r="BF47" s="122" t="str">
        <f t="shared" ca="1" si="65"/>
        <v>no</v>
      </c>
      <c r="BG47" s="36"/>
      <c r="BH47" s="126" t="str">
        <f t="shared" ca="1" si="66"/>
        <v>no</v>
      </c>
      <c r="BI47" s="128" t="str">
        <f t="shared" ca="1" si="67"/>
        <v>ok</v>
      </c>
      <c r="BJ47" s="69">
        <f t="shared" ca="1" si="68"/>
        <v>0</v>
      </c>
      <c r="BK47" s="41">
        <f t="shared" ca="1" si="69"/>
        <v>7</v>
      </c>
      <c r="BL47" s="71">
        <f t="shared" ca="1" si="43"/>
        <v>-7</v>
      </c>
      <c r="BM47" s="68"/>
      <c r="BN47" s="139" t="str">
        <f t="shared" ca="1" si="70"/>
        <v/>
      </c>
      <c r="BO47" s="128" t="str">
        <f t="shared" ca="1" si="71"/>
        <v>no</v>
      </c>
      <c r="BP47" s="69">
        <f t="shared" ca="1" si="44"/>
        <v>2</v>
      </c>
      <c r="BQ47" s="41">
        <f t="shared" ca="1" si="45"/>
        <v>0</v>
      </c>
      <c r="BR47" s="72">
        <f t="shared" ca="1" si="46"/>
        <v>2</v>
      </c>
      <c r="BS47" s="68"/>
      <c r="BT47" s="111">
        <v>4</v>
      </c>
      <c r="BU47" s="112" t="s">
        <v>132</v>
      </c>
      <c r="BV47" s="68" t="s">
        <v>168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7"/>
      <c r="CL47" s="37"/>
      <c r="CO47" s="39">
        <f t="shared" ca="1" si="7"/>
        <v>0.71586971755003681</v>
      </c>
      <c r="CP47" s="40">
        <f t="shared" ca="1" si="0"/>
        <v>17</v>
      </c>
      <c r="CR47" s="37">
        <v>47</v>
      </c>
      <c r="CS47" s="36">
        <v>9</v>
      </c>
      <c r="CT47" s="37">
        <v>1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7"/>
        <v>okok</v>
      </c>
      <c r="AA48" s="59" t="str">
        <f t="shared" ca="1" si="48"/>
        <v>nono</v>
      </c>
      <c r="AB48" s="59" t="str">
        <f t="shared" ca="1" si="49"/>
        <v>nono</v>
      </c>
      <c r="AC48" s="43"/>
      <c r="AD48" s="42"/>
      <c r="AE48" s="61" t="s">
        <v>62</v>
      </c>
      <c r="AF48" s="62"/>
      <c r="AG48" s="126" t="str">
        <f t="shared" ca="1" si="36"/>
        <v>ok</v>
      </c>
      <c r="AH48" s="130">
        <f t="shared" ca="1" si="50"/>
        <v>0</v>
      </c>
      <c r="AI48" s="128" t="str">
        <f t="shared" ca="1" si="51"/>
        <v>ok</v>
      </c>
      <c r="AJ48" s="123" t="str">
        <f t="shared" ca="1" si="52"/>
        <v>no</v>
      </c>
      <c r="AK48" s="123" t="str">
        <f t="shared" ca="1" si="37"/>
        <v>no</v>
      </c>
      <c r="AL48" s="123" t="str">
        <f t="shared" ca="1" si="53"/>
        <v>ok</v>
      </c>
      <c r="AM48" s="69">
        <f t="shared" ca="1" si="38"/>
        <v>1</v>
      </c>
      <c r="AN48" s="41">
        <f t="shared" ca="1" si="39"/>
        <v>0</v>
      </c>
      <c r="AO48" s="70">
        <f t="shared" ca="1" si="40"/>
        <v>1</v>
      </c>
      <c r="AP48" s="36"/>
      <c r="AQ48" s="126" t="str">
        <f t="shared" ca="1" si="54"/>
        <v>no</v>
      </c>
      <c r="AR48" s="128" t="str">
        <f t="shared" ca="1" si="55"/>
        <v>no</v>
      </c>
      <c r="AS48" s="123" t="str">
        <f t="shared" ca="1" si="56"/>
        <v>ok</v>
      </c>
      <c r="AT48" s="136" t="str">
        <f t="shared" ca="1" si="57"/>
        <v/>
      </c>
      <c r="AU48" s="133" t="str">
        <f t="shared" ca="1" si="58"/>
        <v/>
      </c>
      <c r="AV48" s="123" t="str">
        <f t="shared" ca="1" si="59"/>
        <v>ok</v>
      </c>
      <c r="AW48" s="119" t="str">
        <f t="shared" ca="1" si="60"/>
        <v/>
      </c>
      <c r="AX48" s="116"/>
      <c r="AY48" s="119" t="str">
        <f t="shared" ca="1" si="61"/>
        <v/>
      </c>
      <c r="AZ48" s="123" t="str">
        <f t="shared" ca="1" si="62"/>
        <v>no</v>
      </c>
      <c r="BA48" s="122" t="str">
        <f t="shared" ca="1" si="63"/>
        <v>ok</v>
      </c>
      <c r="BB48" s="36"/>
      <c r="BC48" s="139">
        <f t="shared" ca="1" si="64"/>
        <v>10</v>
      </c>
      <c r="BD48" s="128" t="str">
        <f t="shared" ca="1" si="41"/>
        <v>no</v>
      </c>
      <c r="BE48" s="123" t="str">
        <f t="shared" ca="1" si="42"/>
        <v>ok</v>
      </c>
      <c r="BF48" s="122" t="str">
        <f t="shared" ca="1" si="65"/>
        <v>no</v>
      </c>
      <c r="BG48" s="36"/>
      <c r="BH48" s="126" t="str">
        <f t="shared" ca="1" si="66"/>
        <v>no</v>
      </c>
      <c r="BI48" s="128" t="str">
        <f t="shared" ca="1" si="67"/>
        <v>no</v>
      </c>
      <c r="BJ48" s="69">
        <f t="shared" ca="1" si="68"/>
        <v>4</v>
      </c>
      <c r="BK48" s="41">
        <f t="shared" ca="1" si="69"/>
        <v>7</v>
      </c>
      <c r="BL48" s="71">
        <f t="shared" ca="1" si="43"/>
        <v>-3</v>
      </c>
      <c r="BM48" s="68"/>
      <c r="BN48" s="139" t="str">
        <f t="shared" ca="1" si="70"/>
        <v/>
      </c>
      <c r="BO48" s="128" t="str">
        <f t="shared" ca="1" si="71"/>
        <v>no</v>
      </c>
      <c r="BP48" s="69">
        <f t="shared" ca="1" si="44"/>
        <v>6</v>
      </c>
      <c r="BQ48" s="41">
        <f t="shared" ca="1" si="45"/>
        <v>3</v>
      </c>
      <c r="BR48" s="72">
        <f t="shared" ca="1" si="46"/>
        <v>3</v>
      </c>
      <c r="BS48" s="68"/>
      <c r="BT48" s="111">
        <v>5</v>
      </c>
      <c r="BU48" s="112" t="s">
        <v>135</v>
      </c>
      <c r="BV48" s="68" t="s">
        <v>168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>
        <f t="shared" ca="1" si="7"/>
        <v>0.73790800481817098</v>
      </c>
      <c r="CP48" s="40">
        <f t="shared" ca="1" si="0"/>
        <v>16</v>
      </c>
      <c r="CR48" s="37">
        <v>48</v>
      </c>
      <c r="CS48" s="36">
        <v>9</v>
      </c>
      <c r="CT48" s="37">
        <v>2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/>
      </c>
      <c r="E49" s="21"/>
      <c r="F49" s="21"/>
      <c r="G49" s="23"/>
      <c r="H49" s="21"/>
      <c r="I49" s="21"/>
      <c r="J49" s="22" t="str">
        <f ca="1">IF($AT53="","",VLOOKUP($AT53,$BT$43:$BU$53,2,FALSE))</f>
        <v/>
      </c>
      <c r="K49" s="21"/>
      <c r="L49" s="24"/>
      <c r="M49" s="20"/>
      <c r="N49" s="24"/>
      <c r="O49" s="21"/>
      <c r="P49" s="22" t="str">
        <f ca="1">IF($AT54="","",VLOOKUP($AT54,$BT$43:$BU$53,2,FALSE))</f>
        <v/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7"/>
        <v>okok</v>
      </c>
      <c r="AA49" s="59" t="str">
        <f t="shared" ca="1" si="48"/>
        <v>nono</v>
      </c>
      <c r="AB49" s="59" t="str">
        <f t="shared" ca="1" si="49"/>
        <v>nono</v>
      </c>
      <c r="AC49" s="43"/>
      <c r="AD49" s="73"/>
      <c r="AE49" s="61" t="s">
        <v>63</v>
      </c>
      <c r="AF49" s="62"/>
      <c r="AG49" s="126" t="str">
        <f t="shared" ca="1" si="36"/>
        <v>ok</v>
      </c>
      <c r="AH49" s="130">
        <f t="shared" ca="1" si="50"/>
        <v>0</v>
      </c>
      <c r="AI49" s="128" t="str">
        <f t="shared" ca="1" si="51"/>
        <v>ok</v>
      </c>
      <c r="AJ49" s="123" t="str">
        <f t="shared" ca="1" si="52"/>
        <v>no</v>
      </c>
      <c r="AK49" s="123" t="str">
        <f t="shared" ca="1" si="37"/>
        <v>no</v>
      </c>
      <c r="AL49" s="123" t="str">
        <f t="shared" ca="1" si="53"/>
        <v>ok</v>
      </c>
      <c r="AM49" s="69">
        <f t="shared" ca="1" si="38"/>
        <v>1</v>
      </c>
      <c r="AN49" s="41">
        <f t="shared" ca="1" si="39"/>
        <v>0</v>
      </c>
      <c r="AO49" s="70">
        <f t="shared" ca="1" si="40"/>
        <v>1</v>
      </c>
      <c r="AP49" s="36"/>
      <c r="AQ49" s="126" t="str">
        <f t="shared" ca="1" si="54"/>
        <v>no</v>
      </c>
      <c r="AR49" s="128" t="str">
        <f ca="1">IF(AY49=9,"ok","no")</f>
        <v>no</v>
      </c>
      <c r="AS49" s="123" t="str">
        <f t="shared" ca="1" si="56"/>
        <v>ok</v>
      </c>
      <c r="AT49" s="136" t="str">
        <f ca="1">IF(AY49=9,AY49,IF(AU49=10,AU49,""))</f>
        <v/>
      </c>
      <c r="AU49" s="133" t="str">
        <f t="shared" ca="1" si="58"/>
        <v/>
      </c>
      <c r="AV49" s="123" t="str">
        <f t="shared" ca="1" si="59"/>
        <v>ok</v>
      </c>
      <c r="AW49" s="119" t="str">
        <f t="shared" ca="1" si="60"/>
        <v/>
      </c>
      <c r="AX49" s="116"/>
      <c r="AY49" s="119" t="str">
        <f t="shared" ca="1" si="61"/>
        <v/>
      </c>
      <c r="AZ49" s="123" t="str">
        <f t="shared" ca="1" si="62"/>
        <v>no</v>
      </c>
      <c r="BA49" s="122" t="str">
        <f t="shared" ca="1" si="63"/>
        <v>ok</v>
      </c>
      <c r="BB49" s="36"/>
      <c r="BC49" s="139">
        <f t="shared" ca="1" si="64"/>
        <v>10</v>
      </c>
      <c r="BD49" s="128" t="str">
        <f t="shared" ca="1" si="41"/>
        <v>no</v>
      </c>
      <c r="BE49" s="123" t="str">
        <f t="shared" ca="1" si="42"/>
        <v>ok</v>
      </c>
      <c r="BF49" s="122" t="str">
        <f t="shared" ca="1" si="65"/>
        <v>no</v>
      </c>
      <c r="BG49" s="36"/>
      <c r="BH49" s="126" t="str">
        <f t="shared" ca="1" si="66"/>
        <v>no</v>
      </c>
      <c r="BI49" s="128" t="str">
        <f t="shared" ca="1" si="67"/>
        <v>no</v>
      </c>
      <c r="BJ49" s="69">
        <f t="shared" ca="1" si="68"/>
        <v>4</v>
      </c>
      <c r="BK49" s="41">
        <f t="shared" ca="1" si="69"/>
        <v>9</v>
      </c>
      <c r="BL49" s="71">
        <f t="shared" ca="1" si="43"/>
        <v>-5</v>
      </c>
      <c r="BM49" s="68"/>
      <c r="BN49" s="139" t="str">
        <f t="shared" ca="1" si="70"/>
        <v/>
      </c>
      <c r="BO49" s="128" t="str">
        <f t="shared" ca="1" si="71"/>
        <v>no</v>
      </c>
      <c r="BP49" s="69">
        <f t="shared" ca="1" si="44"/>
        <v>6</v>
      </c>
      <c r="BQ49" s="41">
        <f t="shared" ca="1" si="45"/>
        <v>6</v>
      </c>
      <c r="BR49" s="72">
        <f t="shared" ca="1" si="46"/>
        <v>0</v>
      </c>
      <c r="BS49" s="68"/>
      <c r="BT49" s="111">
        <v>6</v>
      </c>
      <c r="BU49" s="112" t="s">
        <v>138</v>
      </c>
      <c r="BV49" s="68" t="s">
        <v>168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>
        <f t="shared" ca="1" si="7"/>
        <v>0.98483798211156448</v>
      </c>
      <c r="CP49" s="40">
        <f t="shared" ca="1" si="0"/>
        <v>1</v>
      </c>
      <c r="CR49" s="37">
        <v>49</v>
      </c>
      <c r="CS49" s="36">
        <v>9</v>
      </c>
      <c r="CT49" s="37">
        <v>3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>⓪</v>
      </c>
      <c r="D50" s="32" t="str">
        <f ca="1">IF($BC52="","",VLOOKUP($BC52,$BT$43:$BU$53,2,FALSE))</f>
        <v>⑩</v>
      </c>
      <c r="E50" s="32" t="str">
        <f ca="1">IF($BN52="","",VLOOKUP($BN52,$BT$43:$BU$53,2,FALSE))</f>
        <v/>
      </c>
      <c r="F50" s="8"/>
      <c r="G50" s="6" t="str">
        <f>G23</f>
        <v>⑪</v>
      </c>
      <c r="H50" s="7"/>
      <c r="I50" s="32" t="str">
        <f ca="1">IF($AH53="","",VLOOKUP($AH53,$BT$43:$BU$53,2,FALSE))</f>
        <v>⓪</v>
      </c>
      <c r="J50" s="32" t="str">
        <f ca="1">IF($BC53="","",VLOOKUP($BC53,$BT$43:$BU$53,2,FALSE))</f>
        <v>⑩</v>
      </c>
      <c r="K50" s="32" t="str">
        <f ca="1">IF($BN53="","",VLOOKUP($BN53,$BT$43:$BU$53,2,FALSE))</f>
        <v/>
      </c>
      <c r="L50" s="8"/>
      <c r="M50" s="6" t="str">
        <f>M23</f>
        <v>⑫</v>
      </c>
      <c r="N50" s="7"/>
      <c r="O50" s="32" t="str">
        <f ca="1">IF($AH54="","",VLOOKUP($AH54,$BT$43:$BU$53,2,FALSE))</f>
        <v>⓪</v>
      </c>
      <c r="P50" s="32" t="str">
        <f ca="1">IF($BC54="","",VLOOKUP($BC54,$BT$43:$BU$53,2,FALSE))</f>
        <v>⑩</v>
      </c>
      <c r="Q50" s="32" t="str">
        <f ca="1">IF($BN54="","",VLOOKUP($BN54,$BT$43:$BU$53,2,FALSE))</f>
        <v/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7"/>
        <v>okok</v>
      </c>
      <c r="AA50" s="59" t="str">
        <f t="shared" ca="1" si="48"/>
        <v>nono</v>
      </c>
      <c r="AB50" s="59" t="str">
        <f t="shared" ca="1" si="49"/>
        <v>nono</v>
      </c>
      <c r="AC50" s="43"/>
      <c r="AD50" s="35"/>
      <c r="AE50" s="61" t="s">
        <v>64</v>
      </c>
      <c r="AF50" s="62"/>
      <c r="AG50" s="126" t="str">
        <f t="shared" ca="1" si="36"/>
        <v>ok</v>
      </c>
      <c r="AH50" s="130">
        <f t="shared" ca="1" si="50"/>
        <v>0</v>
      </c>
      <c r="AI50" s="128" t="str">
        <f t="shared" ca="1" si="51"/>
        <v>ok</v>
      </c>
      <c r="AJ50" s="123" t="str">
        <f t="shared" ca="1" si="52"/>
        <v>no</v>
      </c>
      <c r="AK50" s="123" t="str">
        <f t="shared" ca="1" si="37"/>
        <v>no</v>
      </c>
      <c r="AL50" s="123" t="str">
        <f t="shared" ca="1" si="53"/>
        <v>ok</v>
      </c>
      <c r="AM50" s="69">
        <f t="shared" ca="1" si="38"/>
        <v>1</v>
      </c>
      <c r="AN50" s="41">
        <f t="shared" ca="1" si="39"/>
        <v>0</v>
      </c>
      <c r="AO50" s="70">
        <f t="shared" ca="1" si="40"/>
        <v>1</v>
      </c>
      <c r="AP50" s="36"/>
      <c r="AQ50" s="126" t="str">
        <f t="shared" ca="1" si="54"/>
        <v>no</v>
      </c>
      <c r="AR50" s="128" t="str">
        <f t="shared" ca="1" si="55"/>
        <v>no</v>
      </c>
      <c r="AS50" s="123" t="str">
        <f t="shared" ca="1" si="56"/>
        <v>ok</v>
      </c>
      <c r="AT50" s="136" t="str">
        <f t="shared" ca="1" si="57"/>
        <v/>
      </c>
      <c r="AU50" s="133" t="str">
        <f t="shared" ca="1" si="58"/>
        <v/>
      </c>
      <c r="AV50" s="123" t="str">
        <f t="shared" ca="1" si="59"/>
        <v>ok</v>
      </c>
      <c r="AW50" s="119" t="str">
        <f t="shared" ca="1" si="60"/>
        <v/>
      </c>
      <c r="AX50" s="116"/>
      <c r="AY50" s="119" t="str">
        <f t="shared" ca="1" si="61"/>
        <v/>
      </c>
      <c r="AZ50" s="123" t="str">
        <f t="shared" ca="1" si="62"/>
        <v>no</v>
      </c>
      <c r="BA50" s="122" t="str">
        <f t="shared" ca="1" si="63"/>
        <v>ok</v>
      </c>
      <c r="BB50" s="36"/>
      <c r="BC50" s="139">
        <f t="shared" ca="1" si="64"/>
        <v>10</v>
      </c>
      <c r="BD50" s="128" t="str">
        <f t="shared" ca="1" si="41"/>
        <v>no</v>
      </c>
      <c r="BE50" s="123" t="str">
        <f t="shared" ca="1" si="42"/>
        <v>ok</v>
      </c>
      <c r="BF50" s="122" t="str">
        <f t="shared" ca="1" si="65"/>
        <v>no</v>
      </c>
      <c r="BG50" s="36"/>
      <c r="BH50" s="126" t="str">
        <f t="shared" ca="1" si="66"/>
        <v>no</v>
      </c>
      <c r="BI50" s="128" t="str">
        <f t="shared" ca="1" si="67"/>
        <v>no</v>
      </c>
      <c r="BJ50" s="69">
        <f t="shared" ca="1" si="68"/>
        <v>6</v>
      </c>
      <c r="BK50" s="41">
        <f t="shared" ca="1" si="69"/>
        <v>9</v>
      </c>
      <c r="BL50" s="71">
        <f t="shared" ca="1" si="43"/>
        <v>-3</v>
      </c>
      <c r="BM50" s="68"/>
      <c r="BN50" s="139" t="str">
        <f t="shared" ca="1" si="70"/>
        <v/>
      </c>
      <c r="BO50" s="128" t="str">
        <f t="shared" ca="1" si="71"/>
        <v>no</v>
      </c>
      <c r="BP50" s="69">
        <f t="shared" ca="1" si="44"/>
        <v>4</v>
      </c>
      <c r="BQ50" s="41">
        <f t="shared" ca="1" si="45"/>
        <v>0</v>
      </c>
      <c r="BR50" s="72">
        <f t="shared" ca="1" si="46"/>
        <v>4</v>
      </c>
      <c r="BS50" s="68"/>
      <c r="BT50" s="111">
        <v>7</v>
      </c>
      <c r="BU50" s="112" t="s">
        <v>139</v>
      </c>
      <c r="BV50" s="68" t="s">
        <v>168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>
        <f t="shared" ca="1" si="7"/>
        <v>0.50231079311877136</v>
      </c>
      <c r="CP50" s="40">
        <f t="shared" ca="1" si="0"/>
        <v>30</v>
      </c>
      <c r="CR50" s="37">
        <v>50</v>
      </c>
      <c r="CS50" s="36">
        <v>9</v>
      </c>
      <c r="CT50" s="37">
        <v>4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4">C24</f>
        <v>1</v>
      </c>
      <c r="D51" s="11">
        <f t="shared" ca="1" si="74"/>
        <v>2</v>
      </c>
      <c r="E51" s="11">
        <f t="shared" ca="1" si="74"/>
        <v>9</v>
      </c>
      <c r="F51" s="8"/>
      <c r="G51" s="9"/>
      <c r="H51" s="10"/>
      <c r="I51" s="11">
        <f t="shared" ca="1" si="74"/>
        <v>1</v>
      </c>
      <c r="J51" s="11">
        <f t="shared" ca="1" si="74"/>
        <v>2</v>
      </c>
      <c r="K51" s="11">
        <f t="shared" ca="1" si="74"/>
        <v>8</v>
      </c>
      <c r="L51" s="8"/>
      <c r="M51" s="9"/>
      <c r="N51" s="10"/>
      <c r="O51" s="11">
        <f t="shared" ca="1" si="74"/>
        <v>1</v>
      </c>
      <c r="P51" s="11">
        <f t="shared" ca="1" si="74"/>
        <v>6</v>
      </c>
      <c r="Q51" s="11">
        <f t="shared" ca="1" si="74"/>
        <v>5</v>
      </c>
      <c r="R51" s="8"/>
      <c r="S51" s="2"/>
      <c r="T51" s="2"/>
      <c r="U51" s="58" t="s">
        <v>176</v>
      </c>
      <c r="V51" s="2"/>
      <c r="W51" s="2"/>
      <c r="X51" s="37"/>
      <c r="Y51" s="37" t="s">
        <v>65</v>
      </c>
      <c r="Z51" s="59" t="str">
        <f t="shared" ca="1" si="47"/>
        <v>okok</v>
      </c>
      <c r="AA51" s="59" t="str">
        <f t="shared" ca="1" si="48"/>
        <v>nono</v>
      </c>
      <c r="AB51" s="59" t="str">
        <f t="shared" ca="1" si="49"/>
        <v>nono</v>
      </c>
      <c r="AC51" s="43"/>
      <c r="AD51" s="35"/>
      <c r="AE51" s="61" t="s">
        <v>65</v>
      </c>
      <c r="AF51" s="62"/>
      <c r="AG51" s="126" t="str">
        <f t="shared" ca="1" si="36"/>
        <v>ok</v>
      </c>
      <c r="AH51" s="130">
        <f t="shared" ca="1" si="50"/>
        <v>0</v>
      </c>
      <c r="AI51" s="128" t="str">
        <f t="shared" ca="1" si="51"/>
        <v>ok</v>
      </c>
      <c r="AJ51" s="123" t="str">
        <f t="shared" ca="1" si="52"/>
        <v>no</v>
      </c>
      <c r="AK51" s="123" t="str">
        <f t="shared" ca="1" si="37"/>
        <v>no</v>
      </c>
      <c r="AL51" s="123" t="str">
        <f t="shared" ca="1" si="53"/>
        <v>ok</v>
      </c>
      <c r="AM51" s="69">
        <f t="shared" ca="1" si="38"/>
        <v>1</v>
      </c>
      <c r="AN51" s="41">
        <f t="shared" ca="1" si="39"/>
        <v>0</v>
      </c>
      <c r="AO51" s="70">
        <f t="shared" ca="1" si="40"/>
        <v>1</v>
      </c>
      <c r="AP51" s="36"/>
      <c r="AQ51" s="126" t="str">
        <f t="shared" ca="1" si="54"/>
        <v>no</v>
      </c>
      <c r="AR51" s="128" t="str">
        <f t="shared" ca="1" si="55"/>
        <v>no</v>
      </c>
      <c r="AS51" s="123" t="str">
        <f t="shared" ca="1" si="56"/>
        <v>ok</v>
      </c>
      <c r="AT51" s="136" t="str">
        <f t="shared" ca="1" si="57"/>
        <v/>
      </c>
      <c r="AU51" s="133" t="str">
        <f t="shared" ca="1" si="58"/>
        <v/>
      </c>
      <c r="AV51" s="123" t="str">
        <f t="shared" ca="1" si="59"/>
        <v>ok</v>
      </c>
      <c r="AW51" s="119" t="str">
        <f t="shared" ca="1" si="60"/>
        <v/>
      </c>
      <c r="AX51" s="116"/>
      <c r="AY51" s="119" t="str">
        <f t="shared" ca="1" si="61"/>
        <v/>
      </c>
      <c r="AZ51" s="123" t="str">
        <f t="shared" ca="1" si="62"/>
        <v>no</v>
      </c>
      <c r="BA51" s="122" t="str">
        <f t="shared" ca="1" si="63"/>
        <v>ok</v>
      </c>
      <c r="BB51" s="36"/>
      <c r="BC51" s="139">
        <f t="shared" ca="1" si="64"/>
        <v>10</v>
      </c>
      <c r="BD51" s="128" t="str">
        <f t="shared" ca="1" si="41"/>
        <v>no</v>
      </c>
      <c r="BE51" s="123" t="str">
        <f t="shared" ca="1" si="42"/>
        <v>ok</v>
      </c>
      <c r="BF51" s="122" t="str">
        <f t="shared" ca="1" si="65"/>
        <v>no</v>
      </c>
      <c r="BG51" s="36"/>
      <c r="BH51" s="126" t="str">
        <f t="shared" ca="1" si="66"/>
        <v>no</v>
      </c>
      <c r="BI51" s="128" t="str">
        <f t="shared" ca="1" si="67"/>
        <v>no</v>
      </c>
      <c r="BJ51" s="69">
        <f t="shared" ca="1" si="68"/>
        <v>1</v>
      </c>
      <c r="BK51" s="41">
        <f t="shared" ca="1" si="69"/>
        <v>7</v>
      </c>
      <c r="BL51" s="71">
        <f t="shared" ca="1" si="43"/>
        <v>-6</v>
      </c>
      <c r="BM51" s="68"/>
      <c r="BN51" s="139" t="str">
        <f t="shared" ca="1" si="70"/>
        <v/>
      </c>
      <c r="BO51" s="128" t="str">
        <f t="shared" ca="1" si="71"/>
        <v>no</v>
      </c>
      <c r="BP51" s="69">
        <f t="shared" ca="1" si="44"/>
        <v>1</v>
      </c>
      <c r="BQ51" s="41">
        <f t="shared" ca="1" si="45"/>
        <v>1</v>
      </c>
      <c r="BR51" s="72">
        <f t="shared" ca="1" si="46"/>
        <v>0</v>
      </c>
      <c r="BS51" s="68"/>
      <c r="BT51" s="111">
        <v>8</v>
      </c>
      <c r="BU51" s="112" t="s">
        <v>140</v>
      </c>
      <c r="BV51" s="68" t="s">
        <v>168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>
        <f t="shared" ca="1" si="7"/>
        <v>0.92294201382799534</v>
      </c>
      <c r="CP51" s="40">
        <f t="shared" ca="1" si="0"/>
        <v>7</v>
      </c>
      <c r="CR51" s="37">
        <v>51</v>
      </c>
      <c r="CS51" s="36">
        <v>9</v>
      </c>
      <c r="CT51" s="37">
        <v>5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5">B25</f>
        <v>－</v>
      </c>
      <c r="C52" s="13">
        <f t="shared" ca="1" si="75"/>
        <v>0</v>
      </c>
      <c r="D52" s="13">
        <f t="shared" ca="1" si="75"/>
        <v>7</v>
      </c>
      <c r="E52" s="13">
        <f t="shared" ca="1" si="75"/>
        <v>8</v>
      </c>
      <c r="F52" s="8"/>
      <c r="G52" s="9"/>
      <c r="H52" s="12" t="str">
        <f t="shared" si="75"/>
        <v>－</v>
      </c>
      <c r="I52" s="13">
        <f t="shared" ca="1" si="75"/>
        <v>0</v>
      </c>
      <c r="J52" s="13">
        <f t="shared" ca="1" si="75"/>
        <v>9</v>
      </c>
      <c r="K52" s="13">
        <f t="shared" ca="1" si="75"/>
        <v>3</v>
      </c>
      <c r="L52" s="8"/>
      <c r="M52" s="9"/>
      <c r="N52" s="12" t="str">
        <f t="shared" si="75"/>
        <v>－</v>
      </c>
      <c r="O52" s="13">
        <f t="shared" ca="1" si="75"/>
        <v>0</v>
      </c>
      <c r="P52" s="13">
        <f t="shared" ca="1" si="75"/>
        <v>7</v>
      </c>
      <c r="Q52" s="13">
        <f t="shared" ca="1" si="75"/>
        <v>3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7"/>
        <v>okok</v>
      </c>
      <c r="AA52" s="59" t="str">
        <f t="shared" ca="1" si="48"/>
        <v>nono</v>
      </c>
      <c r="AB52" s="59" t="str">
        <f t="shared" ca="1" si="49"/>
        <v>nono</v>
      </c>
      <c r="AC52" s="43"/>
      <c r="AD52" s="35"/>
      <c r="AE52" s="61" t="s">
        <v>66</v>
      </c>
      <c r="AF52" s="62"/>
      <c r="AG52" s="126" t="str">
        <f t="shared" ca="1" si="36"/>
        <v>ok</v>
      </c>
      <c r="AH52" s="130">
        <f t="shared" ca="1" si="50"/>
        <v>0</v>
      </c>
      <c r="AI52" s="128" t="str">
        <f t="shared" ca="1" si="51"/>
        <v>ok</v>
      </c>
      <c r="AJ52" s="123" t="str">
        <f t="shared" ca="1" si="52"/>
        <v>no</v>
      </c>
      <c r="AK52" s="123" t="str">
        <f t="shared" ca="1" si="37"/>
        <v>no</v>
      </c>
      <c r="AL52" s="123" t="str">
        <f t="shared" ca="1" si="53"/>
        <v>ok</v>
      </c>
      <c r="AM52" s="69">
        <f t="shared" ca="1" si="38"/>
        <v>1</v>
      </c>
      <c r="AN52" s="41">
        <f t="shared" ca="1" si="39"/>
        <v>0</v>
      </c>
      <c r="AO52" s="70">
        <f t="shared" ca="1" si="40"/>
        <v>1</v>
      </c>
      <c r="AP52" s="36"/>
      <c r="AQ52" s="126" t="str">
        <f t="shared" ca="1" si="54"/>
        <v>no</v>
      </c>
      <c r="AR52" s="128" t="str">
        <f t="shared" ca="1" si="55"/>
        <v>no</v>
      </c>
      <c r="AS52" s="123" t="str">
        <f t="shared" ca="1" si="56"/>
        <v>ok</v>
      </c>
      <c r="AT52" s="136" t="str">
        <f t="shared" ca="1" si="57"/>
        <v/>
      </c>
      <c r="AU52" s="133" t="str">
        <f t="shared" ca="1" si="58"/>
        <v/>
      </c>
      <c r="AV52" s="123" t="str">
        <f t="shared" ca="1" si="59"/>
        <v>ok</v>
      </c>
      <c r="AW52" s="119" t="str">
        <f t="shared" ca="1" si="60"/>
        <v/>
      </c>
      <c r="AX52" s="116"/>
      <c r="AY52" s="119" t="str">
        <f t="shared" ca="1" si="61"/>
        <v/>
      </c>
      <c r="AZ52" s="123" t="str">
        <f t="shared" ca="1" si="62"/>
        <v>no</v>
      </c>
      <c r="BA52" s="122" t="str">
        <f t="shared" ca="1" si="63"/>
        <v>ok</v>
      </c>
      <c r="BB52" s="36"/>
      <c r="BC52" s="139">
        <f t="shared" ca="1" si="64"/>
        <v>10</v>
      </c>
      <c r="BD52" s="128" t="str">
        <f t="shared" ca="1" si="41"/>
        <v>no</v>
      </c>
      <c r="BE52" s="123" t="str">
        <f t="shared" ca="1" si="42"/>
        <v>ok</v>
      </c>
      <c r="BF52" s="122" t="str">
        <f t="shared" ca="1" si="65"/>
        <v>no</v>
      </c>
      <c r="BG52" s="36"/>
      <c r="BH52" s="126" t="str">
        <f t="shared" ca="1" si="66"/>
        <v>no</v>
      </c>
      <c r="BI52" s="128" t="str">
        <f t="shared" ca="1" si="67"/>
        <v>no</v>
      </c>
      <c r="BJ52" s="69">
        <f t="shared" ca="1" si="68"/>
        <v>2</v>
      </c>
      <c r="BK52" s="41">
        <f t="shared" ca="1" si="69"/>
        <v>7</v>
      </c>
      <c r="BL52" s="71">
        <f t="shared" ca="1" si="43"/>
        <v>-5</v>
      </c>
      <c r="BM52" s="68"/>
      <c r="BN52" s="139" t="str">
        <f t="shared" ca="1" si="70"/>
        <v/>
      </c>
      <c r="BO52" s="128" t="str">
        <f t="shared" ca="1" si="71"/>
        <v>no</v>
      </c>
      <c r="BP52" s="69">
        <f t="shared" ca="1" si="44"/>
        <v>9</v>
      </c>
      <c r="BQ52" s="41">
        <f t="shared" ca="1" si="45"/>
        <v>8</v>
      </c>
      <c r="BR52" s="72">
        <f t="shared" ca="1" si="46"/>
        <v>1</v>
      </c>
      <c r="BS52" s="68"/>
      <c r="BT52" s="111">
        <v>9</v>
      </c>
      <c r="BU52" s="112" t="s">
        <v>218</v>
      </c>
      <c r="BV52" s="68" t="s">
        <v>168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>
        <f t="shared" ca="1" si="7"/>
        <v>0.21824922571984584</v>
      </c>
      <c r="CP52" s="40">
        <f t="shared" ca="1" si="0"/>
        <v>47</v>
      </c>
      <c r="CR52" s="37">
        <v>52</v>
      </c>
      <c r="CS52" s="36">
        <v>9</v>
      </c>
      <c r="CT52" s="37">
        <v>6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0</v>
      </c>
      <c r="D53" s="30">
        <f ca="1">MOD(ROUNDDOWN(AM38/10,0),10)</f>
        <v>5</v>
      </c>
      <c r="E53" s="30">
        <f ca="1">MOD(AM38,10)</f>
        <v>1</v>
      </c>
      <c r="F53" s="8"/>
      <c r="G53" s="9"/>
      <c r="H53" s="29"/>
      <c r="I53" s="30">
        <f ca="1">MOD(ROUNDDOWN(AM39/100,0),10)</f>
        <v>0</v>
      </c>
      <c r="J53" s="30">
        <f ca="1">MOD(ROUNDDOWN(AM39/10,0),10)</f>
        <v>3</v>
      </c>
      <c r="K53" s="30">
        <f ca="1">MOD(AM39,10)</f>
        <v>5</v>
      </c>
      <c r="L53" s="8"/>
      <c r="M53" s="9"/>
      <c r="N53" s="29"/>
      <c r="O53" s="30">
        <f ca="1">MOD(ROUNDDOWN(AM40/100,0),10)</f>
        <v>0</v>
      </c>
      <c r="P53" s="30">
        <f ca="1">MOD(ROUNDDOWN(AM40/10,0),10)</f>
        <v>9</v>
      </c>
      <c r="Q53" s="30">
        <f ca="1">MOD(AM40,10)</f>
        <v>2</v>
      </c>
      <c r="R53" s="8"/>
      <c r="S53" s="2"/>
      <c r="T53" s="2"/>
      <c r="U53" s="58" t="s">
        <v>177</v>
      </c>
      <c r="V53" s="2"/>
      <c r="W53" s="2"/>
      <c r="X53" s="37"/>
      <c r="Y53" s="37" t="s">
        <v>67</v>
      </c>
      <c r="Z53" s="59" t="str">
        <f t="shared" ca="1" si="47"/>
        <v>okok</v>
      </c>
      <c r="AA53" s="59" t="str">
        <f t="shared" ca="1" si="48"/>
        <v>nono</v>
      </c>
      <c r="AB53" s="59" t="str">
        <f t="shared" ca="1" si="49"/>
        <v>nono</v>
      </c>
      <c r="AC53" s="43"/>
      <c r="AD53" s="35"/>
      <c r="AE53" s="61" t="s">
        <v>67</v>
      </c>
      <c r="AF53" s="62"/>
      <c r="AG53" s="126" t="str">
        <f t="shared" ca="1" si="36"/>
        <v>ok</v>
      </c>
      <c r="AH53" s="130">
        <f t="shared" ca="1" si="50"/>
        <v>0</v>
      </c>
      <c r="AI53" s="128" t="str">
        <f t="shared" ca="1" si="51"/>
        <v>ok</v>
      </c>
      <c r="AJ53" s="123" t="str">
        <f t="shared" ca="1" si="52"/>
        <v>no</v>
      </c>
      <c r="AK53" s="123" t="str">
        <f t="shared" ca="1" si="37"/>
        <v>no</v>
      </c>
      <c r="AL53" s="123" t="str">
        <f t="shared" ca="1" si="53"/>
        <v>ok</v>
      </c>
      <c r="AM53" s="69">
        <f t="shared" ca="1" si="38"/>
        <v>1</v>
      </c>
      <c r="AN53" s="41">
        <f t="shared" ca="1" si="39"/>
        <v>0</v>
      </c>
      <c r="AO53" s="70">
        <f t="shared" ca="1" si="40"/>
        <v>1</v>
      </c>
      <c r="AP53" s="36"/>
      <c r="AQ53" s="126" t="str">
        <f t="shared" ca="1" si="54"/>
        <v>no</v>
      </c>
      <c r="AR53" s="128" t="str">
        <f t="shared" ca="1" si="55"/>
        <v>no</v>
      </c>
      <c r="AS53" s="123" t="str">
        <f t="shared" ca="1" si="56"/>
        <v>ok</v>
      </c>
      <c r="AT53" s="136" t="str">
        <f t="shared" ca="1" si="57"/>
        <v/>
      </c>
      <c r="AU53" s="133" t="str">
        <f t="shared" ca="1" si="58"/>
        <v/>
      </c>
      <c r="AV53" s="123" t="str">
        <f t="shared" ca="1" si="59"/>
        <v>ok</v>
      </c>
      <c r="AW53" s="119" t="str">
        <f t="shared" ca="1" si="60"/>
        <v/>
      </c>
      <c r="AX53" s="116"/>
      <c r="AY53" s="119" t="str">
        <f t="shared" ca="1" si="61"/>
        <v/>
      </c>
      <c r="AZ53" s="123" t="str">
        <f t="shared" ca="1" si="62"/>
        <v>no</v>
      </c>
      <c r="BA53" s="122" t="str">
        <f t="shared" ca="1" si="63"/>
        <v>ok</v>
      </c>
      <c r="BB53" s="36"/>
      <c r="BC53" s="139">
        <f t="shared" ca="1" si="64"/>
        <v>10</v>
      </c>
      <c r="BD53" s="128" t="str">
        <f t="shared" ca="1" si="41"/>
        <v>no</v>
      </c>
      <c r="BE53" s="123" t="str">
        <f t="shared" ca="1" si="42"/>
        <v>ok</v>
      </c>
      <c r="BF53" s="122" t="str">
        <f t="shared" ca="1" si="65"/>
        <v>no</v>
      </c>
      <c r="BG53" s="36"/>
      <c r="BH53" s="126" t="str">
        <f t="shared" ca="1" si="66"/>
        <v>no</v>
      </c>
      <c r="BI53" s="128" t="str">
        <f t="shared" ca="1" si="67"/>
        <v>no</v>
      </c>
      <c r="BJ53" s="69">
        <f t="shared" ca="1" si="68"/>
        <v>2</v>
      </c>
      <c r="BK53" s="41">
        <f t="shared" ca="1" si="69"/>
        <v>9</v>
      </c>
      <c r="BL53" s="71">
        <f t="shared" ca="1" si="43"/>
        <v>-7</v>
      </c>
      <c r="BM53" s="68"/>
      <c r="BN53" s="139" t="str">
        <f t="shared" ca="1" si="70"/>
        <v/>
      </c>
      <c r="BO53" s="128" t="str">
        <f t="shared" ca="1" si="71"/>
        <v>no</v>
      </c>
      <c r="BP53" s="69">
        <f t="shared" ca="1" si="44"/>
        <v>8</v>
      </c>
      <c r="BQ53" s="41">
        <f t="shared" ca="1" si="45"/>
        <v>3</v>
      </c>
      <c r="BR53" s="72">
        <f t="shared" ca="1" si="46"/>
        <v>5</v>
      </c>
      <c r="BS53" s="68"/>
      <c r="BT53" s="113">
        <v>10</v>
      </c>
      <c r="BU53" s="114" t="s">
        <v>144</v>
      </c>
      <c r="BV53" s="68" t="s">
        <v>168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>
        <f t="shared" ca="1" si="7"/>
        <v>0.45479391887506637</v>
      </c>
      <c r="CP53" s="40">
        <f t="shared" ca="1" si="0"/>
        <v>32</v>
      </c>
      <c r="CR53" s="37">
        <v>53</v>
      </c>
      <c r="CS53" s="36">
        <v>9</v>
      </c>
      <c r="CT53" s="37">
        <v>7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7"/>
        <v>okok</v>
      </c>
      <c r="AA54" s="59" t="str">
        <f t="shared" ca="1" si="48"/>
        <v>nono</v>
      </c>
      <c r="AB54" s="59" t="str">
        <f t="shared" ca="1" si="49"/>
        <v>nono</v>
      </c>
      <c r="AC54" s="75"/>
      <c r="AD54" s="60"/>
      <c r="AE54" s="61" t="s">
        <v>68</v>
      </c>
      <c r="AF54" s="62"/>
      <c r="AG54" s="127" t="str">
        <f t="shared" ca="1" si="36"/>
        <v>ok</v>
      </c>
      <c r="AH54" s="131">
        <f t="shared" ca="1" si="50"/>
        <v>0</v>
      </c>
      <c r="AI54" s="128" t="str">
        <f t="shared" ca="1" si="51"/>
        <v>ok</v>
      </c>
      <c r="AJ54" s="123" t="str">
        <f t="shared" ca="1" si="52"/>
        <v>no</v>
      </c>
      <c r="AK54" s="123" t="str">
        <f t="shared" ca="1" si="37"/>
        <v>no</v>
      </c>
      <c r="AL54" s="123" t="str">
        <f t="shared" ca="1" si="53"/>
        <v>ok</v>
      </c>
      <c r="AM54" s="76">
        <f t="shared" ca="1" si="38"/>
        <v>1</v>
      </c>
      <c r="AN54" s="77">
        <f t="shared" ca="1" si="39"/>
        <v>0</v>
      </c>
      <c r="AO54" s="78">
        <f t="shared" ca="1" si="40"/>
        <v>1</v>
      </c>
      <c r="AP54" s="36"/>
      <c r="AQ54" s="127" t="str">
        <f t="shared" ca="1" si="54"/>
        <v>no</v>
      </c>
      <c r="AR54" s="128" t="str">
        <f ca="1">IF(AY54=9,"ok","no")</f>
        <v>no</v>
      </c>
      <c r="AS54" s="123" t="str">
        <f t="shared" ca="1" si="56"/>
        <v>ok</v>
      </c>
      <c r="AT54" s="137" t="str">
        <f t="shared" ca="1" si="57"/>
        <v/>
      </c>
      <c r="AU54" s="134" t="str">
        <f t="shared" ca="1" si="58"/>
        <v/>
      </c>
      <c r="AV54" s="123" t="str">
        <f t="shared" ca="1" si="59"/>
        <v>ok</v>
      </c>
      <c r="AW54" s="120" t="str">
        <f t="shared" ca="1" si="60"/>
        <v/>
      </c>
      <c r="AX54" s="116"/>
      <c r="AY54" s="120" t="str">
        <f t="shared" ca="1" si="61"/>
        <v/>
      </c>
      <c r="AZ54" s="123" t="str">
        <f t="shared" ca="1" si="62"/>
        <v>no</v>
      </c>
      <c r="BA54" s="122" t="str">
        <f t="shared" ca="1" si="63"/>
        <v>ok</v>
      </c>
      <c r="BB54" s="36"/>
      <c r="BC54" s="140">
        <f t="shared" ca="1" si="64"/>
        <v>10</v>
      </c>
      <c r="BD54" s="128" t="str">
        <f t="shared" ca="1" si="41"/>
        <v>no</v>
      </c>
      <c r="BE54" s="123" t="str">
        <f t="shared" ca="1" si="42"/>
        <v>ok</v>
      </c>
      <c r="BF54" s="122" t="str">
        <f t="shared" ca="1" si="65"/>
        <v>no</v>
      </c>
      <c r="BG54" s="36"/>
      <c r="BH54" s="127" t="str">
        <f t="shared" ca="1" si="66"/>
        <v>no</v>
      </c>
      <c r="BI54" s="128" t="str">
        <f t="shared" ca="1" si="67"/>
        <v>no</v>
      </c>
      <c r="BJ54" s="76">
        <f t="shared" ca="1" si="68"/>
        <v>6</v>
      </c>
      <c r="BK54" s="77">
        <f t="shared" ca="1" si="69"/>
        <v>7</v>
      </c>
      <c r="BL54" s="79">
        <f t="shared" ca="1" si="43"/>
        <v>-1</v>
      </c>
      <c r="BM54" s="68"/>
      <c r="BN54" s="140" t="str">
        <f t="shared" ca="1" si="70"/>
        <v/>
      </c>
      <c r="BO54" s="128" t="str">
        <f t="shared" ca="1" si="71"/>
        <v>no</v>
      </c>
      <c r="BP54" s="76">
        <f t="shared" ca="1" si="44"/>
        <v>5</v>
      </c>
      <c r="BQ54" s="77">
        <f t="shared" ca="1" si="45"/>
        <v>3</v>
      </c>
      <c r="BR54" s="80">
        <f t="shared" ca="1" si="46"/>
        <v>2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>
        <f t="shared" ca="1" si="7"/>
        <v>0.58354101312855899</v>
      </c>
      <c r="CP54" s="40">
        <f t="shared" ca="1" si="0"/>
        <v>27</v>
      </c>
      <c r="CR54" s="37">
        <v>54</v>
      </c>
      <c r="CS54" s="36">
        <v>9</v>
      </c>
      <c r="CT54" s="37">
        <v>8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6"/>
      <c r="AR55" s="116"/>
      <c r="AS55" s="116"/>
      <c r="AT55" s="116"/>
      <c r="AU55" s="116"/>
      <c r="AV55" s="116"/>
      <c r="AW55" s="116"/>
      <c r="AX55" s="116"/>
      <c r="AY55" s="116"/>
      <c r="AZ55" s="116"/>
      <c r="BA55" s="116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/>
      <c r="CP55" s="40"/>
      <c r="CR55" s="37"/>
      <c r="CS55" s="36"/>
      <c r="CT55" s="37"/>
    </row>
    <row r="56" spans="1:101" ht="186" customHeight="1" x14ac:dyDescent="0.25">
      <c r="Z56" s="86"/>
      <c r="AA56" s="86"/>
      <c r="AB56" s="86"/>
      <c r="AC56" s="86"/>
      <c r="AD56" s="86"/>
      <c r="AE56" s="86"/>
      <c r="AF56" s="85"/>
      <c r="AG56" s="141" t="s">
        <v>79</v>
      </c>
      <c r="AH56" s="141" t="s">
        <v>78</v>
      </c>
      <c r="AI56" s="124" t="s">
        <v>69</v>
      </c>
      <c r="AJ56" s="121" t="s">
        <v>44</v>
      </c>
      <c r="AK56" s="124" t="s">
        <v>70</v>
      </c>
      <c r="AL56" s="85" t="s">
        <v>51</v>
      </c>
      <c r="AM56" s="87" t="s">
        <v>75</v>
      </c>
      <c r="AN56" s="87" t="s">
        <v>76</v>
      </c>
      <c r="AO56" s="87" t="s">
        <v>77</v>
      </c>
      <c r="AP56" s="86"/>
      <c r="AQ56" s="141" t="s">
        <v>74</v>
      </c>
      <c r="AR56" s="121" t="s">
        <v>49</v>
      </c>
      <c r="AS56" s="121" t="s">
        <v>71</v>
      </c>
      <c r="AT56" s="141" t="s">
        <v>72</v>
      </c>
      <c r="AU56" s="121" t="s">
        <v>50</v>
      </c>
      <c r="AV56" s="121" t="s">
        <v>51</v>
      </c>
      <c r="AW56" s="121" t="s">
        <v>54</v>
      </c>
      <c r="AX56" s="116"/>
      <c r="AY56" s="121" t="s">
        <v>53</v>
      </c>
      <c r="AZ56" s="121" t="s">
        <v>44</v>
      </c>
      <c r="BA56" s="121" t="s">
        <v>52</v>
      </c>
      <c r="BB56" s="86"/>
      <c r="BC56" s="141" t="s">
        <v>42</v>
      </c>
      <c r="BD56" s="85" t="s">
        <v>178</v>
      </c>
      <c r="BE56" s="85" t="s">
        <v>45</v>
      </c>
      <c r="BF56" s="85" t="s">
        <v>219</v>
      </c>
      <c r="BG56" s="36"/>
      <c r="BH56" s="141" t="s">
        <v>40</v>
      </c>
      <c r="BI56" s="85" t="s">
        <v>220</v>
      </c>
      <c r="BJ56" s="87" t="s">
        <v>36</v>
      </c>
      <c r="BK56" s="87" t="s">
        <v>37</v>
      </c>
      <c r="BL56" s="87" t="s">
        <v>38</v>
      </c>
      <c r="BM56" s="87"/>
      <c r="BN56" s="141" t="s">
        <v>43</v>
      </c>
      <c r="BO56" s="142" t="s">
        <v>44</v>
      </c>
      <c r="BP56" s="87" t="s">
        <v>29</v>
      </c>
      <c r="BQ56" s="87" t="s">
        <v>28</v>
      </c>
      <c r="BR56" s="87" t="s">
        <v>27</v>
      </c>
      <c r="BY56" s="39"/>
      <c r="BZ56" s="40"/>
      <c r="CB56" s="37"/>
      <c r="CG56" s="39"/>
      <c r="CH56" s="40"/>
      <c r="CJ56" s="37"/>
      <c r="CL56" s="37"/>
      <c r="CO56" s="39"/>
      <c r="CP56" s="40"/>
      <c r="CR56" s="37"/>
      <c r="CS56" s="36"/>
      <c r="CT56" s="37"/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/>
      <c r="CP57" s="40"/>
      <c r="CR57" s="37"/>
      <c r="CS57" s="36"/>
      <c r="CT57" s="37"/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/>
      <c r="CP58" s="40"/>
      <c r="CR58" s="37"/>
      <c r="CS58" s="36"/>
      <c r="CT58" s="37"/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/>
      <c r="CP59" s="40"/>
      <c r="CR59" s="37"/>
      <c r="CS59" s="36"/>
      <c r="CT59" s="37"/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/>
      <c r="CP60" s="40"/>
      <c r="CR60" s="37"/>
      <c r="CS60" s="37"/>
      <c r="CT60" s="37"/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/>
      <c r="CP61" s="40"/>
      <c r="CR61" s="37"/>
      <c r="CS61" s="37"/>
      <c r="CT61" s="37"/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/>
      <c r="CP62" s="40"/>
      <c r="CR62" s="37"/>
      <c r="CS62" s="37"/>
      <c r="CT62" s="37"/>
    </row>
    <row r="63" spans="1:101" x14ac:dyDescent="0.25">
      <c r="BY63" s="39"/>
      <c r="BZ63" s="40"/>
      <c r="CB63" s="37"/>
      <c r="CG63" s="39"/>
      <c r="CH63" s="40"/>
      <c r="CJ63" s="37"/>
      <c r="CL63" s="37"/>
      <c r="CO63" s="39"/>
      <c r="CP63" s="40"/>
      <c r="CR63" s="37"/>
      <c r="CS63" s="37"/>
      <c r="CT63" s="37"/>
    </row>
    <row r="64" spans="1:101" x14ac:dyDescent="0.25">
      <c r="BY64" s="39"/>
      <c r="BZ64" s="40"/>
      <c r="CB64" s="37"/>
      <c r="CG64" s="39"/>
      <c r="CH64" s="40"/>
      <c r="CJ64" s="37"/>
      <c r="CL64" s="37"/>
      <c r="CO64" s="39"/>
      <c r="CP64" s="40"/>
      <c r="CR64" s="37"/>
      <c r="CS64" s="37"/>
      <c r="CT64" s="37"/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L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L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L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L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L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L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L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L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L100" s="37"/>
      <c r="CO100" s="39"/>
      <c r="CP100" s="40"/>
      <c r="CR100" s="37"/>
      <c r="CS100" s="36"/>
      <c r="CT100" s="37"/>
    </row>
    <row r="101" spans="77:98" x14ac:dyDescent="0.15">
      <c r="CS101" s="36"/>
      <c r="CT101" s="37"/>
    </row>
    <row r="102" spans="77:98" x14ac:dyDescent="0.15">
      <c r="CS102" s="36"/>
      <c r="CT102" s="37"/>
    </row>
    <row r="103" spans="77:98" x14ac:dyDescent="0.15">
      <c r="CS103" s="36"/>
      <c r="CT103" s="37"/>
    </row>
    <row r="104" spans="77:98" x14ac:dyDescent="0.15">
      <c r="CS104" s="36"/>
      <c r="CT104" s="37"/>
    </row>
    <row r="105" spans="77:98" x14ac:dyDescent="0.15">
      <c r="CS105" s="36"/>
      <c r="CT105" s="37"/>
    </row>
    <row r="106" spans="77:98" x14ac:dyDescent="0.15">
      <c r="CS106" s="36"/>
      <c r="CT106" s="37"/>
    </row>
    <row r="107" spans="77:98" x14ac:dyDescent="0.15">
      <c r="CS107" s="36"/>
      <c r="CT107" s="37"/>
    </row>
    <row r="108" spans="77:98" x14ac:dyDescent="0.15">
      <c r="CS108" s="36"/>
      <c r="CT108" s="37"/>
    </row>
    <row r="109" spans="77:98" x14ac:dyDescent="0.15">
      <c r="CS109" s="36"/>
      <c r="CT109" s="37"/>
    </row>
    <row r="110" spans="77:98" x14ac:dyDescent="0.15">
      <c r="CS110" s="36"/>
      <c r="CT110" s="37"/>
    </row>
    <row r="111" spans="77:98" x14ac:dyDescent="0.15">
      <c r="CS111" s="36"/>
      <c r="CT111" s="37"/>
    </row>
    <row r="112" spans="77:98" x14ac:dyDescent="0.15">
      <c r="CS112" s="36"/>
      <c r="CT112" s="37"/>
    </row>
    <row r="113" spans="97:98" x14ac:dyDescent="0.15">
      <c r="CS113" s="36"/>
      <c r="CT113" s="37"/>
    </row>
    <row r="114" spans="97:98" x14ac:dyDescent="0.15">
      <c r="CS114" s="36"/>
      <c r="CT114" s="37"/>
    </row>
    <row r="115" spans="97:98" x14ac:dyDescent="0.15">
      <c r="CS115" s="36"/>
      <c r="CT115" s="37"/>
    </row>
    <row r="116" spans="97:98" x14ac:dyDescent="0.15">
      <c r="CS116" s="36"/>
      <c r="CT116" s="37"/>
    </row>
    <row r="117" spans="97:98" x14ac:dyDescent="0.15">
      <c r="CS117" s="36"/>
      <c r="CT117" s="37"/>
    </row>
    <row r="118" spans="97:98" x14ac:dyDescent="0.15">
      <c r="CS118" s="36"/>
      <c r="CT118" s="37"/>
    </row>
  </sheetData>
  <sheetProtection algorithmName="SHA-512" hashValue="ZVZkXBC7KqzmNv0MFlqnt/EuZOMuwyvzLSY5yxuooEVQHRAEg6VwQfuGYiDpeQk0KfQNxidosMCttFTXHon+5Q==" saltValue="Ykt8cYyMf51h7epZ/aWS4g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3"/>
  <conditionalFormatting sqref="E36">
    <cfRule type="expression" dxfId="909" priority="129">
      <formula>AND(D36=0,E36=0)</formula>
    </cfRule>
  </conditionalFormatting>
  <conditionalFormatting sqref="D36">
    <cfRule type="cellIs" dxfId="908" priority="128" operator="equal">
      <formula>0</formula>
    </cfRule>
  </conditionalFormatting>
  <conditionalFormatting sqref="D14">
    <cfRule type="cellIs" dxfId="907" priority="126" operator="equal">
      <formula>0</formula>
    </cfRule>
  </conditionalFormatting>
  <conditionalFormatting sqref="P8">
    <cfRule type="cellIs" dxfId="906" priority="124" operator="equal">
      <formula>0</formula>
    </cfRule>
  </conditionalFormatting>
  <conditionalFormatting sqref="P14">
    <cfRule type="cellIs" dxfId="905" priority="122" operator="equal">
      <formula>0</formula>
    </cfRule>
  </conditionalFormatting>
  <conditionalFormatting sqref="J20">
    <cfRule type="cellIs" dxfId="904" priority="120" operator="equal">
      <formula>0</formula>
    </cfRule>
  </conditionalFormatting>
  <conditionalFormatting sqref="D26">
    <cfRule type="cellIs" dxfId="903" priority="118" operator="equal">
      <formula>0</formula>
    </cfRule>
  </conditionalFormatting>
  <conditionalFormatting sqref="P26">
    <cfRule type="cellIs" dxfId="902" priority="116" operator="equal">
      <formula>0</formula>
    </cfRule>
  </conditionalFormatting>
  <conditionalFormatting sqref="J36">
    <cfRule type="cellIs" dxfId="901" priority="114" operator="equal">
      <formula>0</formula>
    </cfRule>
  </conditionalFormatting>
  <conditionalFormatting sqref="P36">
    <cfRule type="cellIs" dxfId="900" priority="112" operator="equal">
      <formula>0</formula>
    </cfRule>
  </conditionalFormatting>
  <conditionalFormatting sqref="P42">
    <cfRule type="cellIs" dxfId="899" priority="110" operator="equal">
      <formula>0</formula>
    </cfRule>
  </conditionalFormatting>
  <conditionalFormatting sqref="J42">
    <cfRule type="cellIs" dxfId="898" priority="108" operator="equal">
      <formula>0</formula>
    </cfRule>
  </conditionalFormatting>
  <conditionalFormatting sqref="D42">
    <cfRule type="cellIs" dxfId="897" priority="106" operator="equal">
      <formula>0</formula>
    </cfRule>
  </conditionalFormatting>
  <conditionalFormatting sqref="D48">
    <cfRule type="cellIs" dxfId="896" priority="104" operator="equal">
      <formula>0</formula>
    </cfRule>
  </conditionalFormatting>
  <conditionalFormatting sqref="J48">
    <cfRule type="cellIs" dxfId="895" priority="102" operator="equal">
      <formula>0</formula>
    </cfRule>
  </conditionalFormatting>
  <conditionalFormatting sqref="P48">
    <cfRule type="cellIs" dxfId="894" priority="100" operator="equal">
      <formula>0</formula>
    </cfRule>
  </conditionalFormatting>
  <conditionalFormatting sqref="P54">
    <cfRule type="cellIs" dxfId="893" priority="98" operator="equal">
      <formula>0</formula>
    </cfRule>
  </conditionalFormatting>
  <conditionalFormatting sqref="J54">
    <cfRule type="cellIs" dxfId="892" priority="96" operator="equal">
      <formula>0</formula>
    </cfRule>
  </conditionalFormatting>
  <conditionalFormatting sqref="C7">
    <cfRule type="cellIs" dxfId="891" priority="130" operator="equal">
      <formula>0</formula>
    </cfRule>
  </conditionalFormatting>
  <conditionalFormatting sqref="P20">
    <cfRule type="cellIs" dxfId="890" priority="119" operator="equal">
      <formula>0</formula>
    </cfRule>
  </conditionalFormatting>
  <conditionalFormatting sqref="J8">
    <cfRule type="cellIs" dxfId="889" priority="125" operator="equal">
      <formula>0</formula>
    </cfRule>
  </conditionalFormatting>
  <conditionalFormatting sqref="J14">
    <cfRule type="cellIs" dxfId="888" priority="123" operator="equal">
      <formula>0</formula>
    </cfRule>
  </conditionalFormatting>
  <conditionalFormatting sqref="D8">
    <cfRule type="cellIs" dxfId="887" priority="127" operator="equal">
      <formula>0</formula>
    </cfRule>
  </conditionalFormatting>
  <conditionalFormatting sqref="D20">
    <cfRule type="cellIs" dxfId="886" priority="121" operator="equal">
      <formula>0</formula>
    </cfRule>
  </conditionalFormatting>
  <conditionalFormatting sqref="J26">
    <cfRule type="cellIs" dxfId="885" priority="117" operator="equal">
      <formula>0</formula>
    </cfRule>
  </conditionalFormatting>
  <conditionalFormatting sqref="K36">
    <cfRule type="expression" dxfId="884" priority="115">
      <formula>AND(J36=0,K36=0)</formula>
    </cfRule>
  </conditionalFormatting>
  <conditionalFormatting sqref="Q36">
    <cfRule type="expression" dxfId="883" priority="113">
      <formula>AND(P36=0,Q36=0)</formula>
    </cfRule>
  </conditionalFormatting>
  <conditionalFormatting sqref="Q42">
    <cfRule type="expression" dxfId="882" priority="111">
      <formula>AND(P42=0,Q42=0)</formula>
    </cfRule>
  </conditionalFormatting>
  <conditionalFormatting sqref="K42">
    <cfRule type="expression" dxfId="881" priority="109">
      <formula>AND(J42=0,K42=0)</formula>
    </cfRule>
  </conditionalFormatting>
  <conditionalFormatting sqref="E42">
    <cfRule type="expression" dxfId="880" priority="107">
      <formula>AND(D42=0,E42=0)</formula>
    </cfRule>
  </conditionalFormatting>
  <conditionalFormatting sqref="E48">
    <cfRule type="expression" dxfId="879" priority="105">
      <formula>AND(D48=0,E48=0)</formula>
    </cfRule>
  </conditionalFormatting>
  <conditionalFormatting sqref="K48">
    <cfRule type="expression" dxfId="878" priority="103">
      <formula>AND(J48=0,K48=0)</formula>
    </cfRule>
  </conditionalFormatting>
  <conditionalFormatting sqref="Q48">
    <cfRule type="expression" dxfId="877" priority="101">
      <formula>AND(P48=0,Q48=0)</formula>
    </cfRule>
  </conditionalFormatting>
  <conditionalFormatting sqref="Q54">
    <cfRule type="expression" dxfId="876" priority="99">
      <formula>AND(P54=0,Q54=0)</formula>
    </cfRule>
  </conditionalFormatting>
  <conditionalFormatting sqref="K54">
    <cfRule type="expression" dxfId="875" priority="97">
      <formula>AND(J54=0,K54=0)</formula>
    </cfRule>
  </conditionalFormatting>
  <conditionalFormatting sqref="E54">
    <cfRule type="expression" dxfId="874" priority="95">
      <formula>AND(D54=0,E54=0)</formula>
    </cfRule>
  </conditionalFormatting>
  <conditionalFormatting sqref="D54">
    <cfRule type="cellIs" dxfId="873" priority="94" operator="equal">
      <formula>0</formula>
    </cfRule>
  </conditionalFormatting>
  <conditionalFormatting sqref="AC44:AC54">
    <cfRule type="containsText" dxfId="872" priority="93" operator="containsText" text="okok">
      <formula>NOT(ISERROR(SEARCH("okok",AC44)))</formula>
    </cfRule>
  </conditionalFormatting>
  <conditionalFormatting sqref="AM2:AM13">
    <cfRule type="cellIs" dxfId="871" priority="92" operator="lessThan">
      <formula>1</formula>
    </cfRule>
  </conditionalFormatting>
  <conditionalFormatting sqref="BC2:BC13">
    <cfRule type="cellIs" dxfId="870" priority="91" operator="lessThan">
      <formula>1</formula>
    </cfRule>
  </conditionalFormatting>
  <conditionalFormatting sqref="Z2:Z13">
    <cfRule type="expression" dxfId="869" priority="90">
      <formula>$Z2&lt;&gt;$AP2</formula>
    </cfRule>
  </conditionalFormatting>
  <conditionalFormatting sqref="AD2:AD13">
    <cfRule type="expression" dxfId="868" priority="89">
      <formula>$AD2&lt;&gt;$AT2</formula>
    </cfRule>
  </conditionalFormatting>
  <conditionalFormatting sqref="D7">
    <cfRule type="expression" dxfId="867" priority="88">
      <formula>AND(C7=0,D7=0)</formula>
    </cfRule>
  </conditionalFormatting>
  <conditionalFormatting sqref="I25">
    <cfRule type="cellIs" dxfId="866" priority="69" operator="equal">
      <formula>0</formula>
    </cfRule>
  </conditionalFormatting>
  <conditionalFormatting sqref="J25">
    <cfRule type="expression" dxfId="865" priority="68">
      <formula>AND(I25=0,J25=0)</formula>
    </cfRule>
  </conditionalFormatting>
  <conditionalFormatting sqref="C34">
    <cfRule type="cellIs" dxfId="864" priority="65" operator="equal">
      <formula>0</formula>
    </cfRule>
  </conditionalFormatting>
  <conditionalFormatting sqref="D34">
    <cfRule type="expression" dxfId="863" priority="64">
      <formula>AND(C34=0,D34=0)</formula>
    </cfRule>
  </conditionalFormatting>
  <conditionalFormatting sqref="O40">
    <cfRule type="cellIs" dxfId="862" priority="55" operator="equal">
      <formula>0</formula>
    </cfRule>
  </conditionalFormatting>
  <conditionalFormatting sqref="P40">
    <cfRule type="expression" dxfId="861" priority="54">
      <formula>AND(O40=0,P40=0)</formula>
    </cfRule>
  </conditionalFormatting>
  <conditionalFormatting sqref="C40">
    <cfRule type="cellIs" dxfId="860" priority="59" operator="equal">
      <formula>0</formula>
    </cfRule>
  </conditionalFormatting>
  <conditionalFormatting sqref="D40">
    <cfRule type="expression" dxfId="859" priority="58">
      <formula>AND(C40=0,D40=0)</formula>
    </cfRule>
  </conditionalFormatting>
  <conditionalFormatting sqref="C46">
    <cfRule type="cellIs" dxfId="858" priority="53" operator="equal">
      <formula>0</formula>
    </cfRule>
  </conditionalFormatting>
  <conditionalFormatting sqref="D46">
    <cfRule type="expression" dxfId="857" priority="52">
      <formula>AND(C46=0,D46=0)</formula>
    </cfRule>
  </conditionalFormatting>
  <conditionalFormatting sqref="I40">
    <cfRule type="cellIs" dxfId="856" priority="57" operator="equal">
      <formula>0</formula>
    </cfRule>
  </conditionalFormatting>
  <conditionalFormatting sqref="J40">
    <cfRule type="expression" dxfId="855" priority="56">
      <formula>AND(I40=0,J40=0)</formula>
    </cfRule>
  </conditionalFormatting>
  <conditionalFormatting sqref="I46">
    <cfRule type="cellIs" dxfId="854" priority="51" operator="equal">
      <formula>0</formula>
    </cfRule>
  </conditionalFormatting>
  <conditionalFormatting sqref="J46">
    <cfRule type="expression" dxfId="853" priority="50">
      <formula>AND(I46=0,J46=0)</formula>
    </cfRule>
  </conditionalFormatting>
  <conditionalFormatting sqref="I7">
    <cfRule type="cellIs" dxfId="852" priority="87" operator="equal">
      <formula>0</formula>
    </cfRule>
  </conditionalFormatting>
  <conditionalFormatting sqref="J7">
    <cfRule type="expression" dxfId="851" priority="86">
      <formula>AND(I7=0,J7=0)</formula>
    </cfRule>
  </conditionalFormatting>
  <conditionalFormatting sqref="O7">
    <cfRule type="cellIs" dxfId="850" priority="85" operator="equal">
      <formula>0</formula>
    </cfRule>
  </conditionalFormatting>
  <conditionalFormatting sqref="P7">
    <cfRule type="expression" dxfId="849" priority="84">
      <formula>AND(O7=0,P7=0)</formula>
    </cfRule>
  </conditionalFormatting>
  <conditionalFormatting sqref="I34">
    <cfRule type="cellIs" dxfId="848" priority="63" operator="equal">
      <formula>0</formula>
    </cfRule>
  </conditionalFormatting>
  <conditionalFormatting sqref="J34">
    <cfRule type="expression" dxfId="847" priority="62">
      <formula>AND(I34=0,J34=0)</formula>
    </cfRule>
  </conditionalFormatting>
  <conditionalFormatting sqref="O34">
    <cfRule type="cellIs" dxfId="846" priority="61" operator="equal">
      <formula>0</formula>
    </cfRule>
  </conditionalFormatting>
  <conditionalFormatting sqref="P34">
    <cfRule type="expression" dxfId="845" priority="60">
      <formula>AND(O34=0,P34=0)</formula>
    </cfRule>
  </conditionalFormatting>
  <conditionalFormatting sqref="O25">
    <cfRule type="cellIs" dxfId="844" priority="67" operator="equal">
      <formula>0</formula>
    </cfRule>
  </conditionalFormatting>
  <conditionalFormatting sqref="P25">
    <cfRule type="expression" dxfId="843" priority="66">
      <formula>AND(O25=0,P25=0)</formula>
    </cfRule>
  </conditionalFormatting>
  <conditionalFormatting sqref="I19">
    <cfRule type="cellIs" dxfId="842" priority="75" operator="equal">
      <formula>0</formula>
    </cfRule>
  </conditionalFormatting>
  <conditionalFormatting sqref="J19">
    <cfRule type="expression" dxfId="841" priority="74">
      <formula>AND(I19=0,J19=0)</formula>
    </cfRule>
  </conditionalFormatting>
  <conditionalFormatting sqref="O19">
    <cfRule type="cellIs" dxfId="840" priority="73" operator="equal">
      <formula>0</formula>
    </cfRule>
  </conditionalFormatting>
  <conditionalFormatting sqref="P19">
    <cfRule type="expression" dxfId="839" priority="72">
      <formula>AND(O19=0,P19=0)</formula>
    </cfRule>
  </conditionalFormatting>
  <conditionalFormatting sqref="C25">
    <cfRule type="cellIs" dxfId="838" priority="71" operator="equal">
      <formula>0</formula>
    </cfRule>
  </conditionalFormatting>
  <conditionalFormatting sqref="D25">
    <cfRule type="expression" dxfId="837" priority="70">
      <formula>AND(C25=0,D25=0)</formula>
    </cfRule>
  </conditionalFormatting>
  <conditionalFormatting sqref="C13">
    <cfRule type="cellIs" dxfId="836" priority="83" operator="equal">
      <formula>0</formula>
    </cfRule>
  </conditionalFormatting>
  <conditionalFormatting sqref="D13">
    <cfRule type="expression" dxfId="835" priority="82">
      <formula>AND(C13=0,D13=0)</formula>
    </cfRule>
  </conditionalFormatting>
  <conditionalFormatting sqref="I13">
    <cfRule type="cellIs" dxfId="834" priority="81" operator="equal">
      <formula>0</formula>
    </cfRule>
  </conditionalFormatting>
  <conditionalFormatting sqref="J13">
    <cfRule type="expression" dxfId="833" priority="80">
      <formula>AND(I13=0,J13=0)</formula>
    </cfRule>
  </conditionalFormatting>
  <conditionalFormatting sqref="O13">
    <cfRule type="cellIs" dxfId="832" priority="79" operator="equal">
      <formula>0</formula>
    </cfRule>
  </conditionalFormatting>
  <conditionalFormatting sqref="P13">
    <cfRule type="expression" dxfId="831" priority="78">
      <formula>AND(O13=0,P13=0)</formula>
    </cfRule>
  </conditionalFormatting>
  <conditionalFormatting sqref="C19">
    <cfRule type="cellIs" dxfId="830" priority="77" operator="equal">
      <formula>0</formula>
    </cfRule>
  </conditionalFormatting>
  <conditionalFormatting sqref="D19">
    <cfRule type="expression" dxfId="829" priority="76">
      <formula>AND(C19=0,D19=0)</formula>
    </cfRule>
  </conditionalFormatting>
  <conditionalFormatting sqref="O46">
    <cfRule type="cellIs" dxfId="828" priority="49" operator="equal">
      <formula>0</formula>
    </cfRule>
  </conditionalFormatting>
  <conditionalFormatting sqref="P46">
    <cfRule type="expression" dxfId="827" priority="48">
      <formula>AND(O46=0,P46=0)</formula>
    </cfRule>
  </conditionalFormatting>
  <conditionalFormatting sqref="C52">
    <cfRule type="cellIs" dxfId="826" priority="47" operator="equal">
      <formula>0</formula>
    </cfRule>
  </conditionalFormatting>
  <conditionalFormatting sqref="D52">
    <cfRule type="expression" dxfId="825" priority="46">
      <formula>AND(C52=0,D52=0)</formula>
    </cfRule>
  </conditionalFormatting>
  <conditionalFormatting sqref="I52">
    <cfRule type="cellIs" dxfId="824" priority="45" operator="equal">
      <formula>0</formula>
    </cfRule>
  </conditionalFormatting>
  <conditionalFormatting sqref="J52">
    <cfRule type="expression" dxfId="823" priority="44">
      <formula>AND(I52=0,J52=0)</formula>
    </cfRule>
  </conditionalFormatting>
  <conditionalFormatting sqref="O52">
    <cfRule type="cellIs" dxfId="822" priority="43" operator="equal">
      <formula>0</formula>
    </cfRule>
  </conditionalFormatting>
  <conditionalFormatting sqref="P52">
    <cfRule type="expression" dxfId="821" priority="42">
      <formula>AND(O52=0,P52=0)</formula>
    </cfRule>
  </conditionalFormatting>
  <conditionalFormatting sqref="BO43:BO54">
    <cfRule type="containsText" dxfId="820" priority="41" operator="containsText" text="ok">
      <formula>NOT(ISERROR(SEARCH("ok",BO43)))</formula>
    </cfRule>
  </conditionalFormatting>
  <conditionalFormatting sqref="BP44:BP55">
    <cfRule type="containsText" dxfId="819" priority="40" operator="containsText" text="ok">
      <formula>NOT(ISERROR(SEARCH("ok",BP44)))</formula>
    </cfRule>
  </conditionalFormatting>
  <conditionalFormatting sqref="AS34">
    <cfRule type="expression" dxfId="818" priority="38">
      <formula>AND(AR34=0,AS34=0)</formula>
    </cfRule>
  </conditionalFormatting>
  <conditionalFormatting sqref="AR34">
    <cfRule type="cellIs" dxfId="817" priority="39" operator="equal">
      <formula>0</formula>
    </cfRule>
  </conditionalFormatting>
  <conditionalFormatting sqref="C35">
    <cfRule type="cellIs" dxfId="816" priority="37" operator="equal">
      <formula>0</formula>
    </cfRule>
  </conditionalFormatting>
  <conditionalFormatting sqref="D35">
    <cfRule type="expression" dxfId="815" priority="36">
      <formula>AND(C35=0,D35=0)</formula>
    </cfRule>
  </conditionalFormatting>
  <conditionalFormatting sqref="I35">
    <cfRule type="cellIs" dxfId="814" priority="35" operator="equal">
      <formula>0</formula>
    </cfRule>
  </conditionalFormatting>
  <conditionalFormatting sqref="J35">
    <cfRule type="expression" dxfId="813" priority="34">
      <formula>AND(I35=0,J35=0)</formula>
    </cfRule>
  </conditionalFormatting>
  <conditionalFormatting sqref="O35">
    <cfRule type="cellIs" dxfId="812" priority="33" operator="equal">
      <formula>0</formula>
    </cfRule>
  </conditionalFormatting>
  <conditionalFormatting sqref="P35">
    <cfRule type="expression" dxfId="811" priority="32">
      <formula>AND(O35=0,P35=0)</formula>
    </cfRule>
  </conditionalFormatting>
  <conditionalFormatting sqref="C41">
    <cfRule type="cellIs" dxfId="810" priority="31" operator="equal">
      <formula>0</formula>
    </cfRule>
  </conditionalFormatting>
  <conditionalFormatting sqref="D41">
    <cfRule type="expression" dxfId="809" priority="30">
      <formula>AND(C41=0,D41=0)</formula>
    </cfRule>
  </conditionalFormatting>
  <conditionalFormatting sqref="I41">
    <cfRule type="cellIs" dxfId="808" priority="29" operator="equal">
      <formula>0</formula>
    </cfRule>
  </conditionalFormatting>
  <conditionalFormatting sqref="J41">
    <cfRule type="expression" dxfId="807" priority="28">
      <formula>AND(I41=0,J41=0)</formula>
    </cfRule>
  </conditionalFormatting>
  <conditionalFormatting sqref="O41">
    <cfRule type="cellIs" dxfId="806" priority="27" operator="equal">
      <formula>0</formula>
    </cfRule>
  </conditionalFormatting>
  <conditionalFormatting sqref="P41">
    <cfRule type="expression" dxfId="805" priority="26">
      <formula>AND(O41=0,P41=0)</formula>
    </cfRule>
  </conditionalFormatting>
  <conditionalFormatting sqref="C47">
    <cfRule type="cellIs" dxfId="804" priority="25" operator="equal">
      <formula>0</formula>
    </cfRule>
  </conditionalFormatting>
  <conditionalFormatting sqref="D47">
    <cfRule type="expression" dxfId="803" priority="24">
      <formula>AND(C47=0,D47=0)</formula>
    </cfRule>
  </conditionalFormatting>
  <conditionalFormatting sqref="I47">
    <cfRule type="cellIs" dxfId="802" priority="23" operator="equal">
      <formula>0</formula>
    </cfRule>
  </conditionalFormatting>
  <conditionalFormatting sqref="J47">
    <cfRule type="expression" dxfId="801" priority="22">
      <formula>AND(I47=0,J47=0)</formula>
    </cfRule>
  </conditionalFormatting>
  <conditionalFormatting sqref="O47">
    <cfRule type="cellIs" dxfId="800" priority="21" operator="equal">
      <formula>0</formula>
    </cfRule>
  </conditionalFormatting>
  <conditionalFormatting sqref="P47">
    <cfRule type="expression" dxfId="799" priority="20">
      <formula>AND(O47=0,P47=0)</formula>
    </cfRule>
  </conditionalFormatting>
  <conditionalFormatting sqref="C53">
    <cfRule type="cellIs" dxfId="798" priority="19" operator="equal">
      <formula>0</formula>
    </cfRule>
  </conditionalFormatting>
  <conditionalFormatting sqref="D53">
    <cfRule type="expression" dxfId="797" priority="18">
      <formula>AND(C53=0,D53=0)</formula>
    </cfRule>
  </conditionalFormatting>
  <conditionalFormatting sqref="I53">
    <cfRule type="cellIs" dxfId="796" priority="17" operator="equal">
      <formula>0</formula>
    </cfRule>
  </conditionalFormatting>
  <conditionalFormatting sqref="J53">
    <cfRule type="expression" dxfId="795" priority="16">
      <formula>AND(I53=0,J53=0)</formula>
    </cfRule>
  </conditionalFormatting>
  <conditionalFormatting sqref="O53">
    <cfRule type="cellIs" dxfId="794" priority="15" operator="equal">
      <formula>0</formula>
    </cfRule>
  </conditionalFormatting>
  <conditionalFormatting sqref="P53">
    <cfRule type="expression" dxfId="793" priority="14">
      <formula>AND(O53=0,P53=0)</formula>
    </cfRule>
  </conditionalFormatting>
  <conditionalFormatting sqref="AR35">
    <cfRule type="cellIs" dxfId="792" priority="13" operator="equal">
      <formula>0</formula>
    </cfRule>
  </conditionalFormatting>
  <conditionalFormatting sqref="AS35">
    <cfRule type="expression" dxfId="791" priority="12">
      <formula>AND(AR35=0,AS35=0)</formula>
    </cfRule>
  </conditionalFormatting>
  <conditionalFormatting sqref="BI43:BI54">
    <cfRule type="containsText" dxfId="790" priority="11" operator="containsText" text="ok">
      <formula>NOT(ISERROR(SEARCH("ok",BI43)))</formula>
    </cfRule>
  </conditionalFormatting>
  <conditionalFormatting sqref="AI43:AL54">
    <cfRule type="containsText" dxfId="789" priority="10" operator="containsText" text="ok">
      <formula>NOT(ISERROR(SEARCH("ok",AI43)))</formula>
    </cfRule>
  </conditionalFormatting>
  <conditionalFormatting sqref="AG43:AG54">
    <cfRule type="containsText" dxfId="788" priority="9" operator="containsText" text="ok">
      <formula>NOT(ISERROR(SEARCH("ok",AG43)))</formula>
    </cfRule>
  </conditionalFormatting>
  <conditionalFormatting sqref="BB44:BB54">
    <cfRule type="containsText" dxfId="787" priority="8" operator="containsText" text="ok">
      <formula>NOT(ISERROR(SEARCH("ok",BB44)))</formula>
    </cfRule>
  </conditionalFormatting>
  <conditionalFormatting sqref="AZ43:AZ54">
    <cfRule type="containsText" dxfId="786" priority="7" operator="containsText" text="ok">
      <formula>NOT(ISERROR(SEARCH("ok",AZ43)))</formula>
    </cfRule>
  </conditionalFormatting>
  <conditionalFormatting sqref="BA43:BA54">
    <cfRule type="containsText" dxfId="785" priority="6" operator="containsText" text="ok">
      <formula>NOT(ISERROR(SEARCH("ok",BA43)))</formula>
    </cfRule>
  </conditionalFormatting>
  <conditionalFormatting sqref="BD43:BF54">
    <cfRule type="containsText" dxfId="784" priority="5" operator="containsText" text="ok">
      <formula>NOT(ISERROR(SEARCH("ok",BD43)))</formula>
    </cfRule>
  </conditionalFormatting>
  <conditionalFormatting sqref="AV43:AV54">
    <cfRule type="containsText" dxfId="783" priority="4" operator="containsText" text="ok">
      <formula>NOT(ISERROR(SEARCH("ok",AV43)))</formula>
    </cfRule>
  </conditionalFormatting>
  <conditionalFormatting sqref="AQ43:AS54">
    <cfRule type="containsText" dxfId="782" priority="3" operator="containsText" text="ok">
      <formula>NOT(ISERROR(SEARCH("ok",AQ43)))</formula>
    </cfRule>
  </conditionalFormatting>
  <conditionalFormatting sqref="BH43:BH54">
    <cfRule type="containsText" dxfId="781" priority="2" operator="containsText" text="ok">
      <formula>NOT(ISERROR(SEARCH("ok",BH43)))</formula>
    </cfRule>
  </conditionalFormatting>
  <conditionalFormatting sqref="AF2:AF13">
    <cfRule type="expression" dxfId="78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85" t="s">
        <v>221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6">
        <v>1</v>
      </c>
      <c r="R1" s="186"/>
      <c r="S1" s="153"/>
      <c r="T1" s="153"/>
      <c r="U1" s="153"/>
      <c r="V1" s="153"/>
      <c r="W1" s="153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0.16396194762824012</v>
      </c>
      <c r="BZ1" s="40">
        <f ca="1">RANK(BY1,$BY$1:$BY$100,)</f>
        <v>10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0.7154014327472259</v>
      </c>
      <c r="CH1" s="40">
        <f ca="1">RANK(CG1,$CG$1:$CG$100,)</f>
        <v>15</v>
      </c>
      <c r="CI1" s="17"/>
      <c r="CJ1" s="37">
        <v>1</v>
      </c>
      <c r="CK1" s="37">
        <v>1</v>
      </c>
      <c r="CL1" s="37">
        <v>4</v>
      </c>
      <c r="CN1" s="38" t="s">
        <v>24</v>
      </c>
      <c r="CO1" s="39">
        <f ca="1">RAND()</f>
        <v>0.85274952274318838</v>
      </c>
      <c r="CP1" s="40">
        <f t="shared" ref="CP1:CP43" ca="1" si="0">RANK(CO1,$CO$1:$CO$100,)</f>
        <v>5</v>
      </c>
      <c r="CQ1" s="17"/>
      <c r="CR1" s="37">
        <v>1</v>
      </c>
      <c r="CS1" s="37">
        <v>0</v>
      </c>
      <c r="CT1" s="37">
        <v>1</v>
      </c>
      <c r="CV1" s="37"/>
      <c r="CW1" s="37"/>
    </row>
    <row r="2" spans="1:101" s="1" customFormat="1" ht="38.25" customHeight="1" thickBot="1" x14ac:dyDescent="0.3">
      <c r="A2" s="2"/>
      <c r="B2" s="187" t="s">
        <v>0</v>
      </c>
      <c r="C2" s="188"/>
      <c r="D2" s="188"/>
      <c r="E2" s="189"/>
      <c r="F2" s="187" t="s">
        <v>1</v>
      </c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9"/>
      <c r="R2" s="2"/>
      <c r="X2" s="37"/>
      <c r="Y2" s="56" t="s">
        <v>222</v>
      </c>
      <c r="Z2" s="41">
        <f ca="1">IF(AND(BC2&lt;0,AP2&lt;9),AP2+1,AP2)</f>
        <v>1</v>
      </c>
      <c r="AA2" s="41">
        <f ca="1">AQ2</f>
        <v>3</v>
      </c>
      <c r="AB2" s="41">
        <f ca="1">AR2</f>
        <v>0</v>
      </c>
      <c r="AC2" s="37"/>
      <c r="AD2" s="41">
        <f ca="1">IF(AND(BC2&lt;0,AP2=9),AT2-1,AT2)</f>
        <v>0</v>
      </c>
      <c r="AE2" s="41">
        <f ca="1">AU2</f>
        <v>5</v>
      </c>
      <c r="AF2" s="41">
        <f ca="1">IF(BA2=0,RANDBETWEEN(1,9),AV2)</f>
        <v>5</v>
      </c>
      <c r="AG2" s="37"/>
      <c r="AH2" s="56" t="s">
        <v>118</v>
      </c>
      <c r="AI2" s="41">
        <f ca="1">Z2*100+AA2*10+AB2</f>
        <v>130</v>
      </c>
      <c r="AJ2" s="61" t="s">
        <v>223</v>
      </c>
      <c r="AK2" s="41">
        <f ca="1">AD2*100+AE2*10+AF2</f>
        <v>55</v>
      </c>
      <c r="AL2" s="61" t="s">
        <v>136</v>
      </c>
      <c r="AM2" s="41">
        <f t="shared" ref="AM2:AM13" ca="1" si="1">AI2-AK2</f>
        <v>75</v>
      </c>
      <c r="AN2" s="37"/>
      <c r="AO2" s="56" t="s">
        <v>118</v>
      </c>
      <c r="AP2" s="82">
        <f ca="1">VLOOKUP($BZ1,$CB$1:$CD$101,2,FALSE)</f>
        <v>1</v>
      </c>
      <c r="AQ2" s="82">
        <f ca="1">VLOOKUP($CH1,$CJ$1:$CL$101,2,FALSE)</f>
        <v>3</v>
      </c>
      <c r="AR2" s="82">
        <f ca="1">VLOOKUP($CP1,$CR$1:$CT$101,2,FALSE)</f>
        <v>0</v>
      </c>
      <c r="AS2" s="37"/>
      <c r="AT2" s="82">
        <f ca="1">VLOOKUP($BZ1,$CB$1:$CD$101,3,FALSE)</f>
        <v>0</v>
      </c>
      <c r="AU2" s="82">
        <f ca="1">VLOOKUP($CH1,$CJ$1:$CL$101,3,FALSE)</f>
        <v>5</v>
      </c>
      <c r="AV2" s="82">
        <f ca="1">VLOOKUP($CP1,$CR$1:$CT$101,3,FALSE)</f>
        <v>5</v>
      </c>
      <c r="AW2" s="37"/>
      <c r="AX2" s="56" t="s">
        <v>118</v>
      </c>
      <c r="AY2" s="41">
        <f ca="1">AP2*100+AQ2*10+AR2</f>
        <v>130</v>
      </c>
      <c r="AZ2" s="61" t="s">
        <v>101</v>
      </c>
      <c r="BA2" s="41">
        <f ca="1">AT2*100+AU2*10+AV2</f>
        <v>55</v>
      </c>
      <c r="BB2" s="61" t="s">
        <v>136</v>
      </c>
      <c r="BC2" s="41">
        <f t="shared" ref="BC2:BC13" ca="1" si="2">AY2-BA2</f>
        <v>75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2" ca="1" si="3">RAND()</f>
        <v>0.7482409447879047</v>
      </c>
      <c r="BZ2" s="40">
        <f t="shared" ref="BZ2:BZ12" ca="1" si="4">RANK(BY2,$BY$1:$BY$100,)</f>
        <v>4</v>
      </c>
      <c r="CA2" s="17"/>
      <c r="CB2" s="37">
        <v>2</v>
      </c>
      <c r="CC2" s="37">
        <v>1</v>
      </c>
      <c r="CD2" s="37">
        <v>0</v>
      </c>
      <c r="CG2" s="39">
        <f t="shared" ref="CG2:CG34" ca="1" si="5">RAND()</f>
        <v>0.69206433744314566</v>
      </c>
      <c r="CH2" s="40">
        <f t="shared" ref="CH2:CH34" ca="1" si="6">RANK(CG2,$CG$1:$CG$100,)</f>
        <v>16</v>
      </c>
      <c r="CI2" s="17"/>
      <c r="CJ2" s="37">
        <v>2</v>
      </c>
      <c r="CK2" s="37">
        <v>1</v>
      </c>
      <c r="CL2" s="37">
        <v>5</v>
      </c>
      <c r="CO2" s="39">
        <f t="shared" ref="CO2:CO43" ca="1" si="7">RAND()</f>
        <v>0.46039071836529755</v>
      </c>
      <c r="CP2" s="40">
        <f t="shared" ca="1" si="0"/>
        <v>24</v>
      </c>
      <c r="CQ2" s="17"/>
      <c r="CR2" s="37">
        <v>2</v>
      </c>
      <c r="CS2" s="37">
        <v>0</v>
      </c>
      <c r="CT2" s="37">
        <v>2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124</v>
      </c>
      <c r="Z3" s="41">
        <f t="shared" ref="Z3:Z13" ca="1" si="8">IF(AND(BC3&lt;0,AP3&lt;9),AP3+1,AP3)</f>
        <v>1</v>
      </c>
      <c r="AA3" s="41">
        <f t="shared" ref="AA3:AB13" ca="1" si="9">AQ3</f>
        <v>3</v>
      </c>
      <c r="AB3" s="41">
        <f t="shared" ca="1" si="9"/>
        <v>3</v>
      </c>
      <c r="AC3" s="37"/>
      <c r="AD3" s="41">
        <f t="shared" ref="AD3:AD13" ca="1" si="10">IF(AND(BC3&lt;0,AP3=9),AT3-1,AT3)</f>
        <v>0</v>
      </c>
      <c r="AE3" s="41">
        <f t="shared" ref="AE3:AE13" ca="1" si="11">AU3</f>
        <v>6</v>
      </c>
      <c r="AF3" s="41">
        <f t="shared" ref="AF3:AF13" ca="1" si="12">IF(BA3=0,RANDBETWEEN(1,9),AV3)</f>
        <v>5</v>
      </c>
      <c r="AG3" s="37"/>
      <c r="AH3" s="56" t="s">
        <v>124</v>
      </c>
      <c r="AI3" s="41">
        <f t="shared" ref="AI3:AI13" ca="1" si="13">Z3*100+AA3*10+AB3</f>
        <v>133</v>
      </c>
      <c r="AJ3" s="61" t="s">
        <v>101</v>
      </c>
      <c r="AK3" s="41">
        <f t="shared" ref="AK3:AK13" ca="1" si="14">AD3*100+AE3*10+AF3</f>
        <v>65</v>
      </c>
      <c r="AL3" s="61" t="s">
        <v>121</v>
      </c>
      <c r="AM3" s="41">
        <f t="shared" ca="1" si="1"/>
        <v>68</v>
      </c>
      <c r="AN3" s="37"/>
      <c r="AO3" s="56" t="s">
        <v>193</v>
      </c>
      <c r="AP3" s="82">
        <f t="shared" ref="AP3:AP13" ca="1" si="15">VLOOKUP($BZ2,$CB$1:$CD$101,2,FALSE)</f>
        <v>1</v>
      </c>
      <c r="AQ3" s="82">
        <f t="shared" ref="AQ3:AQ13" ca="1" si="16">VLOOKUP($CH2,$CJ$1:$CL$101,2,FALSE)</f>
        <v>3</v>
      </c>
      <c r="AR3" s="82">
        <f t="shared" ref="AR3:AR13" ca="1" si="17">VLOOKUP($CP2,$CR$1:$CT$101,2,FALSE)</f>
        <v>3</v>
      </c>
      <c r="AS3" s="37"/>
      <c r="AT3" s="82">
        <f t="shared" ref="AT3:AT13" ca="1" si="18">VLOOKUP($BZ2,$CB$1:$CD$101,3,FALSE)</f>
        <v>0</v>
      </c>
      <c r="AU3" s="82">
        <f t="shared" ref="AU3:AU13" ca="1" si="19">VLOOKUP($CH2,$CJ$1:$CL$101,3,FALSE)</f>
        <v>6</v>
      </c>
      <c r="AV3" s="82">
        <f t="shared" ref="AV3:AV13" ca="1" si="20">VLOOKUP($CP2,$CR$1:$CT$101,3,FALSE)</f>
        <v>5</v>
      </c>
      <c r="AW3" s="37"/>
      <c r="AX3" s="56" t="s">
        <v>124</v>
      </c>
      <c r="AY3" s="41">
        <f t="shared" ref="AY3:AY13" ca="1" si="21">AP3*100+AQ3*10+AR3</f>
        <v>133</v>
      </c>
      <c r="AZ3" s="61" t="s">
        <v>101</v>
      </c>
      <c r="BA3" s="41">
        <f t="shared" ref="BA3:BA13" ca="1" si="22">AT3*100+AU3*10+AV3</f>
        <v>65</v>
      </c>
      <c r="BB3" s="61" t="s">
        <v>121</v>
      </c>
      <c r="BC3" s="41">
        <f t="shared" ca="1" si="2"/>
        <v>68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4.6471022567518006E-3</v>
      </c>
      <c r="BZ3" s="40">
        <f t="shared" ca="1" si="4"/>
        <v>12</v>
      </c>
      <c r="CA3" s="17"/>
      <c r="CB3" s="37">
        <v>3</v>
      </c>
      <c r="CC3" s="37">
        <v>1</v>
      </c>
      <c r="CD3" s="37">
        <v>0</v>
      </c>
      <c r="CG3" s="39">
        <f t="shared" ca="1" si="5"/>
        <v>0.38733311276989335</v>
      </c>
      <c r="CH3" s="40">
        <f t="shared" ca="1" si="6"/>
        <v>25</v>
      </c>
      <c r="CI3" s="17"/>
      <c r="CJ3" s="37">
        <v>3</v>
      </c>
      <c r="CK3" s="37">
        <v>1</v>
      </c>
      <c r="CL3" s="37">
        <v>6</v>
      </c>
      <c r="CO3" s="39">
        <f t="shared" ca="1" si="7"/>
        <v>8.3016564474533316E-2</v>
      </c>
      <c r="CP3" s="40">
        <f t="shared" ca="1" si="0"/>
        <v>41</v>
      </c>
      <c r="CQ3" s="17"/>
      <c r="CR3" s="37">
        <v>3</v>
      </c>
      <c r="CS3" s="37">
        <v>0</v>
      </c>
      <c r="CT3" s="37">
        <v>3</v>
      </c>
      <c r="CV3" s="36"/>
      <c r="CW3" s="36"/>
    </row>
    <row r="4" spans="1:101" s="1" customFormat="1" ht="36.6" customHeight="1" x14ac:dyDescent="0.25">
      <c r="A4" s="3"/>
      <c r="B4" s="4"/>
      <c r="C4" s="22"/>
      <c r="D4" s="148" t="str">
        <f ca="1">IF($AA16="","","○")</f>
        <v>○</v>
      </c>
      <c r="E4" s="146"/>
      <c r="F4" s="5"/>
      <c r="G4" s="3"/>
      <c r="H4" s="4"/>
      <c r="I4" s="22"/>
      <c r="J4" s="148" t="str">
        <f ca="1">IF($AA17="","","○")</f>
        <v>○</v>
      </c>
      <c r="K4" s="146"/>
      <c r="L4" s="5"/>
      <c r="M4" s="3"/>
      <c r="N4" s="4"/>
      <c r="O4" s="22"/>
      <c r="P4" s="148" t="str">
        <f ca="1">IF($AA18="","","○")</f>
        <v>○</v>
      </c>
      <c r="Q4" s="146"/>
      <c r="R4" s="5"/>
      <c r="S4" s="2"/>
      <c r="T4" s="2"/>
      <c r="U4" s="2"/>
      <c r="V4" s="2"/>
      <c r="W4" s="2"/>
      <c r="X4" s="37"/>
      <c r="Y4" s="56" t="s">
        <v>129</v>
      </c>
      <c r="Z4" s="41">
        <f t="shared" ca="1" si="8"/>
        <v>1</v>
      </c>
      <c r="AA4" s="41">
        <f t="shared" ca="1" si="9"/>
        <v>5</v>
      </c>
      <c r="AB4" s="41">
        <f t="shared" ca="1" si="9"/>
        <v>7</v>
      </c>
      <c r="AC4" s="37"/>
      <c r="AD4" s="41">
        <f t="shared" ca="1" si="10"/>
        <v>0</v>
      </c>
      <c r="AE4" s="41">
        <f t="shared" ca="1" si="11"/>
        <v>6</v>
      </c>
      <c r="AF4" s="41">
        <f t="shared" ca="1" si="12"/>
        <v>8</v>
      </c>
      <c r="AG4" s="37"/>
      <c r="AH4" s="56" t="s">
        <v>131</v>
      </c>
      <c r="AI4" s="41">
        <f t="shared" ca="1" si="13"/>
        <v>157</v>
      </c>
      <c r="AJ4" s="61" t="s">
        <v>153</v>
      </c>
      <c r="AK4" s="41">
        <f t="shared" ca="1" si="14"/>
        <v>68</v>
      </c>
      <c r="AL4" s="61" t="s">
        <v>136</v>
      </c>
      <c r="AM4" s="41">
        <f t="shared" ca="1" si="1"/>
        <v>89</v>
      </c>
      <c r="AN4" s="37"/>
      <c r="AO4" s="56" t="s">
        <v>224</v>
      </c>
      <c r="AP4" s="82">
        <f t="shared" ca="1" si="15"/>
        <v>1</v>
      </c>
      <c r="AQ4" s="82">
        <f t="shared" ca="1" si="16"/>
        <v>5</v>
      </c>
      <c r="AR4" s="82">
        <f t="shared" ca="1" si="17"/>
        <v>7</v>
      </c>
      <c r="AS4" s="37"/>
      <c r="AT4" s="82">
        <f t="shared" ca="1" si="18"/>
        <v>0</v>
      </c>
      <c r="AU4" s="82">
        <f t="shared" ca="1" si="19"/>
        <v>6</v>
      </c>
      <c r="AV4" s="82">
        <f t="shared" ca="1" si="20"/>
        <v>8</v>
      </c>
      <c r="AW4" s="37"/>
      <c r="AX4" s="56" t="s">
        <v>224</v>
      </c>
      <c r="AY4" s="41">
        <f t="shared" ca="1" si="21"/>
        <v>157</v>
      </c>
      <c r="AZ4" s="61" t="s">
        <v>101</v>
      </c>
      <c r="BA4" s="41">
        <f t="shared" ca="1" si="22"/>
        <v>68</v>
      </c>
      <c r="BB4" s="61" t="s">
        <v>121</v>
      </c>
      <c r="BC4" s="41">
        <f t="shared" ca="1" si="2"/>
        <v>89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0.40073436618740721</v>
      </c>
      <c r="BZ4" s="40">
        <f t="shared" ca="1" si="4"/>
        <v>7</v>
      </c>
      <c r="CA4" s="17"/>
      <c r="CB4" s="37">
        <v>4</v>
      </c>
      <c r="CC4" s="37">
        <v>1</v>
      </c>
      <c r="CD4" s="37">
        <v>0</v>
      </c>
      <c r="CG4" s="39">
        <f t="shared" ca="1" si="5"/>
        <v>0.11139308987403296</v>
      </c>
      <c r="CH4" s="40">
        <f t="shared" ca="1" si="6"/>
        <v>33</v>
      </c>
      <c r="CI4" s="17"/>
      <c r="CJ4" s="37">
        <v>4</v>
      </c>
      <c r="CK4" s="37">
        <v>1</v>
      </c>
      <c r="CL4" s="37">
        <v>7</v>
      </c>
      <c r="CO4" s="39">
        <f t="shared" ca="1" si="7"/>
        <v>0.22546856870118903</v>
      </c>
      <c r="CP4" s="40">
        <f t="shared" ca="1" si="0"/>
        <v>34</v>
      </c>
      <c r="CQ4" s="17"/>
      <c r="CR4" s="37">
        <v>4</v>
      </c>
      <c r="CS4" s="37">
        <v>0</v>
      </c>
      <c r="CT4" s="37">
        <v>4</v>
      </c>
      <c r="CV4" s="36"/>
      <c r="CW4" s="36"/>
    </row>
    <row r="5" spans="1:101" s="1" customFormat="1" ht="36.6" customHeight="1" x14ac:dyDescent="0.25">
      <c r="A5" s="6" t="s">
        <v>118</v>
      </c>
      <c r="B5" s="7"/>
      <c r="C5" s="147" t="str">
        <f ca="1">IF($Z16="","","○")</f>
        <v>○</v>
      </c>
      <c r="D5" s="147" t="str">
        <f ca="1">IF($AB16="","","○")</f>
        <v>○</v>
      </c>
      <c r="E5" s="147" t="str">
        <f ca="1">IF($AC16="","","○")</f>
        <v>○</v>
      </c>
      <c r="F5" s="8"/>
      <c r="G5" s="6" t="s">
        <v>124</v>
      </c>
      <c r="H5" s="7"/>
      <c r="I5" s="147" t="str">
        <f ca="1">IF($Z17="","","○")</f>
        <v>○</v>
      </c>
      <c r="J5" s="147" t="str">
        <f ca="1">IF($AB17="","","○")</f>
        <v>○</v>
      </c>
      <c r="K5" s="147" t="str">
        <f ca="1">IF($AC17="","","○")</f>
        <v>○</v>
      </c>
      <c r="L5" s="8"/>
      <c r="M5" s="6" t="s">
        <v>130</v>
      </c>
      <c r="N5" s="7"/>
      <c r="O5" s="147" t="str">
        <f ca="1">IF($Z18="","","○")</f>
        <v>○</v>
      </c>
      <c r="P5" s="147" t="str">
        <f ca="1">IF($AB18="","","○")</f>
        <v>○</v>
      </c>
      <c r="Q5" s="147" t="str">
        <f ca="1">IF($AC18="","","○")</f>
        <v>○</v>
      </c>
      <c r="R5" s="8"/>
      <c r="S5" s="2"/>
      <c r="T5" s="2"/>
      <c r="U5" s="2"/>
      <c r="V5" s="2"/>
      <c r="W5" s="2"/>
      <c r="X5" s="37"/>
      <c r="Y5" s="56" t="s">
        <v>132</v>
      </c>
      <c r="Z5" s="41">
        <f t="shared" ca="1" si="8"/>
        <v>1</v>
      </c>
      <c r="AA5" s="41">
        <f t="shared" ca="1" si="9"/>
        <v>7</v>
      </c>
      <c r="AB5" s="41">
        <f t="shared" ca="1" si="9"/>
        <v>5</v>
      </c>
      <c r="AC5" s="37"/>
      <c r="AD5" s="41">
        <f t="shared" ca="1" si="10"/>
        <v>0</v>
      </c>
      <c r="AE5" s="41">
        <f t="shared" ca="1" si="11"/>
        <v>9</v>
      </c>
      <c r="AF5" s="41">
        <f t="shared" ca="1" si="12"/>
        <v>6</v>
      </c>
      <c r="AG5" s="37"/>
      <c r="AH5" s="56" t="s">
        <v>132</v>
      </c>
      <c r="AI5" s="41">
        <f t="shared" ca="1" si="13"/>
        <v>175</v>
      </c>
      <c r="AJ5" s="61" t="s">
        <v>101</v>
      </c>
      <c r="AK5" s="41">
        <f t="shared" ca="1" si="14"/>
        <v>96</v>
      </c>
      <c r="AL5" s="61" t="s">
        <v>121</v>
      </c>
      <c r="AM5" s="41">
        <f t="shared" ca="1" si="1"/>
        <v>79</v>
      </c>
      <c r="AN5" s="37"/>
      <c r="AO5" s="56" t="s">
        <v>132</v>
      </c>
      <c r="AP5" s="82">
        <f t="shared" ca="1" si="15"/>
        <v>1</v>
      </c>
      <c r="AQ5" s="82">
        <f t="shared" ca="1" si="16"/>
        <v>7</v>
      </c>
      <c r="AR5" s="82">
        <f t="shared" ca="1" si="17"/>
        <v>5</v>
      </c>
      <c r="AS5" s="37"/>
      <c r="AT5" s="82">
        <f t="shared" ca="1" si="18"/>
        <v>0</v>
      </c>
      <c r="AU5" s="82">
        <f t="shared" ca="1" si="19"/>
        <v>9</v>
      </c>
      <c r="AV5" s="82">
        <f t="shared" ca="1" si="20"/>
        <v>6</v>
      </c>
      <c r="AW5" s="37"/>
      <c r="AX5" s="56" t="s">
        <v>132</v>
      </c>
      <c r="AY5" s="41">
        <f t="shared" ca="1" si="21"/>
        <v>175</v>
      </c>
      <c r="AZ5" s="61" t="s">
        <v>101</v>
      </c>
      <c r="BA5" s="41">
        <f t="shared" ca="1" si="22"/>
        <v>96</v>
      </c>
      <c r="BB5" s="61" t="s">
        <v>121</v>
      </c>
      <c r="BC5" s="41">
        <f t="shared" ca="1" si="2"/>
        <v>79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0.81092002421025233</v>
      </c>
      <c r="BZ5" s="40">
        <f t="shared" ca="1" si="4"/>
        <v>2</v>
      </c>
      <c r="CA5" s="17"/>
      <c r="CB5" s="37">
        <v>5</v>
      </c>
      <c r="CC5" s="37">
        <v>1</v>
      </c>
      <c r="CD5" s="37">
        <v>0</v>
      </c>
      <c r="CG5" s="39">
        <f t="shared" ca="1" si="5"/>
        <v>0.12748753776753341</v>
      </c>
      <c r="CH5" s="40">
        <f t="shared" ca="1" si="6"/>
        <v>31</v>
      </c>
      <c r="CI5" s="17"/>
      <c r="CJ5" s="37">
        <v>5</v>
      </c>
      <c r="CK5" s="37">
        <v>1</v>
      </c>
      <c r="CL5" s="37">
        <v>8</v>
      </c>
      <c r="CO5" s="39">
        <f t="shared" ca="1" si="7"/>
        <v>0.68468412030188019</v>
      </c>
      <c r="CP5" s="40">
        <f t="shared" ca="1" si="0"/>
        <v>15</v>
      </c>
      <c r="CQ5" s="17"/>
      <c r="CR5" s="37">
        <v>5</v>
      </c>
      <c r="CS5" s="37">
        <v>0</v>
      </c>
      <c r="CT5" s="37">
        <v>5</v>
      </c>
      <c r="CV5" s="36"/>
      <c r="CW5" s="36"/>
    </row>
    <row r="6" spans="1:101" s="1" customFormat="1" ht="42" customHeight="1" x14ac:dyDescent="0.25">
      <c r="A6" s="9"/>
      <c r="B6" s="10"/>
      <c r="C6" s="11">
        <f ca="1">Z2</f>
        <v>1</v>
      </c>
      <c r="D6" s="11">
        <f ca="1">AA2</f>
        <v>3</v>
      </c>
      <c r="E6" s="11">
        <f ca="1">AB2</f>
        <v>0</v>
      </c>
      <c r="F6" s="8"/>
      <c r="G6" s="9"/>
      <c r="H6" s="10"/>
      <c r="I6" s="11">
        <f ca="1">Z3</f>
        <v>1</v>
      </c>
      <c r="J6" s="11">
        <f ca="1">AA3</f>
        <v>3</v>
      </c>
      <c r="K6" s="11">
        <f ca="1">AB3</f>
        <v>3</v>
      </c>
      <c r="L6" s="8"/>
      <c r="M6" s="9"/>
      <c r="N6" s="10"/>
      <c r="O6" s="11">
        <f ca="1">Z4</f>
        <v>1</v>
      </c>
      <c r="P6" s="11">
        <f ca="1">AA4</f>
        <v>5</v>
      </c>
      <c r="Q6" s="11">
        <f ca="1">AB4</f>
        <v>7</v>
      </c>
      <c r="R6" s="8"/>
      <c r="S6" s="2"/>
      <c r="T6" s="2"/>
      <c r="U6" s="2"/>
      <c r="V6" s="2"/>
      <c r="W6" s="2"/>
      <c r="X6" s="37"/>
      <c r="Y6" s="56" t="s">
        <v>186</v>
      </c>
      <c r="Z6" s="41">
        <f t="shared" ca="1" si="8"/>
        <v>1</v>
      </c>
      <c r="AA6" s="41">
        <f t="shared" ca="1" si="9"/>
        <v>6</v>
      </c>
      <c r="AB6" s="41">
        <f t="shared" ca="1" si="9"/>
        <v>1</v>
      </c>
      <c r="AC6" s="37"/>
      <c r="AD6" s="41">
        <f t="shared" ca="1" si="10"/>
        <v>0</v>
      </c>
      <c r="AE6" s="41">
        <f t="shared" ca="1" si="11"/>
        <v>9</v>
      </c>
      <c r="AF6" s="41">
        <f t="shared" ca="1" si="12"/>
        <v>9</v>
      </c>
      <c r="AG6" s="37"/>
      <c r="AH6" s="56" t="s">
        <v>186</v>
      </c>
      <c r="AI6" s="41">
        <f t="shared" ca="1" si="13"/>
        <v>161</v>
      </c>
      <c r="AJ6" s="61" t="s">
        <v>101</v>
      </c>
      <c r="AK6" s="41">
        <f t="shared" ca="1" si="14"/>
        <v>99</v>
      </c>
      <c r="AL6" s="61" t="s">
        <v>121</v>
      </c>
      <c r="AM6" s="41">
        <f t="shared" ca="1" si="1"/>
        <v>62</v>
      </c>
      <c r="AN6" s="37"/>
      <c r="AO6" s="56" t="s">
        <v>186</v>
      </c>
      <c r="AP6" s="82">
        <f t="shared" ca="1" si="15"/>
        <v>1</v>
      </c>
      <c r="AQ6" s="82">
        <f t="shared" ca="1" si="16"/>
        <v>6</v>
      </c>
      <c r="AR6" s="82">
        <f t="shared" ca="1" si="17"/>
        <v>1</v>
      </c>
      <c r="AS6" s="37"/>
      <c r="AT6" s="82">
        <f t="shared" ca="1" si="18"/>
        <v>0</v>
      </c>
      <c r="AU6" s="82">
        <f t="shared" ca="1" si="19"/>
        <v>9</v>
      </c>
      <c r="AV6" s="82">
        <f t="shared" ca="1" si="20"/>
        <v>9</v>
      </c>
      <c r="AW6" s="37"/>
      <c r="AX6" s="56" t="s">
        <v>202</v>
      </c>
      <c r="AY6" s="41">
        <f t="shared" ca="1" si="21"/>
        <v>161</v>
      </c>
      <c r="AZ6" s="61" t="s">
        <v>153</v>
      </c>
      <c r="BA6" s="41">
        <f t="shared" ca="1" si="22"/>
        <v>99</v>
      </c>
      <c r="BB6" s="61" t="s">
        <v>121</v>
      </c>
      <c r="BC6" s="41">
        <f t="shared" ca="1" si="2"/>
        <v>62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0.68333538432759211</v>
      </c>
      <c r="BZ6" s="40">
        <f t="shared" ca="1" si="4"/>
        <v>5</v>
      </c>
      <c r="CA6" s="17"/>
      <c r="CB6" s="37">
        <v>6</v>
      </c>
      <c r="CC6" s="37">
        <v>1</v>
      </c>
      <c r="CD6" s="37">
        <v>0</v>
      </c>
      <c r="CG6" s="39">
        <f t="shared" ca="1" si="5"/>
        <v>0.7460670305332151</v>
      </c>
      <c r="CH6" s="40">
        <f t="shared" ca="1" si="6"/>
        <v>12</v>
      </c>
      <c r="CI6" s="17"/>
      <c r="CJ6" s="37">
        <v>6</v>
      </c>
      <c r="CK6" s="37">
        <v>1</v>
      </c>
      <c r="CL6" s="37">
        <v>9</v>
      </c>
      <c r="CO6" s="39">
        <f t="shared" ca="1" si="7"/>
        <v>0.47679273256399457</v>
      </c>
      <c r="CP6" s="40">
        <f t="shared" ca="1" si="0"/>
        <v>23</v>
      </c>
      <c r="CQ6" s="17"/>
      <c r="CR6" s="37">
        <v>6</v>
      </c>
      <c r="CS6" s="37">
        <v>0</v>
      </c>
      <c r="CT6" s="37">
        <v>6</v>
      </c>
      <c r="CV6" s="36"/>
      <c r="CW6" s="36"/>
    </row>
    <row r="7" spans="1:101" s="1" customFormat="1" ht="42" customHeight="1" thickBot="1" x14ac:dyDescent="0.3">
      <c r="A7" s="9"/>
      <c r="B7" s="12" t="s">
        <v>154</v>
      </c>
      <c r="C7" s="13">
        <f ca="1">AD2</f>
        <v>0</v>
      </c>
      <c r="D7" s="13">
        <f ca="1">AE2</f>
        <v>5</v>
      </c>
      <c r="E7" s="13">
        <f ca="1">AF2</f>
        <v>5</v>
      </c>
      <c r="F7" s="8"/>
      <c r="G7" s="9"/>
      <c r="H7" s="12" t="s">
        <v>101</v>
      </c>
      <c r="I7" s="13">
        <f ca="1">AD3</f>
        <v>0</v>
      </c>
      <c r="J7" s="13">
        <f ca="1">AE3</f>
        <v>6</v>
      </c>
      <c r="K7" s="13">
        <f ca="1">AF3</f>
        <v>5</v>
      </c>
      <c r="L7" s="8"/>
      <c r="M7" s="9"/>
      <c r="N7" s="12" t="s">
        <v>101</v>
      </c>
      <c r="O7" s="13">
        <f ca="1">AD4</f>
        <v>0</v>
      </c>
      <c r="P7" s="13">
        <f ca="1">AE4</f>
        <v>6</v>
      </c>
      <c r="Q7" s="13">
        <f ca="1">AF4</f>
        <v>8</v>
      </c>
      <c r="R7" s="8"/>
      <c r="S7" s="2"/>
      <c r="T7" s="2"/>
      <c r="U7" s="2"/>
      <c r="V7" s="2"/>
      <c r="W7" s="2"/>
      <c r="X7" s="37"/>
      <c r="Y7" s="56" t="s">
        <v>138</v>
      </c>
      <c r="Z7" s="41">
        <f t="shared" ca="1" si="8"/>
        <v>1</v>
      </c>
      <c r="AA7" s="41">
        <f t="shared" ca="1" si="9"/>
        <v>2</v>
      </c>
      <c r="AB7" s="41">
        <f t="shared" ca="1" si="9"/>
        <v>3</v>
      </c>
      <c r="AC7" s="37"/>
      <c r="AD7" s="41">
        <f t="shared" ca="1" si="10"/>
        <v>0</v>
      </c>
      <c r="AE7" s="41">
        <f t="shared" ca="1" si="11"/>
        <v>8</v>
      </c>
      <c r="AF7" s="41">
        <f t="shared" ca="1" si="12"/>
        <v>4</v>
      </c>
      <c r="AG7" s="37"/>
      <c r="AH7" s="56" t="s">
        <v>138</v>
      </c>
      <c r="AI7" s="41">
        <f t="shared" ca="1" si="13"/>
        <v>123</v>
      </c>
      <c r="AJ7" s="61" t="s">
        <v>101</v>
      </c>
      <c r="AK7" s="41">
        <f t="shared" ca="1" si="14"/>
        <v>84</v>
      </c>
      <c r="AL7" s="61" t="s">
        <v>121</v>
      </c>
      <c r="AM7" s="41">
        <f t="shared" ca="1" si="1"/>
        <v>39</v>
      </c>
      <c r="AN7" s="37"/>
      <c r="AO7" s="56" t="s">
        <v>138</v>
      </c>
      <c r="AP7" s="82">
        <f t="shared" ca="1" si="15"/>
        <v>1</v>
      </c>
      <c r="AQ7" s="82">
        <f t="shared" ca="1" si="16"/>
        <v>2</v>
      </c>
      <c r="AR7" s="82">
        <f t="shared" ca="1" si="17"/>
        <v>3</v>
      </c>
      <c r="AS7" s="37"/>
      <c r="AT7" s="82">
        <f t="shared" ca="1" si="18"/>
        <v>0</v>
      </c>
      <c r="AU7" s="82">
        <f t="shared" ca="1" si="19"/>
        <v>8</v>
      </c>
      <c r="AV7" s="82">
        <f t="shared" ca="1" si="20"/>
        <v>4</v>
      </c>
      <c r="AW7" s="37"/>
      <c r="AX7" s="56" t="s">
        <v>138</v>
      </c>
      <c r="AY7" s="41">
        <f t="shared" ca="1" si="21"/>
        <v>123</v>
      </c>
      <c r="AZ7" s="61" t="s">
        <v>128</v>
      </c>
      <c r="BA7" s="41">
        <f t="shared" ca="1" si="22"/>
        <v>84</v>
      </c>
      <c r="BB7" s="61" t="s">
        <v>225</v>
      </c>
      <c r="BC7" s="41">
        <f t="shared" ca="1" si="2"/>
        <v>39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0.90632442797251533</v>
      </c>
      <c r="BZ7" s="40">
        <f t="shared" ca="1" si="4"/>
        <v>1</v>
      </c>
      <c r="CA7" s="17"/>
      <c r="CB7" s="37">
        <v>7</v>
      </c>
      <c r="CC7" s="37">
        <v>1</v>
      </c>
      <c r="CD7" s="37">
        <v>0</v>
      </c>
      <c r="CG7" s="39">
        <f t="shared" ca="1" si="5"/>
        <v>0.8206332103227626</v>
      </c>
      <c r="CH7" s="40">
        <f t="shared" ca="1" si="6"/>
        <v>10</v>
      </c>
      <c r="CI7" s="17"/>
      <c r="CJ7" s="37">
        <v>7</v>
      </c>
      <c r="CK7" s="37">
        <v>2</v>
      </c>
      <c r="CL7" s="37">
        <v>3</v>
      </c>
      <c r="CO7" s="39">
        <f t="shared" ca="1" si="7"/>
        <v>0.53333419427424134</v>
      </c>
      <c r="CP7" s="40">
        <f t="shared" ca="1" si="0"/>
        <v>20</v>
      </c>
      <c r="CQ7" s="17"/>
      <c r="CR7" s="37">
        <v>7</v>
      </c>
      <c r="CS7" s="37">
        <v>0</v>
      </c>
      <c r="CT7" s="37">
        <v>7</v>
      </c>
      <c r="CV7" s="36"/>
      <c r="CW7" s="36"/>
    </row>
    <row r="8" spans="1:101" s="1" customFormat="1" ht="42" customHeight="1" x14ac:dyDescent="0.25">
      <c r="A8" s="9"/>
      <c r="B8" s="156"/>
      <c r="C8" s="156"/>
      <c r="D8" s="157"/>
      <c r="E8" s="157"/>
      <c r="F8" s="8"/>
      <c r="G8" s="9"/>
      <c r="H8" s="156"/>
      <c r="I8" s="156"/>
      <c r="J8" s="157"/>
      <c r="K8" s="157"/>
      <c r="L8" s="8"/>
      <c r="M8" s="9"/>
      <c r="N8" s="156"/>
      <c r="O8" s="156"/>
      <c r="P8" s="157"/>
      <c r="Q8" s="157"/>
      <c r="R8" s="158"/>
      <c r="S8" s="2"/>
      <c r="T8" s="2"/>
      <c r="U8" s="2"/>
      <c r="V8" s="2"/>
      <c r="W8" s="2"/>
      <c r="X8" s="37"/>
      <c r="Y8" s="56" t="s">
        <v>139</v>
      </c>
      <c r="Z8" s="41">
        <f t="shared" ca="1" si="8"/>
        <v>1</v>
      </c>
      <c r="AA8" s="41">
        <f t="shared" ca="1" si="9"/>
        <v>2</v>
      </c>
      <c r="AB8" s="41">
        <f t="shared" ca="1" si="9"/>
        <v>2</v>
      </c>
      <c r="AC8" s="37"/>
      <c r="AD8" s="41">
        <f t="shared" ca="1" si="10"/>
        <v>0</v>
      </c>
      <c r="AE8" s="41">
        <f t="shared" ca="1" si="11"/>
        <v>6</v>
      </c>
      <c r="AF8" s="41">
        <f t="shared" ca="1" si="12"/>
        <v>7</v>
      </c>
      <c r="AG8" s="37"/>
      <c r="AH8" s="56" t="s">
        <v>226</v>
      </c>
      <c r="AI8" s="41">
        <f t="shared" ca="1" si="13"/>
        <v>122</v>
      </c>
      <c r="AJ8" s="61" t="s">
        <v>128</v>
      </c>
      <c r="AK8" s="41">
        <f t="shared" ca="1" si="14"/>
        <v>67</v>
      </c>
      <c r="AL8" s="61" t="s">
        <v>121</v>
      </c>
      <c r="AM8" s="41">
        <f t="shared" ca="1" si="1"/>
        <v>55</v>
      </c>
      <c r="AN8" s="37"/>
      <c r="AO8" s="56" t="s">
        <v>226</v>
      </c>
      <c r="AP8" s="82">
        <f t="shared" ca="1" si="15"/>
        <v>1</v>
      </c>
      <c r="AQ8" s="82">
        <f t="shared" ca="1" si="16"/>
        <v>2</v>
      </c>
      <c r="AR8" s="82">
        <f t="shared" ca="1" si="17"/>
        <v>2</v>
      </c>
      <c r="AS8" s="37"/>
      <c r="AT8" s="82">
        <f t="shared" ca="1" si="18"/>
        <v>0</v>
      </c>
      <c r="AU8" s="82">
        <f t="shared" ca="1" si="19"/>
        <v>6</v>
      </c>
      <c r="AV8" s="82">
        <f t="shared" ca="1" si="20"/>
        <v>7</v>
      </c>
      <c r="AW8" s="37"/>
      <c r="AX8" s="56" t="s">
        <v>227</v>
      </c>
      <c r="AY8" s="41">
        <f t="shared" ca="1" si="21"/>
        <v>122</v>
      </c>
      <c r="AZ8" s="61" t="s">
        <v>101</v>
      </c>
      <c r="BA8" s="41">
        <f t="shared" ca="1" si="22"/>
        <v>67</v>
      </c>
      <c r="BB8" s="61" t="s">
        <v>121</v>
      </c>
      <c r="BC8" s="41">
        <f t="shared" ca="1" si="2"/>
        <v>55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0.32217881816536664</v>
      </c>
      <c r="BZ8" s="40">
        <f t="shared" ca="1" si="4"/>
        <v>8</v>
      </c>
      <c r="CA8" s="17"/>
      <c r="CB8" s="37">
        <v>8</v>
      </c>
      <c r="CC8" s="37">
        <v>1</v>
      </c>
      <c r="CD8" s="37">
        <v>0</v>
      </c>
      <c r="CG8" s="39">
        <f t="shared" ca="1" si="5"/>
        <v>0.88188875689174906</v>
      </c>
      <c r="CH8" s="40">
        <f t="shared" ca="1" si="6"/>
        <v>6</v>
      </c>
      <c r="CI8" s="17"/>
      <c r="CJ8" s="37">
        <v>8</v>
      </c>
      <c r="CK8" s="37">
        <v>2</v>
      </c>
      <c r="CL8" s="37">
        <v>4</v>
      </c>
      <c r="CO8" s="39">
        <f t="shared" ca="1" si="7"/>
        <v>8.697261566223935E-2</v>
      </c>
      <c r="CP8" s="40">
        <f t="shared" ca="1" si="0"/>
        <v>40</v>
      </c>
      <c r="CQ8" s="17"/>
      <c r="CR8" s="37">
        <v>8</v>
      </c>
      <c r="CS8" s="37">
        <v>0</v>
      </c>
      <c r="CT8" s="37">
        <v>8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140</v>
      </c>
      <c r="Z9" s="41">
        <f t="shared" ca="1" si="8"/>
        <v>1</v>
      </c>
      <c r="AA9" s="41">
        <f t="shared" ca="1" si="9"/>
        <v>1</v>
      </c>
      <c r="AB9" s="41">
        <f t="shared" ca="1" si="9"/>
        <v>6</v>
      </c>
      <c r="AC9" s="37"/>
      <c r="AD9" s="41">
        <f t="shared" ca="1" si="10"/>
        <v>0</v>
      </c>
      <c r="AE9" s="41">
        <f t="shared" ca="1" si="11"/>
        <v>9</v>
      </c>
      <c r="AF9" s="41">
        <f t="shared" ca="1" si="12"/>
        <v>9</v>
      </c>
      <c r="AG9" s="37"/>
      <c r="AH9" s="56" t="s">
        <v>140</v>
      </c>
      <c r="AI9" s="41">
        <f t="shared" ca="1" si="13"/>
        <v>116</v>
      </c>
      <c r="AJ9" s="61" t="s">
        <v>128</v>
      </c>
      <c r="AK9" s="41">
        <f t="shared" ca="1" si="14"/>
        <v>99</v>
      </c>
      <c r="AL9" s="61" t="s">
        <v>121</v>
      </c>
      <c r="AM9" s="41">
        <f t="shared" ca="1" si="1"/>
        <v>17</v>
      </c>
      <c r="AN9" s="37"/>
      <c r="AO9" s="56" t="s">
        <v>140</v>
      </c>
      <c r="AP9" s="82">
        <f t="shared" ca="1" si="15"/>
        <v>1</v>
      </c>
      <c r="AQ9" s="82">
        <f t="shared" ca="1" si="16"/>
        <v>1</v>
      </c>
      <c r="AR9" s="82">
        <f t="shared" ca="1" si="17"/>
        <v>6</v>
      </c>
      <c r="AS9" s="37"/>
      <c r="AT9" s="82">
        <f t="shared" ca="1" si="18"/>
        <v>0</v>
      </c>
      <c r="AU9" s="82">
        <f t="shared" ca="1" si="19"/>
        <v>9</v>
      </c>
      <c r="AV9" s="82">
        <f t="shared" ca="1" si="20"/>
        <v>9</v>
      </c>
      <c r="AW9" s="37"/>
      <c r="AX9" s="56" t="s">
        <v>140</v>
      </c>
      <c r="AY9" s="41">
        <f t="shared" ca="1" si="21"/>
        <v>116</v>
      </c>
      <c r="AZ9" s="61" t="s">
        <v>137</v>
      </c>
      <c r="BA9" s="41">
        <f t="shared" ca="1" si="22"/>
        <v>99</v>
      </c>
      <c r="BB9" s="61" t="s">
        <v>121</v>
      </c>
      <c r="BC9" s="41">
        <f t="shared" ca="1" si="2"/>
        <v>17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0.57911409194835961</v>
      </c>
      <c r="BZ9" s="40">
        <f t="shared" ca="1" si="4"/>
        <v>6</v>
      </c>
      <c r="CA9" s="17"/>
      <c r="CB9" s="37">
        <v>9</v>
      </c>
      <c r="CC9" s="37">
        <v>1</v>
      </c>
      <c r="CD9" s="37">
        <v>0</v>
      </c>
      <c r="CG9" s="39">
        <f t="shared" ca="1" si="5"/>
        <v>0.83969080409402463</v>
      </c>
      <c r="CH9" s="40">
        <f t="shared" ca="1" si="6"/>
        <v>7</v>
      </c>
      <c r="CI9" s="17"/>
      <c r="CJ9" s="37">
        <v>9</v>
      </c>
      <c r="CK9" s="37">
        <v>2</v>
      </c>
      <c r="CL9" s="37">
        <v>5</v>
      </c>
      <c r="CO9" s="39">
        <f t="shared" ca="1" si="7"/>
        <v>0.9687832727759188</v>
      </c>
      <c r="CP9" s="40">
        <f t="shared" ca="1" si="0"/>
        <v>2</v>
      </c>
      <c r="CQ9" s="17"/>
      <c r="CR9" s="37">
        <v>9</v>
      </c>
      <c r="CS9" s="37">
        <v>0</v>
      </c>
      <c r="CT9" s="37">
        <v>9</v>
      </c>
      <c r="CV9" s="36"/>
      <c r="CW9" s="36"/>
    </row>
    <row r="10" spans="1:101" s="1" customFormat="1" ht="36.6" customHeight="1" x14ac:dyDescent="0.25">
      <c r="A10" s="159"/>
      <c r="B10" s="4"/>
      <c r="C10" s="22"/>
      <c r="D10" s="148" t="str">
        <f ca="1">IF($AA19="","","○")</f>
        <v>○</v>
      </c>
      <c r="E10" s="146"/>
      <c r="F10" s="5"/>
      <c r="G10" s="159"/>
      <c r="H10" s="4"/>
      <c r="I10" s="22"/>
      <c r="J10" s="148" t="str">
        <f ca="1">IF($AA20="","","○")</f>
        <v>○</v>
      </c>
      <c r="K10" s="146"/>
      <c r="L10" s="5"/>
      <c r="M10" s="159"/>
      <c r="N10" s="4"/>
      <c r="O10" s="22"/>
      <c r="P10" s="148" t="str">
        <f ca="1">IF($AA21="","","○")</f>
        <v>○</v>
      </c>
      <c r="Q10" s="146"/>
      <c r="R10" s="5"/>
      <c r="S10" s="2"/>
      <c r="T10" s="2"/>
      <c r="U10" s="2"/>
      <c r="V10" s="2"/>
      <c r="W10" s="2"/>
      <c r="X10" s="37"/>
      <c r="Y10" s="56" t="s">
        <v>141</v>
      </c>
      <c r="Z10" s="41">
        <f t="shared" ca="1" si="8"/>
        <v>1</v>
      </c>
      <c r="AA10" s="41">
        <f t="shared" ca="1" si="9"/>
        <v>2</v>
      </c>
      <c r="AB10" s="41">
        <f t="shared" ca="1" si="9"/>
        <v>0</v>
      </c>
      <c r="AC10" s="37"/>
      <c r="AD10" s="41">
        <f t="shared" ca="1" si="10"/>
        <v>0</v>
      </c>
      <c r="AE10" s="41">
        <f t="shared" ca="1" si="11"/>
        <v>3</v>
      </c>
      <c r="AF10" s="41">
        <f t="shared" ca="1" si="12"/>
        <v>2</v>
      </c>
      <c r="AG10" s="37"/>
      <c r="AH10" s="56" t="s">
        <v>141</v>
      </c>
      <c r="AI10" s="41">
        <f t="shared" ca="1" si="13"/>
        <v>120</v>
      </c>
      <c r="AJ10" s="61" t="s">
        <v>101</v>
      </c>
      <c r="AK10" s="41">
        <f t="shared" ca="1" si="14"/>
        <v>32</v>
      </c>
      <c r="AL10" s="61" t="s">
        <v>225</v>
      </c>
      <c r="AM10" s="41">
        <f t="shared" ca="1" si="1"/>
        <v>88</v>
      </c>
      <c r="AN10" s="37"/>
      <c r="AO10" s="56" t="s">
        <v>142</v>
      </c>
      <c r="AP10" s="82">
        <f t="shared" ca="1" si="15"/>
        <v>1</v>
      </c>
      <c r="AQ10" s="82">
        <f t="shared" ca="1" si="16"/>
        <v>2</v>
      </c>
      <c r="AR10" s="82">
        <f t="shared" ca="1" si="17"/>
        <v>0</v>
      </c>
      <c r="AS10" s="37"/>
      <c r="AT10" s="82">
        <f t="shared" ca="1" si="18"/>
        <v>0</v>
      </c>
      <c r="AU10" s="82">
        <f t="shared" ca="1" si="19"/>
        <v>3</v>
      </c>
      <c r="AV10" s="82">
        <f t="shared" ca="1" si="20"/>
        <v>2</v>
      </c>
      <c r="AW10" s="37"/>
      <c r="AX10" s="56" t="s">
        <v>141</v>
      </c>
      <c r="AY10" s="41">
        <f t="shared" ca="1" si="21"/>
        <v>120</v>
      </c>
      <c r="AZ10" s="61" t="s">
        <v>101</v>
      </c>
      <c r="BA10" s="41">
        <f t="shared" ca="1" si="22"/>
        <v>32</v>
      </c>
      <c r="BB10" s="61" t="s">
        <v>228</v>
      </c>
      <c r="BC10" s="41">
        <f t="shared" ca="1" si="2"/>
        <v>88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0.80413748488014136</v>
      </c>
      <c r="BZ10" s="40">
        <f t="shared" ca="1" si="4"/>
        <v>3</v>
      </c>
      <c r="CA10" s="17"/>
      <c r="CB10" s="37">
        <v>10</v>
      </c>
      <c r="CC10" s="37">
        <v>1</v>
      </c>
      <c r="CD10" s="37">
        <v>0</v>
      </c>
      <c r="CG10" s="39">
        <f t="shared" ca="1" si="5"/>
        <v>0.66600031606785282</v>
      </c>
      <c r="CH10" s="40">
        <f t="shared" ca="1" si="6"/>
        <v>20</v>
      </c>
      <c r="CI10" s="17"/>
      <c r="CJ10" s="37">
        <v>10</v>
      </c>
      <c r="CK10" s="37">
        <v>2</v>
      </c>
      <c r="CL10" s="37">
        <v>6</v>
      </c>
      <c r="CO10" s="39">
        <f t="shared" ca="1" si="7"/>
        <v>0.84630907776217035</v>
      </c>
      <c r="CP10" s="40">
        <f t="shared" ca="1" si="0"/>
        <v>6</v>
      </c>
      <c r="CQ10" s="17"/>
      <c r="CR10" s="37">
        <v>10</v>
      </c>
      <c r="CS10" s="37">
        <v>1</v>
      </c>
      <c r="CT10" s="37">
        <v>4</v>
      </c>
      <c r="CV10" s="36"/>
      <c r="CW10" s="36"/>
    </row>
    <row r="11" spans="1:101" s="1" customFormat="1" ht="36.6" customHeight="1" x14ac:dyDescent="0.25">
      <c r="A11" s="6" t="s">
        <v>132</v>
      </c>
      <c r="B11" s="7"/>
      <c r="C11" s="147" t="str">
        <f ca="1">IF($Z19="","","○")</f>
        <v>○</v>
      </c>
      <c r="D11" s="147" t="str">
        <f ca="1">IF($AB19="","","○")</f>
        <v>○</v>
      </c>
      <c r="E11" s="147" t="str">
        <f ca="1">IF($AC19="","","○")</f>
        <v>○</v>
      </c>
      <c r="F11" s="8"/>
      <c r="G11" s="6" t="s">
        <v>135</v>
      </c>
      <c r="H11" s="7"/>
      <c r="I11" s="147" t="str">
        <f ca="1">IF($Z20="","","○")</f>
        <v>○</v>
      </c>
      <c r="J11" s="147" t="str">
        <f ca="1">IF($AB20="","","○")</f>
        <v>○</v>
      </c>
      <c r="K11" s="147" t="str">
        <f ca="1">IF($AC20="","","○")</f>
        <v>○</v>
      </c>
      <c r="L11" s="8"/>
      <c r="M11" s="6" t="s">
        <v>229</v>
      </c>
      <c r="N11" s="7"/>
      <c r="O11" s="147" t="str">
        <f ca="1">IF($Z21="","","○")</f>
        <v>○</v>
      </c>
      <c r="P11" s="147" t="str">
        <f ca="1">IF($AB21="","","○")</f>
        <v>○</v>
      </c>
      <c r="Q11" s="147" t="str">
        <f ca="1">IF($AC21="","","○")</f>
        <v>○</v>
      </c>
      <c r="R11" s="8"/>
      <c r="S11" s="2"/>
      <c r="T11" s="2"/>
      <c r="U11" s="2"/>
      <c r="V11" s="2"/>
      <c r="W11" s="2"/>
      <c r="X11" s="37"/>
      <c r="Y11" s="56" t="s">
        <v>144</v>
      </c>
      <c r="Z11" s="41">
        <f t="shared" ca="1" si="8"/>
        <v>1</v>
      </c>
      <c r="AA11" s="41">
        <f t="shared" ca="1" si="9"/>
        <v>4</v>
      </c>
      <c r="AB11" s="41">
        <f t="shared" ca="1" si="9"/>
        <v>0</v>
      </c>
      <c r="AC11" s="37"/>
      <c r="AD11" s="41">
        <f t="shared" ca="1" si="10"/>
        <v>0</v>
      </c>
      <c r="AE11" s="41">
        <f t="shared" ca="1" si="11"/>
        <v>5</v>
      </c>
      <c r="AF11" s="41">
        <f t="shared" ca="1" si="12"/>
        <v>6</v>
      </c>
      <c r="AG11" s="37"/>
      <c r="AH11" s="56" t="s">
        <v>144</v>
      </c>
      <c r="AI11" s="41">
        <f t="shared" ca="1" si="13"/>
        <v>140</v>
      </c>
      <c r="AJ11" s="61" t="s">
        <v>101</v>
      </c>
      <c r="AK11" s="41">
        <f t="shared" ca="1" si="14"/>
        <v>56</v>
      </c>
      <c r="AL11" s="61" t="s">
        <v>225</v>
      </c>
      <c r="AM11" s="41">
        <f t="shared" ca="1" si="1"/>
        <v>84</v>
      </c>
      <c r="AN11" s="37"/>
      <c r="AO11" s="56" t="s">
        <v>230</v>
      </c>
      <c r="AP11" s="82">
        <f t="shared" ca="1" si="15"/>
        <v>1</v>
      </c>
      <c r="AQ11" s="82">
        <f t="shared" ca="1" si="16"/>
        <v>4</v>
      </c>
      <c r="AR11" s="82">
        <f t="shared" ca="1" si="17"/>
        <v>0</v>
      </c>
      <c r="AS11" s="37"/>
      <c r="AT11" s="82">
        <f t="shared" ca="1" si="18"/>
        <v>0</v>
      </c>
      <c r="AU11" s="82">
        <f t="shared" ca="1" si="19"/>
        <v>5</v>
      </c>
      <c r="AV11" s="82">
        <f t="shared" ca="1" si="20"/>
        <v>6</v>
      </c>
      <c r="AW11" s="37"/>
      <c r="AX11" s="56" t="s">
        <v>144</v>
      </c>
      <c r="AY11" s="41">
        <f t="shared" ca="1" si="21"/>
        <v>140</v>
      </c>
      <c r="AZ11" s="61" t="s">
        <v>128</v>
      </c>
      <c r="BA11" s="41">
        <f t="shared" ca="1" si="22"/>
        <v>56</v>
      </c>
      <c r="BB11" s="61" t="s">
        <v>126</v>
      </c>
      <c r="BC11" s="41">
        <f t="shared" ca="1" si="2"/>
        <v>84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2.3271553302020798E-2</v>
      </c>
      <c r="BZ11" s="40">
        <f t="shared" ca="1" si="4"/>
        <v>11</v>
      </c>
      <c r="CA11" s="17"/>
      <c r="CB11" s="37">
        <v>11</v>
      </c>
      <c r="CC11" s="37">
        <v>1</v>
      </c>
      <c r="CD11" s="37">
        <v>0</v>
      </c>
      <c r="CG11" s="39">
        <f t="shared" ca="1" si="5"/>
        <v>0.97789859399616619</v>
      </c>
      <c r="CH11" s="40">
        <f t="shared" ca="1" si="6"/>
        <v>1</v>
      </c>
      <c r="CI11" s="17"/>
      <c r="CJ11" s="37">
        <v>11</v>
      </c>
      <c r="CK11" s="37">
        <v>2</v>
      </c>
      <c r="CL11" s="37">
        <v>7</v>
      </c>
      <c r="CO11" s="39">
        <f t="shared" ca="1" si="7"/>
        <v>0.7167867506046004</v>
      </c>
      <c r="CP11" s="40">
        <f t="shared" ca="1" si="0"/>
        <v>12</v>
      </c>
      <c r="CQ11" s="17"/>
      <c r="CR11" s="37">
        <v>11</v>
      </c>
      <c r="CS11" s="37">
        <v>1</v>
      </c>
      <c r="CT11" s="37">
        <v>5</v>
      </c>
      <c r="CV11" s="36"/>
      <c r="CW11" s="36"/>
    </row>
    <row r="12" spans="1:101" s="1" customFormat="1" ht="42" customHeight="1" x14ac:dyDescent="0.25">
      <c r="A12" s="9"/>
      <c r="B12" s="10"/>
      <c r="C12" s="11">
        <f ca="1">Z5</f>
        <v>1</v>
      </c>
      <c r="D12" s="11">
        <f ca="1">AA5</f>
        <v>7</v>
      </c>
      <c r="E12" s="11">
        <f ca="1">AB5</f>
        <v>5</v>
      </c>
      <c r="F12" s="8"/>
      <c r="G12" s="9"/>
      <c r="H12" s="10"/>
      <c r="I12" s="11">
        <f ca="1">Z6</f>
        <v>1</v>
      </c>
      <c r="J12" s="11">
        <f ca="1">AA6</f>
        <v>6</v>
      </c>
      <c r="K12" s="11">
        <f ca="1">AB6</f>
        <v>1</v>
      </c>
      <c r="L12" s="8"/>
      <c r="M12" s="9"/>
      <c r="N12" s="10"/>
      <c r="O12" s="11">
        <f ca="1">Z7</f>
        <v>1</v>
      </c>
      <c r="P12" s="11">
        <f ca="1">AA7</f>
        <v>2</v>
      </c>
      <c r="Q12" s="11">
        <f ca="1">AB7</f>
        <v>3</v>
      </c>
      <c r="R12" s="8"/>
      <c r="S12" s="2"/>
      <c r="T12" s="2"/>
      <c r="U12" s="2"/>
      <c r="V12" s="2"/>
      <c r="W12" s="2"/>
      <c r="X12" s="37"/>
      <c r="Y12" s="56" t="s">
        <v>145</v>
      </c>
      <c r="Z12" s="41">
        <f t="shared" ca="1" si="8"/>
        <v>1</v>
      </c>
      <c r="AA12" s="41">
        <f t="shared" ca="1" si="9"/>
        <v>1</v>
      </c>
      <c r="AB12" s="41">
        <f t="shared" ca="1" si="9"/>
        <v>1</v>
      </c>
      <c r="AC12" s="37"/>
      <c r="AD12" s="41">
        <f t="shared" ca="1" si="10"/>
        <v>0</v>
      </c>
      <c r="AE12" s="41">
        <f t="shared" ca="1" si="11"/>
        <v>4</v>
      </c>
      <c r="AF12" s="41">
        <f t="shared" ca="1" si="12"/>
        <v>6</v>
      </c>
      <c r="AG12" s="37"/>
      <c r="AH12" s="56" t="s">
        <v>145</v>
      </c>
      <c r="AI12" s="41">
        <f t="shared" ca="1" si="13"/>
        <v>111</v>
      </c>
      <c r="AJ12" s="61" t="s">
        <v>153</v>
      </c>
      <c r="AK12" s="41">
        <f t="shared" ca="1" si="14"/>
        <v>46</v>
      </c>
      <c r="AL12" s="61" t="s">
        <v>121</v>
      </c>
      <c r="AM12" s="41">
        <f t="shared" ca="1" si="1"/>
        <v>65</v>
      </c>
      <c r="AN12" s="37"/>
      <c r="AO12" s="56" t="s">
        <v>145</v>
      </c>
      <c r="AP12" s="82">
        <f t="shared" ca="1" si="15"/>
        <v>1</v>
      </c>
      <c r="AQ12" s="82">
        <f t="shared" ca="1" si="16"/>
        <v>1</v>
      </c>
      <c r="AR12" s="82">
        <f t="shared" ca="1" si="17"/>
        <v>1</v>
      </c>
      <c r="AS12" s="37"/>
      <c r="AT12" s="82">
        <f t="shared" ca="1" si="18"/>
        <v>0</v>
      </c>
      <c r="AU12" s="82">
        <f t="shared" ca="1" si="19"/>
        <v>4</v>
      </c>
      <c r="AV12" s="82">
        <f t="shared" ca="1" si="20"/>
        <v>6</v>
      </c>
      <c r="AW12" s="37"/>
      <c r="AX12" s="56" t="s">
        <v>145</v>
      </c>
      <c r="AY12" s="41">
        <f t="shared" ca="1" si="21"/>
        <v>111</v>
      </c>
      <c r="AZ12" s="61" t="s">
        <v>231</v>
      </c>
      <c r="BA12" s="41">
        <f t="shared" ca="1" si="22"/>
        <v>46</v>
      </c>
      <c r="BB12" s="61" t="s">
        <v>121</v>
      </c>
      <c r="BC12" s="41">
        <f t="shared" ca="1" si="2"/>
        <v>65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0.30071167887269445</v>
      </c>
      <c r="BZ12" s="40">
        <f t="shared" ca="1" si="4"/>
        <v>9</v>
      </c>
      <c r="CA12" s="17"/>
      <c r="CB12" s="37">
        <v>12</v>
      </c>
      <c r="CC12" s="37">
        <v>1</v>
      </c>
      <c r="CD12" s="37">
        <v>0</v>
      </c>
      <c r="CG12" s="39">
        <f t="shared" ca="1" si="5"/>
        <v>0.82855888573187075</v>
      </c>
      <c r="CH12" s="40">
        <f t="shared" ca="1" si="6"/>
        <v>9</v>
      </c>
      <c r="CI12" s="17"/>
      <c r="CJ12" s="37">
        <v>12</v>
      </c>
      <c r="CK12" s="37">
        <v>2</v>
      </c>
      <c r="CL12" s="37">
        <v>8</v>
      </c>
      <c r="CO12" s="39">
        <f t="shared" ca="1" si="7"/>
        <v>0.55009145109505619</v>
      </c>
      <c r="CP12" s="40">
        <f t="shared" ca="1" si="0"/>
        <v>19</v>
      </c>
      <c r="CQ12" s="17"/>
      <c r="CR12" s="37">
        <v>12</v>
      </c>
      <c r="CS12" s="37">
        <v>1</v>
      </c>
      <c r="CT12" s="37">
        <v>6</v>
      </c>
      <c r="CV12" s="36"/>
      <c r="CW12" s="36"/>
    </row>
    <row r="13" spans="1:101" s="1" customFormat="1" ht="42" customHeight="1" thickBot="1" x14ac:dyDescent="0.3">
      <c r="A13" s="9"/>
      <c r="B13" s="12" t="s">
        <v>101</v>
      </c>
      <c r="C13" s="13">
        <f ca="1">AD5</f>
        <v>0</v>
      </c>
      <c r="D13" s="13">
        <f ca="1">AE5</f>
        <v>9</v>
      </c>
      <c r="E13" s="13">
        <f ca="1">AF5</f>
        <v>6</v>
      </c>
      <c r="F13" s="8"/>
      <c r="G13" s="9"/>
      <c r="H13" s="12" t="s">
        <v>101</v>
      </c>
      <c r="I13" s="13">
        <f ca="1">AD6</f>
        <v>0</v>
      </c>
      <c r="J13" s="13">
        <f ca="1">AE6</f>
        <v>9</v>
      </c>
      <c r="K13" s="13">
        <f ca="1">AF6</f>
        <v>9</v>
      </c>
      <c r="L13" s="8"/>
      <c r="M13" s="9"/>
      <c r="N13" s="12" t="s">
        <v>101</v>
      </c>
      <c r="O13" s="13">
        <f ca="1">AD7</f>
        <v>0</v>
      </c>
      <c r="P13" s="13">
        <f ca="1">AE7</f>
        <v>8</v>
      </c>
      <c r="Q13" s="13">
        <f ca="1">AF7</f>
        <v>4</v>
      </c>
      <c r="R13" s="8"/>
      <c r="S13" s="2"/>
      <c r="T13" s="2"/>
      <c r="U13" s="2"/>
      <c r="V13" s="2"/>
      <c r="W13" s="2"/>
      <c r="X13" s="37"/>
      <c r="Y13" s="56" t="s">
        <v>146</v>
      </c>
      <c r="Z13" s="41">
        <f t="shared" ca="1" si="8"/>
        <v>1</v>
      </c>
      <c r="AA13" s="41">
        <f t="shared" ca="1" si="9"/>
        <v>2</v>
      </c>
      <c r="AB13" s="41">
        <f t="shared" ca="1" si="9"/>
        <v>2</v>
      </c>
      <c r="AC13" s="37"/>
      <c r="AD13" s="41">
        <f t="shared" ca="1" si="10"/>
        <v>0</v>
      </c>
      <c r="AE13" s="41">
        <f t="shared" ca="1" si="11"/>
        <v>5</v>
      </c>
      <c r="AF13" s="41">
        <f t="shared" ca="1" si="12"/>
        <v>6</v>
      </c>
      <c r="AG13" s="37"/>
      <c r="AH13" s="56" t="s">
        <v>207</v>
      </c>
      <c r="AI13" s="41">
        <f t="shared" ca="1" si="13"/>
        <v>122</v>
      </c>
      <c r="AJ13" s="61" t="s">
        <v>231</v>
      </c>
      <c r="AK13" s="41">
        <f t="shared" ca="1" si="14"/>
        <v>56</v>
      </c>
      <c r="AL13" s="61" t="s">
        <v>121</v>
      </c>
      <c r="AM13" s="41">
        <f t="shared" ca="1" si="1"/>
        <v>66</v>
      </c>
      <c r="AN13" s="37"/>
      <c r="AO13" s="56" t="s">
        <v>232</v>
      </c>
      <c r="AP13" s="82">
        <f t="shared" ca="1" si="15"/>
        <v>1</v>
      </c>
      <c r="AQ13" s="82">
        <f t="shared" ca="1" si="16"/>
        <v>2</v>
      </c>
      <c r="AR13" s="82">
        <f t="shared" ca="1" si="17"/>
        <v>2</v>
      </c>
      <c r="AS13" s="37"/>
      <c r="AT13" s="82">
        <f t="shared" ca="1" si="18"/>
        <v>0</v>
      </c>
      <c r="AU13" s="82">
        <f t="shared" ca="1" si="19"/>
        <v>5</v>
      </c>
      <c r="AV13" s="82">
        <f t="shared" ca="1" si="20"/>
        <v>6</v>
      </c>
      <c r="AW13" s="37"/>
      <c r="AX13" s="56" t="s">
        <v>146</v>
      </c>
      <c r="AY13" s="41">
        <f t="shared" ca="1" si="21"/>
        <v>122</v>
      </c>
      <c r="AZ13" s="61" t="s">
        <v>153</v>
      </c>
      <c r="BA13" s="41">
        <f t="shared" ca="1" si="22"/>
        <v>56</v>
      </c>
      <c r="BB13" s="61" t="s">
        <v>228</v>
      </c>
      <c r="BC13" s="41">
        <f t="shared" ca="1" si="2"/>
        <v>66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/>
      <c r="BZ13" s="40"/>
      <c r="CA13" s="17"/>
      <c r="CB13" s="37"/>
      <c r="CC13" s="37"/>
      <c r="CD13" s="37"/>
      <c r="CG13" s="39">
        <f t="shared" ca="1" si="5"/>
        <v>0.69100476061071703</v>
      </c>
      <c r="CH13" s="40">
        <f t="shared" ca="1" si="6"/>
        <v>17</v>
      </c>
      <c r="CI13" s="17"/>
      <c r="CJ13" s="37">
        <v>13</v>
      </c>
      <c r="CK13" s="37">
        <v>2</v>
      </c>
      <c r="CL13" s="37">
        <v>9</v>
      </c>
      <c r="CO13" s="39">
        <f t="shared" ca="1" si="7"/>
        <v>0.6872932032732807</v>
      </c>
      <c r="CP13" s="40">
        <f t="shared" ca="1" si="0"/>
        <v>14</v>
      </c>
      <c r="CQ13" s="17"/>
      <c r="CR13" s="37">
        <v>13</v>
      </c>
      <c r="CS13" s="37">
        <v>1</v>
      </c>
      <c r="CT13" s="37">
        <v>7</v>
      </c>
      <c r="CV13" s="36"/>
      <c r="CW13" s="36"/>
    </row>
    <row r="14" spans="1:101" s="1" customFormat="1" ht="42" customHeight="1" x14ac:dyDescent="0.4">
      <c r="A14" s="9"/>
      <c r="B14" s="160"/>
      <c r="C14" s="160"/>
      <c r="D14" s="161"/>
      <c r="E14" s="161"/>
      <c r="F14" s="8"/>
      <c r="G14" s="9"/>
      <c r="H14" s="160"/>
      <c r="I14" s="160"/>
      <c r="J14" s="161"/>
      <c r="K14" s="161"/>
      <c r="L14" s="8"/>
      <c r="M14" s="9"/>
      <c r="N14" s="160"/>
      <c r="O14" s="160"/>
      <c r="P14" s="161"/>
      <c r="Q14" s="161"/>
      <c r="R14" s="8"/>
      <c r="S14" s="2"/>
      <c r="T14" s="2"/>
      <c r="U14" s="2"/>
      <c r="V14" s="2"/>
      <c r="W14" s="2"/>
      <c r="X14" s="37"/>
      <c r="Y14" s="37"/>
      <c r="Z14" s="144" t="s">
        <v>233</v>
      </c>
      <c r="AA14" s="144" t="s">
        <v>30</v>
      </c>
      <c r="AB14" s="144" t="s">
        <v>234</v>
      </c>
      <c r="AC14" s="144" t="s">
        <v>99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/>
      <c r="BZ14" s="40"/>
      <c r="CA14" s="17"/>
      <c r="CB14" s="37"/>
      <c r="CC14" s="37"/>
      <c r="CD14" s="37"/>
      <c r="CG14" s="39">
        <f t="shared" ca="1" si="5"/>
        <v>0.6554812308717336</v>
      </c>
      <c r="CH14" s="40">
        <f t="shared" ca="1" si="6"/>
        <v>21</v>
      </c>
      <c r="CI14" s="17"/>
      <c r="CJ14" s="37">
        <v>14</v>
      </c>
      <c r="CK14" s="36">
        <v>3</v>
      </c>
      <c r="CL14" s="37">
        <v>4</v>
      </c>
      <c r="CO14" s="39">
        <f t="shared" ca="1" si="7"/>
        <v>0.96831717502780712</v>
      </c>
      <c r="CP14" s="40">
        <f t="shared" ca="1" si="0"/>
        <v>3</v>
      </c>
      <c r="CQ14" s="17"/>
      <c r="CR14" s="37">
        <v>14</v>
      </c>
      <c r="CS14" s="37">
        <v>1</v>
      </c>
      <c r="CT14" s="37">
        <v>8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/>
      <c r="BZ15" s="40"/>
      <c r="CA15" s="17"/>
      <c r="CB15" s="37"/>
      <c r="CC15" s="36"/>
      <c r="CD15" s="37"/>
      <c r="CG15" s="39">
        <f t="shared" ca="1" si="5"/>
        <v>0.93619384471036271</v>
      </c>
      <c r="CH15" s="40">
        <f t="shared" ca="1" si="6"/>
        <v>3</v>
      </c>
      <c r="CI15" s="17"/>
      <c r="CJ15" s="37">
        <v>15</v>
      </c>
      <c r="CK15" s="36">
        <v>3</v>
      </c>
      <c r="CL15" s="37">
        <v>5</v>
      </c>
      <c r="CO15" s="39">
        <f t="shared" ca="1" si="7"/>
        <v>0.55471263667807391</v>
      </c>
      <c r="CP15" s="40">
        <f t="shared" ca="1" si="0"/>
        <v>18</v>
      </c>
      <c r="CQ15" s="17"/>
      <c r="CR15" s="37">
        <v>15</v>
      </c>
      <c r="CS15" s="37">
        <v>1</v>
      </c>
      <c r="CT15" s="37">
        <v>9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8" t="str">
        <f ca="1">IF($AA22="","","○")</f>
        <v>○</v>
      </c>
      <c r="E16" s="146"/>
      <c r="F16" s="5"/>
      <c r="G16" s="3"/>
      <c r="H16" s="4"/>
      <c r="I16" s="22"/>
      <c r="J16" s="148" t="str">
        <f ca="1">IF($AA23="","","○")</f>
        <v>○</v>
      </c>
      <c r="K16" s="146"/>
      <c r="L16" s="5"/>
      <c r="M16" s="3"/>
      <c r="N16" s="4"/>
      <c r="O16" s="22"/>
      <c r="P16" s="148" t="str">
        <f ca="1">IF($AA24="","","○")</f>
        <v>○</v>
      </c>
      <c r="Q16" s="146"/>
      <c r="R16" s="5"/>
      <c r="S16" s="2"/>
      <c r="T16" s="2"/>
      <c r="U16" s="2"/>
      <c r="V16" s="2"/>
      <c r="W16" s="2"/>
      <c r="X16" s="37"/>
      <c r="Y16" s="56" t="s">
        <v>118</v>
      </c>
      <c r="Z16" s="145">
        <f ca="1">AH43</f>
        <v>0</v>
      </c>
      <c r="AA16" s="145">
        <f ca="1">AT43</f>
        <v>10</v>
      </c>
      <c r="AB16" s="145">
        <f ca="1">BC43</f>
        <v>2</v>
      </c>
      <c r="AC16" s="145">
        <f t="shared" ref="AC16:AC27" ca="1" si="23">BN43</f>
        <v>10</v>
      </c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/>
      <c r="BZ16" s="40"/>
      <c r="CA16" s="17"/>
      <c r="CB16" s="37"/>
      <c r="CC16" s="36"/>
      <c r="CD16" s="37"/>
      <c r="CG16" s="39">
        <f t="shared" ca="1" si="5"/>
        <v>0.11344384191613044</v>
      </c>
      <c r="CH16" s="40">
        <f t="shared" ca="1" si="6"/>
        <v>32</v>
      </c>
      <c r="CI16" s="17"/>
      <c r="CJ16" s="37">
        <v>16</v>
      </c>
      <c r="CK16" s="36">
        <v>3</v>
      </c>
      <c r="CL16" s="37">
        <v>6</v>
      </c>
      <c r="CO16" s="39">
        <f t="shared" ca="1" si="7"/>
        <v>2.7251773348263009E-2</v>
      </c>
      <c r="CP16" s="40">
        <f t="shared" ca="1" si="0"/>
        <v>43</v>
      </c>
      <c r="CQ16" s="17"/>
      <c r="CR16" s="37">
        <v>16</v>
      </c>
      <c r="CS16" s="37">
        <v>2</v>
      </c>
      <c r="CT16" s="37">
        <v>3</v>
      </c>
      <c r="CV16" s="36"/>
      <c r="CW16" s="36"/>
    </row>
    <row r="17" spans="1:101" s="1" customFormat="1" ht="36.6" customHeight="1" x14ac:dyDescent="0.25">
      <c r="A17" s="6" t="s">
        <v>139</v>
      </c>
      <c r="B17" s="7"/>
      <c r="C17" s="147" t="str">
        <f ca="1">IF($Z22="","","○")</f>
        <v>○</v>
      </c>
      <c r="D17" s="147" t="str">
        <f ca="1">IF($AB22="","","○")</f>
        <v>○</v>
      </c>
      <c r="E17" s="147" t="str">
        <f ca="1">IF($AC22="","","○")</f>
        <v>○</v>
      </c>
      <c r="F17" s="8"/>
      <c r="G17" s="6" t="s">
        <v>140</v>
      </c>
      <c r="H17" s="7"/>
      <c r="I17" s="147" t="str">
        <f ca="1">IF($Z23="","","○")</f>
        <v>○</v>
      </c>
      <c r="J17" s="147" t="str">
        <f ca="1">IF($AB23="","","○")</f>
        <v>○</v>
      </c>
      <c r="K17" s="147" t="str">
        <f ca="1">IF($AC23="","","○")</f>
        <v>○</v>
      </c>
      <c r="L17" s="8"/>
      <c r="M17" s="6" t="s">
        <v>141</v>
      </c>
      <c r="N17" s="7"/>
      <c r="O17" s="147" t="str">
        <f ca="1">IF($Z24="","","○")</f>
        <v>○</v>
      </c>
      <c r="P17" s="147" t="str">
        <f ca="1">IF($AB24="","","○")</f>
        <v>○</v>
      </c>
      <c r="Q17" s="147" t="str">
        <f ca="1">IF($AC24="","","○")</f>
        <v>○</v>
      </c>
      <c r="R17" s="8"/>
      <c r="S17" s="2"/>
      <c r="T17" s="2"/>
      <c r="U17" s="2"/>
      <c r="V17" s="2"/>
      <c r="W17" s="2"/>
      <c r="X17" s="37"/>
      <c r="Y17" s="56" t="s">
        <v>124</v>
      </c>
      <c r="Z17" s="145">
        <f t="shared" ref="Z17:Z27" ca="1" si="24">AH44</f>
        <v>0</v>
      </c>
      <c r="AA17" s="145">
        <f t="shared" ref="AA17:AA27" ca="1" si="25">AT44</f>
        <v>10</v>
      </c>
      <c r="AB17" s="145">
        <f t="shared" ref="AB17:AB27" ca="1" si="26">BC44</f>
        <v>2</v>
      </c>
      <c r="AC17" s="145">
        <f t="shared" ca="1" si="23"/>
        <v>10</v>
      </c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/>
      <c r="BZ17" s="40"/>
      <c r="CA17" s="17"/>
      <c r="CB17" s="37"/>
      <c r="CC17" s="36"/>
      <c r="CD17" s="37"/>
      <c r="CG17" s="39">
        <f t="shared" ca="1" si="5"/>
        <v>0.54309080456732661</v>
      </c>
      <c r="CH17" s="40">
        <f t="shared" ca="1" si="6"/>
        <v>22</v>
      </c>
      <c r="CI17" s="17"/>
      <c r="CJ17" s="37">
        <v>17</v>
      </c>
      <c r="CK17" s="36">
        <v>3</v>
      </c>
      <c r="CL17" s="37">
        <v>7</v>
      </c>
      <c r="CO17" s="39">
        <f t="shared" ca="1" si="7"/>
        <v>0.31683999996616963</v>
      </c>
      <c r="CP17" s="40">
        <f t="shared" ca="1" si="0"/>
        <v>29</v>
      </c>
      <c r="CQ17" s="17"/>
      <c r="CR17" s="37">
        <v>17</v>
      </c>
      <c r="CS17" s="37">
        <v>2</v>
      </c>
      <c r="CT17" s="37">
        <v>4</v>
      </c>
      <c r="CV17" s="36"/>
      <c r="CW17" s="36"/>
    </row>
    <row r="18" spans="1:101" s="1" customFormat="1" ht="42" customHeight="1" x14ac:dyDescent="0.25">
      <c r="A18" s="9"/>
      <c r="B18" s="10"/>
      <c r="C18" s="11">
        <f ca="1">Z8</f>
        <v>1</v>
      </c>
      <c r="D18" s="11">
        <f ca="1">AA8</f>
        <v>2</v>
      </c>
      <c r="E18" s="11">
        <f ca="1">AB8</f>
        <v>2</v>
      </c>
      <c r="F18" s="8"/>
      <c r="G18" s="9"/>
      <c r="H18" s="10"/>
      <c r="I18" s="11">
        <f ca="1">Z9</f>
        <v>1</v>
      </c>
      <c r="J18" s="11">
        <f ca="1">AA9</f>
        <v>1</v>
      </c>
      <c r="K18" s="11">
        <f ca="1">AB9</f>
        <v>6</v>
      </c>
      <c r="L18" s="8"/>
      <c r="M18" s="9"/>
      <c r="N18" s="10"/>
      <c r="O18" s="11">
        <f ca="1">Z10</f>
        <v>1</v>
      </c>
      <c r="P18" s="11">
        <f ca="1">AA10</f>
        <v>2</v>
      </c>
      <c r="Q18" s="11">
        <f ca="1">AB10</f>
        <v>0</v>
      </c>
      <c r="R18" s="8"/>
      <c r="S18" s="2"/>
      <c r="T18" s="2"/>
      <c r="U18" s="2"/>
      <c r="V18" s="2"/>
      <c r="W18" s="2"/>
      <c r="X18" s="37"/>
      <c r="Y18" s="56" t="s">
        <v>129</v>
      </c>
      <c r="Z18" s="145">
        <f t="shared" ca="1" si="24"/>
        <v>0</v>
      </c>
      <c r="AA18" s="145">
        <f t="shared" ca="1" si="25"/>
        <v>10</v>
      </c>
      <c r="AB18" s="145">
        <f t="shared" ca="1" si="26"/>
        <v>4</v>
      </c>
      <c r="AC18" s="145">
        <f t="shared" ca="1" si="23"/>
        <v>10</v>
      </c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/>
      <c r="BZ18" s="40"/>
      <c r="CA18" s="17"/>
      <c r="CB18" s="37"/>
      <c r="CC18" s="36"/>
      <c r="CD18" s="37"/>
      <c r="CG18" s="39">
        <f t="shared" ca="1" si="5"/>
        <v>0.16149165755804551</v>
      </c>
      <c r="CH18" s="40">
        <f t="shared" ca="1" si="6"/>
        <v>29</v>
      </c>
      <c r="CI18" s="17"/>
      <c r="CJ18" s="37">
        <v>18</v>
      </c>
      <c r="CK18" s="36">
        <v>3</v>
      </c>
      <c r="CL18" s="37">
        <v>8</v>
      </c>
      <c r="CO18" s="39">
        <f t="shared" ca="1" si="7"/>
        <v>0.19165289320018919</v>
      </c>
      <c r="CP18" s="40">
        <f t="shared" ca="1" si="0"/>
        <v>36</v>
      </c>
      <c r="CQ18" s="17"/>
      <c r="CR18" s="37">
        <v>18</v>
      </c>
      <c r="CS18" s="37">
        <v>2</v>
      </c>
      <c r="CT18" s="37">
        <v>5</v>
      </c>
      <c r="CV18" s="36"/>
      <c r="CW18" s="36"/>
    </row>
    <row r="19" spans="1:101" s="1" customFormat="1" ht="42" customHeight="1" thickBot="1" x14ac:dyDescent="0.3">
      <c r="A19" s="9"/>
      <c r="B19" s="12" t="s">
        <v>101</v>
      </c>
      <c r="C19" s="13">
        <f ca="1">AD8</f>
        <v>0</v>
      </c>
      <c r="D19" s="13">
        <f ca="1">AE8</f>
        <v>6</v>
      </c>
      <c r="E19" s="13">
        <f ca="1">AF8</f>
        <v>7</v>
      </c>
      <c r="F19" s="8"/>
      <c r="G19" s="9"/>
      <c r="H19" s="12" t="s">
        <v>101</v>
      </c>
      <c r="I19" s="13">
        <f ca="1">AD9</f>
        <v>0</v>
      </c>
      <c r="J19" s="13">
        <f ca="1">AE9</f>
        <v>9</v>
      </c>
      <c r="K19" s="13">
        <f ca="1">AF9</f>
        <v>9</v>
      </c>
      <c r="L19" s="8"/>
      <c r="M19" s="9"/>
      <c r="N19" s="12" t="s">
        <v>101</v>
      </c>
      <c r="O19" s="13">
        <f ca="1">AD10</f>
        <v>0</v>
      </c>
      <c r="P19" s="13">
        <f ca="1">AE10</f>
        <v>3</v>
      </c>
      <c r="Q19" s="13">
        <f ca="1">AF10</f>
        <v>2</v>
      </c>
      <c r="R19" s="8"/>
      <c r="S19" s="2"/>
      <c r="T19" s="2"/>
      <c r="U19" s="2"/>
      <c r="V19" s="2"/>
      <c r="W19" s="2"/>
      <c r="X19" s="37"/>
      <c r="Y19" s="56" t="s">
        <v>235</v>
      </c>
      <c r="Z19" s="145">
        <f t="shared" ca="1" si="24"/>
        <v>0</v>
      </c>
      <c r="AA19" s="145">
        <f t="shared" ca="1" si="25"/>
        <v>10</v>
      </c>
      <c r="AB19" s="145">
        <f t="shared" ca="1" si="26"/>
        <v>6</v>
      </c>
      <c r="AC19" s="145">
        <f t="shared" ca="1" si="23"/>
        <v>10</v>
      </c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>
        <f t="shared" ca="1" si="5"/>
        <v>0.22836258969096634</v>
      </c>
      <c r="CH19" s="40">
        <f t="shared" ca="1" si="6"/>
        <v>27</v>
      </c>
      <c r="CI19" s="17"/>
      <c r="CJ19" s="37">
        <v>19</v>
      </c>
      <c r="CK19" s="36">
        <v>3</v>
      </c>
      <c r="CL19" s="37">
        <v>9</v>
      </c>
      <c r="CO19" s="39">
        <f t="shared" ca="1" si="7"/>
        <v>0.16802572599708265</v>
      </c>
      <c r="CP19" s="40">
        <f t="shared" ca="1" si="0"/>
        <v>37</v>
      </c>
      <c r="CQ19" s="17"/>
      <c r="CR19" s="37">
        <v>19</v>
      </c>
      <c r="CS19" s="37">
        <v>2</v>
      </c>
      <c r="CT19" s="37">
        <v>6</v>
      </c>
      <c r="CV19" s="36"/>
      <c r="CW19" s="36"/>
    </row>
    <row r="20" spans="1:101" s="1" customFormat="1" ht="42" customHeight="1" x14ac:dyDescent="0.25">
      <c r="A20" s="9"/>
      <c r="B20" s="156"/>
      <c r="C20" s="156"/>
      <c r="D20" s="156"/>
      <c r="E20" s="156"/>
      <c r="F20" s="8"/>
      <c r="G20" s="9"/>
      <c r="H20" s="156"/>
      <c r="I20" s="156"/>
      <c r="J20" s="156"/>
      <c r="K20" s="156"/>
      <c r="L20" s="8"/>
      <c r="M20" s="9"/>
      <c r="N20" s="156"/>
      <c r="O20" s="156"/>
      <c r="P20" s="156"/>
      <c r="Q20" s="156"/>
      <c r="R20" s="8"/>
      <c r="S20" s="2"/>
      <c r="T20" s="2"/>
      <c r="U20" s="2"/>
      <c r="V20" s="2"/>
      <c r="W20" s="2"/>
      <c r="X20" s="37"/>
      <c r="Y20" s="56" t="s">
        <v>135</v>
      </c>
      <c r="Z20" s="145">
        <f t="shared" ca="1" si="24"/>
        <v>0</v>
      </c>
      <c r="AA20" s="145">
        <f t="shared" ca="1" si="25"/>
        <v>10</v>
      </c>
      <c r="AB20" s="145">
        <f t="shared" ca="1" si="26"/>
        <v>5</v>
      </c>
      <c r="AC20" s="145">
        <f t="shared" ca="1" si="23"/>
        <v>10</v>
      </c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>
        <f t="shared" ca="1" si="5"/>
        <v>0.71574387773718862</v>
      </c>
      <c r="CH20" s="40">
        <f t="shared" ca="1" si="6"/>
        <v>14</v>
      </c>
      <c r="CI20" s="17"/>
      <c r="CJ20" s="37">
        <v>20</v>
      </c>
      <c r="CK20" s="37">
        <v>4</v>
      </c>
      <c r="CL20" s="37">
        <v>5</v>
      </c>
      <c r="CO20" s="39">
        <f t="shared" ca="1" si="7"/>
        <v>0.25006250175894362</v>
      </c>
      <c r="CP20" s="40">
        <f t="shared" ca="1" si="0"/>
        <v>32</v>
      </c>
      <c r="CQ20" s="17"/>
      <c r="CR20" s="37">
        <v>20</v>
      </c>
      <c r="CS20" s="37">
        <v>2</v>
      </c>
      <c r="CT20" s="37">
        <v>7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138</v>
      </c>
      <c r="Z21" s="145">
        <f t="shared" ca="1" si="24"/>
        <v>0</v>
      </c>
      <c r="AA21" s="145">
        <f t="shared" ca="1" si="25"/>
        <v>10</v>
      </c>
      <c r="AB21" s="145">
        <f t="shared" ca="1" si="26"/>
        <v>1</v>
      </c>
      <c r="AC21" s="145">
        <f t="shared" ca="1" si="23"/>
        <v>10</v>
      </c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>
        <f t="shared" ca="1" si="5"/>
        <v>0.54166879696114378</v>
      </c>
      <c r="CH21" s="40">
        <f t="shared" ca="1" si="6"/>
        <v>23</v>
      </c>
      <c r="CI21" s="17"/>
      <c r="CJ21" s="37">
        <v>21</v>
      </c>
      <c r="CK21" s="37">
        <v>4</v>
      </c>
      <c r="CL21" s="37">
        <v>6</v>
      </c>
      <c r="CO21" s="39">
        <f t="shared" ca="1" si="7"/>
        <v>0.55822243332546617</v>
      </c>
      <c r="CP21" s="40">
        <f t="shared" ca="1" si="0"/>
        <v>17</v>
      </c>
      <c r="CQ21" s="17"/>
      <c r="CR21" s="37">
        <v>21</v>
      </c>
      <c r="CS21" s="37">
        <v>2</v>
      </c>
      <c r="CT21" s="37">
        <v>8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8" t="str">
        <f ca="1">IF($AA25="","","○")</f>
        <v>○</v>
      </c>
      <c r="E22" s="146"/>
      <c r="F22" s="5"/>
      <c r="G22" s="3"/>
      <c r="H22" s="4"/>
      <c r="I22" s="22"/>
      <c r="J22" s="148" t="str">
        <f ca="1">IF($AA26="","","○")</f>
        <v>○</v>
      </c>
      <c r="K22" s="146"/>
      <c r="L22" s="5"/>
      <c r="M22" s="3"/>
      <c r="N22" s="4"/>
      <c r="O22" s="22"/>
      <c r="P22" s="148" t="str">
        <f ca="1">IF($AA27="","","○")</f>
        <v>○</v>
      </c>
      <c r="Q22" s="146"/>
      <c r="R22" s="5"/>
      <c r="S22" s="2"/>
      <c r="T22" s="2"/>
      <c r="U22" s="2"/>
      <c r="V22" s="2"/>
      <c r="W22" s="2"/>
      <c r="X22" s="37"/>
      <c r="Y22" s="56" t="s">
        <v>139</v>
      </c>
      <c r="Z22" s="145">
        <f t="shared" ca="1" si="24"/>
        <v>0</v>
      </c>
      <c r="AA22" s="145">
        <f t="shared" ca="1" si="25"/>
        <v>10</v>
      </c>
      <c r="AB22" s="145">
        <f t="shared" ca="1" si="26"/>
        <v>1</v>
      </c>
      <c r="AC22" s="145">
        <f t="shared" ca="1" si="23"/>
        <v>10</v>
      </c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>
        <f t="shared" ca="1" si="5"/>
        <v>0.91549050963595158</v>
      </c>
      <c r="CH22" s="40">
        <f t="shared" ca="1" si="6"/>
        <v>5</v>
      </c>
      <c r="CI22" s="17"/>
      <c r="CJ22" s="37">
        <v>22</v>
      </c>
      <c r="CK22" s="36">
        <v>4</v>
      </c>
      <c r="CL22" s="37">
        <v>7</v>
      </c>
      <c r="CO22" s="39">
        <f t="shared" ca="1" si="7"/>
        <v>0.33446484759530926</v>
      </c>
      <c r="CP22" s="40">
        <f t="shared" ca="1" si="0"/>
        <v>27</v>
      </c>
      <c r="CQ22" s="17"/>
      <c r="CR22" s="37">
        <v>22</v>
      </c>
      <c r="CS22" s="37">
        <v>2</v>
      </c>
      <c r="CT22" s="37">
        <v>9</v>
      </c>
      <c r="CV22" s="36"/>
      <c r="CW22" s="36"/>
    </row>
    <row r="23" spans="1:101" s="1" customFormat="1" ht="36.6" customHeight="1" x14ac:dyDescent="0.25">
      <c r="A23" s="6" t="s">
        <v>144</v>
      </c>
      <c r="B23" s="7"/>
      <c r="C23" s="147" t="str">
        <f ca="1">IF($Z25="","","○")</f>
        <v>○</v>
      </c>
      <c r="D23" s="147" t="str">
        <f ca="1">IF($AB25="","","○")</f>
        <v>○</v>
      </c>
      <c r="E23" s="147" t="str">
        <f ca="1">IF($AC25="","","○")</f>
        <v>○</v>
      </c>
      <c r="F23" s="8"/>
      <c r="G23" s="6" t="s">
        <v>236</v>
      </c>
      <c r="H23" s="7"/>
      <c r="I23" s="147" t="str">
        <f ca="1">IF($Z26="","","○")</f>
        <v>○</v>
      </c>
      <c r="J23" s="147" t="str">
        <f ca="1">IF($AB26="","","○")</f>
        <v>○</v>
      </c>
      <c r="K23" s="147" t="str">
        <f ca="1">IF($AC26="","","○")</f>
        <v>○</v>
      </c>
      <c r="L23" s="8"/>
      <c r="M23" s="6" t="s">
        <v>146</v>
      </c>
      <c r="N23" s="7"/>
      <c r="O23" s="147" t="str">
        <f ca="1">IF($Z27="","","○")</f>
        <v>○</v>
      </c>
      <c r="P23" s="147" t="str">
        <f ca="1">IF($AB27="","","○")</f>
        <v>○</v>
      </c>
      <c r="Q23" s="147" t="str">
        <f ca="1">IF($AC27="","","○")</f>
        <v>○</v>
      </c>
      <c r="R23" s="8"/>
      <c r="S23" s="2"/>
      <c r="T23" s="2"/>
      <c r="U23" s="2"/>
      <c r="V23" s="2"/>
      <c r="W23" s="2"/>
      <c r="X23" s="37"/>
      <c r="Y23" s="56" t="s">
        <v>237</v>
      </c>
      <c r="Z23" s="145">
        <f t="shared" ca="1" si="24"/>
        <v>0</v>
      </c>
      <c r="AA23" s="145">
        <f t="shared" ca="1" si="25"/>
        <v>10</v>
      </c>
      <c r="AB23" s="145">
        <f t="shared" ca="1" si="26"/>
        <v>0</v>
      </c>
      <c r="AC23" s="145">
        <f t="shared" ca="1" si="23"/>
        <v>10</v>
      </c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>
        <f t="shared" ca="1" si="5"/>
        <v>0.19476492824248282</v>
      </c>
      <c r="CH23" s="40">
        <f t="shared" ca="1" si="6"/>
        <v>28</v>
      </c>
      <c r="CI23" s="17"/>
      <c r="CJ23" s="37">
        <v>23</v>
      </c>
      <c r="CK23" s="36">
        <v>4</v>
      </c>
      <c r="CL23" s="37">
        <v>8</v>
      </c>
      <c r="CO23" s="39">
        <f t="shared" ca="1" si="7"/>
        <v>0.36442809069631321</v>
      </c>
      <c r="CP23" s="40">
        <f t="shared" ca="1" si="0"/>
        <v>25</v>
      </c>
      <c r="CQ23" s="17"/>
      <c r="CR23" s="37">
        <v>23</v>
      </c>
      <c r="CS23" s="36">
        <v>3</v>
      </c>
      <c r="CT23" s="37">
        <v>4</v>
      </c>
      <c r="CV23" s="36"/>
      <c r="CW23" s="36"/>
    </row>
    <row r="24" spans="1:101" s="1" customFormat="1" ht="42" customHeight="1" x14ac:dyDescent="0.25">
      <c r="A24" s="9"/>
      <c r="B24" s="10"/>
      <c r="C24" s="11">
        <f ca="1">Z11</f>
        <v>1</v>
      </c>
      <c r="D24" s="11">
        <f ca="1">AA11</f>
        <v>4</v>
      </c>
      <c r="E24" s="11">
        <f ca="1">AB11</f>
        <v>0</v>
      </c>
      <c r="F24" s="8"/>
      <c r="G24" s="9"/>
      <c r="H24" s="10"/>
      <c r="I24" s="11">
        <f ca="1">Z12</f>
        <v>1</v>
      </c>
      <c r="J24" s="11">
        <f ca="1">AA12</f>
        <v>1</v>
      </c>
      <c r="K24" s="11">
        <f ca="1">AB12</f>
        <v>1</v>
      </c>
      <c r="L24" s="8"/>
      <c r="M24" s="9"/>
      <c r="N24" s="10"/>
      <c r="O24" s="11">
        <f ca="1">Z13</f>
        <v>1</v>
      </c>
      <c r="P24" s="11">
        <f ca="1">AA13</f>
        <v>2</v>
      </c>
      <c r="Q24" s="11">
        <f ca="1">AB13</f>
        <v>2</v>
      </c>
      <c r="R24" s="8"/>
      <c r="S24" s="2"/>
      <c r="T24" s="2"/>
      <c r="U24" s="2"/>
      <c r="V24" s="2"/>
      <c r="W24" s="2"/>
      <c r="X24" s="37"/>
      <c r="Y24" s="56" t="s">
        <v>183</v>
      </c>
      <c r="Z24" s="145">
        <f t="shared" ca="1" si="24"/>
        <v>0</v>
      </c>
      <c r="AA24" s="145">
        <f t="shared" ca="1" si="25"/>
        <v>10</v>
      </c>
      <c r="AB24" s="145">
        <f t="shared" ca="1" si="26"/>
        <v>1</v>
      </c>
      <c r="AC24" s="145">
        <f t="shared" ca="1" si="23"/>
        <v>10</v>
      </c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>
        <f t="shared" ca="1" si="5"/>
        <v>0.68552178591713886</v>
      </c>
      <c r="CH24" s="40">
        <f t="shared" ca="1" si="6"/>
        <v>18</v>
      </c>
      <c r="CI24" s="17"/>
      <c r="CJ24" s="37">
        <v>24</v>
      </c>
      <c r="CK24" s="36">
        <v>4</v>
      </c>
      <c r="CL24" s="37">
        <v>9</v>
      </c>
      <c r="CO24" s="39">
        <f t="shared" ca="1" si="7"/>
        <v>0.27706137302721612</v>
      </c>
      <c r="CP24" s="40">
        <f t="shared" ca="1" si="0"/>
        <v>31</v>
      </c>
      <c r="CQ24" s="17"/>
      <c r="CR24" s="37">
        <v>24</v>
      </c>
      <c r="CS24" s="36">
        <v>3</v>
      </c>
      <c r="CT24" s="37">
        <v>5</v>
      </c>
      <c r="CV24" s="36"/>
      <c r="CW24" s="36"/>
    </row>
    <row r="25" spans="1:101" s="1" customFormat="1" ht="42" customHeight="1" thickBot="1" x14ac:dyDescent="0.3">
      <c r="A25" s="9"/>
      <c r="B25" s="12" t="s">
        <v>101</v>
      </c>
      <c r="C25" s="13">
        <f ca="1">AD11</f>
        <v>0</v>
      </c>
      <c r="D25" s="13">
        <f ca="1">AE11</f>
        <v>5</v>
      </c>
      <c r="E25" s="13">
        <f ca="1">AF11</f>
        <v>6</v>
      </c>
      <c r="F25" s="8"/>
      <c r="G25" s="9"/>
      <c r="H25" s="12" t="s">
        <v>182</v>
      </c>
      <c r="I25" s="13">
        <f ca="1">AD12</f>
        <v>0</v>
      </c>
      <c r="J25" s="13">
        <f ca="1">AE12</f>
        <v>4</v>
      </c>
      <c r="K25" s="13">
        <f ca="1">AF12</f>
        <v>6</v>
      </c>
      <c r="L25" s="8"/>
      <c r="M25" s="9"/>
      <c r="N25" s="12" t="s">
        <v>238</v>
      </c>
      <c r="O25" s="13">
        <f ca="1">AD13</f>
        <v>0</v>
      </c>
      <c r="P25" s="13">
        <f ca="1">AE13</f>
        <v>5</v>
      </c>
      <c r="Q25" s="13">
        <f ca="1">AF13</f>
        <v>6</v>
      </c>
      <c r="R25" s="8"/>
      <c r="S25" s="2"/>
      <c r="T25" s="2"/>
      <c r="U25" s="2"/>
      <c r="V25" s="2"/>
      <c r="W25" s="2"/>
      <c r="X25" s="37"/>
      <c r="Y25" s="56" t="s">
        <v>144</v>
      </c>
      <c r="Z25" s="145">
        <f t="shared" ca="1" si="24"/>
        <v>0</v>
      </c>
      <c r="AA25" s="145">
        <f t="shared" ca="1" si="25"/>
        <v>10</v>
      </c>
      <c r="AB25" s="145">
        <f t="shared" ca="1" si="26"/>
        <v>3</v>
      </c>
      <c r="AC25" s="145">
        <f t="shared" ca="1" si="23"/>
        <v>10</v>
      </c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>
        <f t="shared" ca="1" si="5"/>
        <v>3.2744375337000586E-2</v>
      </c>
      <c r="CH25" s="40">
        <f t="shared" ca="1" si="6"/>
        <v>34</v>
      </c>
      <c r="CI25" s="17"/>
      <c r="CJ25" s="37">
        <v>25</v>
      </c>
      <c r="CK25" s="36">
        <v>5</v>
      </c>
      <c r="CL25" s="37">
        <v>6</v>
      </c>
      <c r="CO25" s="39">
        <f t="shared" ca="1" si="7"/>
        <v>0.16382846840264742</v>
      </c>
      <c r="CP25" s="40">
        <f t="shared" ca="1" si="0"/>
        <v>38</v>
      </c>
      <c r="CQ25" s="17"/>
      <c r="CR25" s="37">
        <v>25</v>
      </c>
      <c r="CS25" s="36">
        <v>3</v>
      </c>
      <c r="CT25" s="37">
        <v>6</v>
      </c>
      <c r="CV25" s="36"/>
      <c r="CW25" s="36"/>
    </row>
    <row r="26" spans="1:101" s="1" customFormat="1" ht="42" customHeight="1" x14ac:dyDescent="0.25">
      <c r="A26" s="9"/>
      <c r="B26" s="156"/>
      <c r="C26" s="156"/>
      <c r="D26" s="157"/>
      <c r="E26" s="157"/>
      <c r="F26" s="8"/>
      <c r="G26" s="9"/>
      <c r="H26" s="156"/>
      <c r="I26" s="156"/>
      <c r="J26" s="157"/>
      <c r="K26" s="157"/>
      <c r="L26" s="8"/>
      <c r="M26" s="9"/>
      <c r="N26" s="156"/>
      <c r="O26" s="156"/>
      <c r="P26" s="157"/>
      <c r="Q26" s="157"/>
      <c r="R26" s="8"/>
      <c r="S26" s="2"/>
      <c r="T26" s="2"/>
      <c r="U26" s="2"/>
      <c r="V26" s="2"/>
      <c r="W26" s="2"/>
      <c r="X26" s="37"/>
      <c r="Y26" s="56" t="s">
        <v>145</v>
      </c>
      <c r="Z26" s="145">
        <f t="shared" ca="1" si="24"/>
        <v>0</v>
      </c>
      <c r="AA26" s="145">
        <f t="shared" ca="1" si="25"/>
        <v>10</v>
      </c>
      <c r="AB26" s="145">
        <f t="shared" ca="1" si="26"/>
        <v>0</v>
      </c>
      <c r="AC26" s="145">
        <f t="shared" ca="1" si="23"/>
        <v>10</v>
      </c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>
        <f t="shared" ca="1" si="5"/>
        <v>0.68072766122830541</v>
      </c>
      <c r="CH26" s="40">
        <f t="shared" ca="1" si="6"/>
        <v>19</v>
      </c>
      <c r="CI26" s="17"/>
      <c r="CJ26" s="37">
        <v>26</v>
      </c>
      <c r="CK26" s="36">
        <v>5</v>
      </c>
      <c r="CL26" s="37">
        <v>7</v>
      </c>
      <c r="CO26" s="39">
        <f t="shared" ca="1" si="7"/>
        <v>0.7432140469732309</v>
      </c>
      <c r="CP26" s="40">
        <f t="shared" ca="1" si="0"/>
        <v>10</v>
      </c>
      <c r="CQ26" s="17"/>
      <c r="CR26" s="37">
        <v>26</v>
      </c>
      <c r="CS26" s="36">
        <v>3</v>
      </c>
      <c r="CT26" s="37">
        <v>7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146</v>
      </c>
      <c r="Z27" s="145">
        <f t="shared" ca="1" si="24"/>
        <v>0</v>
      </c>
      <c r="AA27" s="145">
        <f t="shared" ca="1" si="25"/>
        <v>10</v>
      </c>
      <c r="AB27" s="145">
        <f t="shared" ca="1" si="26"/>
        <v>1</v>
      </c>
      <c r="AC27" s="145">
        <f t="shared" ca="1" si="23"/>
        <v>10</v>
      </c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>
        <f t="shared" ca="1" si="5"/>
        <v>0.97721192384030142</v>
      </c>
      <c r="CH27" s="40">
        <f t="shared" ca="1" si="6"/>
        <v>2</v>
      </c>
      <c r="CI27" s="17"/>
      <c r="CJ27" s="37">
        <v>27</v>
      </c>
      <c r="CK27" s="36">
        <v>5</v>
      </c>
      <c r="CL27" s="37">
        <v>8</v>
      </c>
      <c r="CO27" s="39">
        <f t="shared" ca="1" si="7"/>
        <v>0.33057609546286215</v>
      </c>
      <c r="CP27" s="40">
        <f t="shared" ca="1" si="0"/>
        <v>28</v>
      </c>
      <c r="CQ27" s="17"/>
      <c r="CR27" s="37">
        <v>27</v>
      </c>
      <c r="CS27" s="36">
        <v>3</v>
      </c>
      <c r="CT27" s="37">
        <v>8</v>
      </c>
      <c r="CV27" s="36"/>
      <c r="CW27" s="36"/>
    </row>
    <row r="28" spans="1:101" s="1" customFormat="1" ht="39.950000000000003" customHeight="1" thickBot="1" x14ac:dyDescent="0.3">
      <c r="A28" s="185" t="str">
        <f>A1</f>
        <v>ひき算 筆算 １○○－２けた 一位・十位くり下がり</v>
      </c>
      <c r="B28" s="185"/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90">
        <f>Q1</f>
        <v>1</v>
      </c>
      <c r="R28" s="190"/>
      <c r="S28" s="153"/>
      <c r="T28" s="153"/>
      <c r="U28" s="153"/>
      <c r="V28" s="153"/>
      <c r="W28" s="153"/>
      <c r="X28" s="37"/>
      <c r="Y28" s="37"/>
      <c r="Z28" s="37" t="str">
        <f t="shared" ref="Z28:AB40" si="27">Z1</f>
        <v>被減数修正</v>
      </c>
      <c r="AA28" s="37"/>
      <c r="AB28" s="37"/>
      <c r="AC28" s="37"/>
      <c r="AD28" s="37" t="str">
        <f t="shared" ref="AD28:AF40" si="28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>
        <f t="shared" ca="1" si="5"/>
        <v>0.92340655935414662</v>
      </c>
      <c r="CH28" s="40">
        <f t="shared" ca="1" si="6"/>
        <v>4</v>
      </c>
      <c r="CI28" s="17"/>
      <c r="CJ28" s="37">
        <v>28</v>
      </c>
      <c r="CK28" s="36">
        <v>5</v>
      </c>
      <c r="CL28" s="37">
        <v>9</v>
      </c>
      <c r="CO28" s="39">
        <f t="shared" ca="1" si="7"/>
        <v>0.8176343351643004</v>
      </c>
      <c r="CP28" s="40">
        <f t="shared" ca="1" si="0"/>
        <v>8</v>
      </c>
      <c r="CQ28" s="17"/>
      <c r="CR28" s="37">
        <v>28</v>
      </c>
      <c r="CS28" s="36">
        <v>3</v>
      </c>
      <c r="CT28" s="37">
        <v>9</v>
      </c>
      <c r="CV28" s="36"/>
      <c r="CW28" s="36"/>
    </row>
    <row r="29" spans="1:101" s="1" customFormat="1" ht="38.25" customHeight="1" thickBot="1" x14ac:dyDescent="0.3">
      <c r="A29" s="44"/>
      <c r="B29" s="182" t="str">
        <f>B2</f>
        <v>　　月　　日</v>
      </c>
      <c r="C29" s="183"/>
      <c r="D29" s="183"/>
      <c r="E29" s="184"/>
      <c r="F29" s="182" t="str">
        <f>F2</f>
        <v>名前</v>
      </c>
      <c r="G29" s="183"/>
      <c r="H29" s="183"/>
      <c r="I29" s="182"/>
      <c r="J29" s="183"/>
      <c r="K29" s="183"/>
      <c r="L29" s="183"/>
      <c r="M29" s="183"/>
      <c r="N29" s="183"/>
      <c r="O29" s="183"/>
      <c r="P29" s="183"/>
      <c r="Q29" s="184"/>
      <c r="R29" s="44"/>
      <c r="S29" s="17"/>
      <c r="V29" s="17"/>
      <c r="W29" s="17"/>
      <c r="X29" s="37"/>
      <c r="Y29" s="37" t="str">
        <f t="shared" ref="Y29:Y40" si="29">Y2</f>
        <v>①</v>
      </c>
      <c r="Z29" s="41">
        <f t="shared" ca="1" si="27"/>
        <v>1</v>
      </c>
      <c r="AA29" s="41">
        <f t="shared" ca="1" si="27"/>
        <v>3</v>
      </c>
      <c r="AB29" s="41">
        <f t="shared" ca="1" si="27"/>
        <v>0</v>
      </c>
      <c r="AC29" s="37"/>
      <c r="AD29" s="41">
        <f t="shared" ca="1" si="28"/>
        <v>0</v>
      </c>
      <c r="AE29" s="41">
        <f t="shared" ca="1" si="28"/>
        <v>5</v>
      </c>
      <c r="AF29" s="41">
        <f t="shared" ca="1" si="28"/>
        <v>5</v>
      </c>
      <c r="AG29" s="37"/>
      <c r="AH29" s="42" t="str">
        <f t="shared" ref="AH29:AM40" si="30">AH2</f>
        <v>①</v>
      </c>
      <c r="AI29" s="41">
        <f t="shared" ca="1" si="30"/>
        <v>130</v>
      </c>
      <c r="AJ29" s="37" t="str">
        <f t="shared" si="30"/>
        <v>－</v>
      </c>
      <c r="AK29" s="41">
        <f t="shared" ca="1" si="30"/>
        <v>55</v>
      </c>
      <c r="AL29" s="37" t="str">
        <f t="shared" si="30"/>
        <v>＝</v>
      </c>
      <c r="AM29" s="41">
        <f t="shared" ca="1" si="30"/>
        <v>75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>
        <f t="shared" ca="1" si="5"/>
        <v>0.78453708538940703</v>
      </c>
      <c r="CH29" s="40">
        <f t="shared" ca="1" si="6"/>
        <v>11</v>
      </c>
      <c r="CI29" s="17"/>
      <c r="CJ29" s="37">
        <v>29</v>
      </c>
      <c r="CK29" s="36">
        <v>6</v>
      </c>
      <c r="CL29" s="37">
        <v>7</v>
      </c>
      <c r="CO29" s="39">
        <f t="shared" ca="1" si="7"/>
        <v>0.83940260514717369</v>
      </c>
      <c r="CP29" s="40">
        <f t="shared" ca="1" si="0"/>
        <v>7</v>
      </c>
      <c r="CQ29" s="17"/>
      <c r="CR29" s="37">
        <v>29</v>
      </c>
      <c r="CS29" s="37">
        <v>4</v>
      </c>
      <c r="CT29" s="37">
        <v>5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9"/>
        <v>②</v>
      </c>
      <c r="Z30" s="41">
        <f t="shared" ca="1" si="27"/>
        <v>1</v>
      </c>
      <c r="AA30" s="41">
        <f t="shared" ca="1" si="27"/>
        <v>3</v>
      </c>
      <c r="AB30" s="41">
        <f t="shared" ca="1" si="27"/>
        <v>3</v>
      </c>
      <c r="AC30" s="37"/>
      <c r="AD30" s="41">
        <f t="shared" ca="1" si="28"/>
        <v>0</v>
      </c>
      <c r="AE30" s="41">
        <f t="shared" ca="1" si="28"/>
        <v>6</v>
      </c>
      <c r="AF30" s="41">
        <f t="shared" ca="1" si="28"/>
        <v>5</v>
      </c>
      <c r="AG30" s="37"/>
      <c r="AH30" s="42" t="str">
        <f t="shared" si="30"/>
        <v>②</v>
      </c>
      <c r="AI30" s="41">
        <f t="shared" ca="1" si="30"/>
        <v>133</v>
      </c>
      <c r="AJ30" s="37" t="str">
        <f t="shared" si="30"/>
        <v>－</v>
      </c>
      <c r="AK30" s="41">
        <f t="shared" ca="1" si="30"/>
        <v>65</v>
      </c>
      <c r="AL30" s="37" t="str">
        <f t="shared" si="30"/>
        <v>＝</v>
      </c>
      <c r="AM30" s="41">
        <f t="shared" ca="1" si="30"/>
        <v>68</v>
      </c>
      <c r="AN30" s="37"/>
      <c r="AO30" s="36"/>
      <c r="AP30" s="88"/>
      <c r="AQ30" s="89"/>
      <c r="AR30" s="89"/>
      <c r="AS30" s="89"/>
      <c r="AT30" s="89"/>
      <c r="AU30" s="90"/>
      <c r="AV30" s="36"/>
      <c r="AW30" s="3"/>
      <c r="AX30" s="104"/>
      <c r="AY30" s="104"/>
      <c r="AZ30" s="104"/>
      <c r="BA30" s="104"/>
      <c r="BB30" s="105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>
        <f t="shared" ca="1" si="5"/>
        <v>0.53142165413622144</v>
      </c>
      <c r="CH30" s="40">
        <f t="shared" ca="1" si="6"/>
        <v>24</v>
      </c>
      <c r="CI30" s="17"/>
      <c r="CJ30" s="37">
        <v>30</v>
      </c>
      <c r="CK30" s="36">
        <v>6</v>
      </c>
      <c r="CL30" s="37">
        <v>8</v>
      </c>
      <c r="CO30" s="39">
        <f t="shared" ca="1" si="7"/>
        <v>0.79574051067998408</v>
      </c>
      <c r="CP30" s="40">
        <f t="shared" ca="1" si="0"/>
        <v>9</v>
      </c>
      <c r="CQ30" s="17"/>
      <c r="CR30" s="37">
        <v>30</v>
      </c>
      <c r="CS30" s="37">
        <v>4</v>
      </c>
      <c r="CT30" s="37">
        <v>6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>⑩</v>
      </c>
      <c r="E31" s="21"/>
      <c r="F31" s="21"/>
      <c r="G31" s="23"/>
      <c r="H31" s="21"/>
      <c r="I31" s="21"/>
      <c r="J31" s="22" t="str">
        <f ca="1">IF($AT44="","",VLOOKUP($AT44,$BT$43:$BU$53,2,FALSE))</f>
        <v>⑩</v>
      </c>
      <c r="K31" s="21"/>
      <c r="L31" s="24"/>
      <c r="M31" s="20"/>
      <c r="N31" s="24"/>
      <c r="O31" s="21"/>
      <c r="P31" s="22" t="str">
        <f ca="1">IF($AT45="","",VLOOKUP($AT45,$BT$43:$BU$53,2,FALSE))</f>
        <v>⑩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9"/>
        <v>③</v>
      </c>
      <c r="Z31" s="41">
        <f t="shared" ca="1" si="27"/>
        <v>1</v>
      </c>
      <c r="AA31" s="41">
        <f t="shared" ca="1" si="27"/>
        <v>5</v>
      </c>
      <c r="AB31" s="41">
        <f t="shared" ca="1" si="27"/>
        <v>7</v>
      </c>
      <c r="AC31" s="37"/>
      <c r="AD31" s="41">
        <f t="shared" ca="1" si="28"/>
        <v>0</v>
      </c>
      <c r="AE31" s="41">
        <f t="shared" ca="1" si="28"/>
        <v>6</v>
      </c>
      <c r="AF31" s="41">
        <f t="shared" ca="1" si="28"/>
        <v>8</v>
      </c>
      <c r="AG31" s="37"/>
      <c r="AH31" s="42" t="str">
        <f t="shared" si="30"/>
        <v>③</v>
      </c>
      <c r="AI31" s="41">
        <f t="shared" ca="1" si="30"/>
        <v>157</v>
      </c>
      <c r="AJ31" s="37" t="str">
        <f t="shared" si="30"/>
        <v>－</v>
      </c>
      <c r="AK31" s="41">
        <f t="shared" ca="1" si="30"/>
        <v>68</v>
      </c>
      <c r="AL31" s="37" t="str">
        <f t="shared" si="30"/>
        <v>＝</v>
      </c>
      <c r="AM31" s="41">
        <f t="shared" ca="1" si="30"/>
        <v>89</v>
      </c>
      <c r="AN31" s="37"/>
      <c r="AO31" s="36"/>
      <c r="AP31" s="91"/>
      <c r="AQ31" s="103"/>
      <c r="AR31" s="103"/>
      <c r="AS31" s="103" t="str">
        <f ca="1">IF(AT43="","",VLOOKUP($AT43,$BT$43:$BU$53,2,FALSE))</f>
        <v>⑩</v>
      </c>
      <c r="AT31" s="103"/>
      <c r="AU31" s="92"/>
      <c r="AV31" s="36"/>
      <c r="AW31" s="9"/>
      <c r="AX31" s="2"/>
      <c r="AY31" s="84"/>
      <c r="AZ31" s="26" t="s">
        <v>30</v>
      </c>
      <c r="BA31" s="84"/>
      <c r="BB31" s="106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>
        <f t="shared" ca="1" si="5"/>
        <v>0.82856368383716938</v>
      </c>
      <c r="CH31" s="40">
        <f t="shared" ca="1" si="6"/>
        <v>8</v>
      </c>
      <c r="CI31" s="17"/>
      <c r="CJ31" s="37">
        <v>31</v>
      </c>
      <c r="CK31" s="36">
        <v>6</v>
      </c>
      <c r="CL31" s="37">
        <v>9</v>
      </c>
      <c r="CO31" s="39">
        <f t="shared" ca="1" si="7"/>
        <v>0.59514839813705178</v>
      </c>
      <c r="CP31" s="40">
        <f t="shared" ca="1" si="0"/>
        <v>16</v>
      </c>
      <c r="CQ31" s="17"/>
      <c r="CR31" s="37">
        <v>31</v>
      </c>
      <c r="CS31" s="36">
        <v>4</v>
      </c>
      <c r="CT31" s="37">
        <v>7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>⓪</v>
      </c>
      <c r="D32" s="32" t="str">
        <f ca="1">IF($BC43="","",VLOOKUP($BC43,$BT$43:$BU$53,2,FALSE))</f>
        <v>②</v>
      </c>
      <c r="E32" s="32" t="str">
        <f ca="1">IF($BN43="","",VLOOKUP($BN43,$BT$43:$BU$53,2,FALSE))</f>
        <v>⑩</v>
      </c>
      <c r="F32" s="8"/>
      <c r="G32" s="6" t="str">
        <f>G5</f>
        <v>②</v>
      </c>
      <c r="H32" s="7"/>
      <c r="I32" s="32" t="str">
        <f ca="1">IF($AH44="","",VLOOKUP($AH44,$BT$43:$BU$53,2,FALSE))</f>
        <v>⓪</v>
      </c>
      <c r="J32" s="32" t="str">
        <f ca="1">IF($BC44="","",VLOOKUP($BC44,$BT$43:$BU$53,2,FALSE))</f>
        <v>②</v>
      </c>
      <c r="K32" s="32" t="str">
        <f ca="1">IF($BN44="","",VLOOKUP($BN44,$BT$43:$BU$53,2,FALSE))</f>
        <v>⑩</v>
      </c>
      <c r="L32" s="8"/>
      <c r="M32" s="6" t="str">
        <f>M5</f>
        <v>③</v>
      </c>
      <c r="N32" s="26"/>
      <c r="O32" s="32" t="str">
        <f ca="1">IF($AH45="","",VLOOKUP($AH45,$BT$43:$BU$53,2,FALSE))</f>
        <v>⓪</v>
      </c>
      <c r="P32" s="32" t="str">
        <f ca="1">IF($BC45="","",VLOOKUP($BC45,$BT$43:$BU$53,2,FALSE))</f>
        <v>④</v>
      </c>
      <c r="Q32" s="32" t="str">
        <f ca="1">IF($BN45="","",VLOOKUP($BN45,$BT$43:$BU$53,2,FALSE))</f>
        <v>⑩</v>
      </c>
      <c r="R32" s="8"/>
      <c r="S32" s="2"/>
      <c r="T32" s="2"/>
      <c r="U32" s="44"/>
      <c r="V32" s="2"/>
      <c r="W32" s="2"/>
      <c r="X32" s="37"/>
      <c r="Y32" s="37" t="str">
        <f t="shared" si="29"/>
        <v>④</v>
      </c>
      <c r="Z32" s="41">
        <f t="shared" ca="1" si="27"/>
        <v>1</v>
      </c>
      <c r="AA32" s="41">
        <f t="shared" ca="1" si="27"/>
        <v>7</v>
      </c>
      <c r="AB32" s="41">
        <f t="shared" ca="1" si="27"/>
        <v>5</v>
      </c>
      <c r="AC32" s="37"/>
      <c r="AD32" s="41">
        <f t="shared" ca="1" si="28"/>
        <v>0</v>
      </c>
      <c r="AE32" s="41">
        <f t="shared" ca="1" si="28"/>
        <v>9</v>
      </c>
      <c r="AF32" s="41">
        <f t="shared" ca="1" si="28"/>
        <v>6</v>
      </c>
      <c r="AG32" s="37"/>
      <c r="AH32" s="42" t="str">
        <f t="shared" si="30"/>
        <v>④</v>
      </c>
      <c r="AI32" s="41">
        <f t="shared" ca="1" si="30"/>
        <v>175</v>
      </c>
      <c r="AJ32" s="37" t="str">
        <f t="shared" si="30"/>
        <v>－</v>
      </c>
      <c r="AK32" s="41">
        <f t="shared" ca="1" si="30"/>
        <v>96</v>
      </c>
      <c r="AL32" s="37" t="str">
        <f t="shared" si="30"/>
        <v>＝</v>
      </c>
      <c r="AM32" s="41">
        <f t="shared" ca="1" si="30"/>
        <v>79</v>
      </c>
      <c r="AN32" s="37"/>
      <c r="AO32" s="36"/>
      <c r="AP32" s="91"/>
      <c r="AQ32" s="102"/>
      <c r="AR32" s="103" t="str">
        <f ca="1">IF(AH43="","",VLOOKUP($AH43,$BT$43:$BU$53,2,FALSE))</f>
        <v>⓪</v>
      </c>
      <c r="AS32" s="103" t="str">
        <f ca="1">IF(BC43="","",VLOOKUP($BC43,$BT$43:$BU$53,2,FALSE))</f>
        <v>②</v>
      </c>
      <c r="AT32" s="103" t="str">
        <f ca="1">IF(BN43="","",VLOOKUP($BN43,$BT$43:$BU$53,2,FALSE))</f>
        <v>⑩</v>
      </c>
      <c r="AU32" s="92"/>
      <c r="AV32" s="36"/>
      <c r="AW32" s="9"/>
      <c r="AX32" s="2"/>
      <c r="AY32" s="26" t="s">
        <v>239</v>
      </c>
      <c r="AZ32" s="26" t="s">
        <v>32</v>
      </c>
      <c r="BA32" s="26" t="s">
        <v>99</v>
      </c>
      <c r="BB32" s="106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>
        <f t="shared" ca="1" si="5"/>
        <v>0.13809158959806522</v>
      </c>
      <c r="CH32" s="40">
        <f t="shared" ca="1" si="6"/>
        <v>30</v>
      </c>
      <c r="CI32" s="17"/>
      <c r="CJ32" s="37">
        <v>32</v>
      </c>
      <c r="CK32" s="36">
        <v>7</v>
      </c>
      <c r="CL32" s="37">
        <v>8</v>
      </c>
      <c r="CO32" s="39">
        <f t="shared" ca="1" si="7"/>
        <v>0.24361099831036992</v>
      </c>
      <c r="CP32" s="40">
        <f t="shared" ca="1" si="0"/>
        <v>33</v>
      </c>
      <c r="CQ32" s="17"/>
      <c r="CR32" s="37">
        <v>32</v>
      </c>
      <c r="CS32" s="36">
        <v>4</v>
      </c>
      <c r="CT32" s="37">
        <v>8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31">C6</f>
        <v>1</v>
      </c>
      <c r="D33" s="11">
        <f t="shared" ca="1" si="31"/>
        <v>3</v>
      </c>
      <c r="E33" s="11">
        <f t="shared" ca="1" si="31"/>
        <v>0</v>
      </c>
      <c r="F33" s="8"/>
      <c r="G33" s="9"/>
      <c r="H33" s="27"/>
      <c r="I33" s="28">
        <f t="shared" ca="1" si="31"/>
        <v>1</v>
      </c>
      <c r="J33" s="11">
        <f t="shared" ca="1" si="31"/>
        <v>3</v>
      </c>
      <c r="K33" s="11">
        <f t="shared" ca="1" si="31"/>
        <v>3</v>
      </c>
      <c r="L33" s="8"/>
      <c r="M33" s="9"/>
      <c r="N33" s="27"/>
      <c r="O33" s="28">
        <f t="shared" ca="1" si="31"/>
        <v>1</v>
      </c>
      <c r="P33" s="11">
        <f t="shared" ca="1" si="31"/>
        <v>5</v>
      </c>
      <c r="Q33" s="11">
        <f t="shared" ca="1" si="31"/>
        <v>7</v>
      </c>
      <c r="R33" s="8"/>
      <c r="S33" s="2"/>
      <c r="T33" s="44"/>
      <c r="U33" s="2"/>
      <c r="V33" s="2"/>
      <c r="W33" s="2"/>
      <c r="X33" s="37"/>
      <c r="Y33" s="37" t="str">
        <f t="shared" si="29"/>
        <v>⑤</v>
      </c>
      <c r="Z33" s="41">
        <f t="shared" ca="1" si="27"/>
        <v>1</v>
      </c>
      <c r="AA33" s="41">
        <f t="shared" ca="1" si="27"/>
        <v>6</v>
      </c>
      <c r="AB33" s="41">
        <f t="shared" ca="1" si="27"/>
        <v>1</v>
      </c>
      <c r="AC33" s="37"/>
      <c r="AD33" s="41">
        <f t="shared" ca="1" si="28"/>
        <v>0</v>
      </c>
      <c r="AE33" s="41">
        <f t="shared" ca="1" si="28"/>
        <v>9</v>
      </c>
      <c r="AF33" s="41">
        <f t="shared" ca="1" si="28"/>
        <v>9</v>
      </c>
      <c r="AG33" s="37"/>
      <c r="AH33" s="42" t="str">
        <f t="shared" si="30"/>
        <v>⑤</v>
      </c>
      <c r="AI33" s="41">
        <f t="shared" ca="1" si="30"/>
        <v>161</v>
      </c>
      <c r="AJ33" s="37" t="str">
        <f t="shared" si="30"/>
        <v>－</v>
      </c>
      <c r="AK33" s="41">
        <f t="shared" ca="1" si="30"/>
        <v>99</v>
      </c>
      <c r="AL33" s="37" t="str">
        <f t="shared" si="30"/>
        <v>＝</v>
      </c>
      <c r="AM33" s="41">
        <f t="shared" ca="1" si="30"/>
        <v>62</v>
      </c>
      <c r="AN33" s="37"/>
      <c r="AO33" s="36"/>
      <c r="AP33" s="91"/>
      <c r="AQ33" s="96"/>
      <c r="AR33" s="97">
        <f t="shared" ref="AR33:AT35" ca="1" si="32">C33</f>
        <v>1</v>
      </c>
      <c r="AS33" s="98">
        <f t="shared" ca="1" si="32"/>
        <v>3</v>
      </c>
      <c r="AT33" s="98">
        <f t="shared" ca="1" si="32"/>
        <v>0</v>
      </c>
      <c r="AU33" s="92"/>
      <c r="AV33" s="36"/>
      <c r="AW33" s="9"/>
      <c r="AX33" s="2"/>
      <c r="AY33" s="26" t="s">
        <v>55</v>
      </c>
      <c r="AZ33" s="26" t="s">
        <v>33</v>
      </c>
      <c r="BA33" s="83">
        <v>4</v>
      </c>
      <c r="BB33" s="106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>
        <f t="shared" ca="1" si="5"/>
        <v>0.73958718827670178</v>
      </c>
      <c r="CH33" s="40">
        <f t="shared" ca="1" si="6"/>
        <v>13</v>
      </c>
      <c r="CI33" s="17"/>
      <c r="CJ33" s="37">
        <v>33</v>
      </c>
      <c r="CK33" s="36">
        <v>7</v>
      </c>
      <c r="CL33" s="37">
        <v>9</v>
      </c>
      <c r="CO33" s="39">
        <f t="shared" ca="1" si="7"/>
        <v>0.49291470510754332</v>
      </c>
      <c r="CP33" s="40">
        <f t="shared" ca="1" si="0"/>
        <v>22</v>
      </c>
      <c r="CQ33" s="17"/>
      <c r="CR33" s="37">
        <v>33</v>
      </c>
      <c r="CS33" s="36">
        <v>4</v>
      </c>
      <c r="CT33" s="37">
        <v>9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3">B7</f>
        <v>－</v>
      </c>
      <c r="C34" s="13">
        <f t="shared" ca="1" si="33"/>
        <v>0</v>
      </c>
      <c r="D34" s="13">
        <f t="shared" ca="1" si="33"/>
        <v>5</v>
      </c>
      <c r="E34" s="13">
        <f t="shared" ca="1" si="33"/>
        <v>5</v>
      </c>
      <c r="F34" s="8"/>
      <c r="G34" s="9"/>
      <c r="H34" s="12" t="str">
        <f t="shared" si="33"/>
        <v>－</v>
      </c>
      <c r="I34" s="13">
        <f t="shared" ca="1" si="33"/>
        <v>0</v>
      </c>
      <c r="J34" s="13">
        <f t="shared" ca="1" si="33"/>
        <v>6</v>
      </c>
      <c r="K34" s="13">
        <f t="shared" ca="1" si="33"/>
        <v>5</v>
      </c>
      <c r="L34" s="8"/>
      <c r="M34" s="9"/>
      <c r="N34" s="12" t="str">
        <f t="shared" si="33"/>
        <v>－</v>
      </c>
      <c r="O34" s="13">
        <f t="shared" ca="1" si="33"/>
        <v>0</v>
      </c>
      <c r="P34" s="13">
        <f t="shared" ca="1" si="33"/>
        <v>6</v>
      </c>
      <c r="Q34" s="13">
        <f t="shared" ca="1" si="33"/>
        <v>8</v>
      </c>
      <c r="R34" s="8"/>
      <c r="S34" s="2"/>
      <c r="U34" s="2"/>
      <c r="V34" s="2"/>
      <c r="W34" s="2"/>
      <c r="X34" s="37"/>
      <c r="Y34" s="37" t="str">
        <f t="shared" si="29"/>
        <v>⑥</v>
      </c>
      <c r="Z34" s="41">
        <f t="shared" ca="1" si="27"/>
        <v>1</v>
      </c>
      <c r="AA34" s="41">
        <f t="shared" ca="1" si="27"/>
        <v>2</v>
      </c>
      <c r="AB34" s="41">
        <f t="shared" ca="1" si="27"/>
        <v>3</v>
      </c>
      <c r="AC34" s="37"/>
      <c r="AD34" s="41">
        <f t="shared" ca="1" si="28"/>
        <v>0</v>
      </c>
      <c r="AE34" s="41">
        <f t="shared" ca="1" si="28"/>
        <v>8</v>
      </c>
      <c r="AF34" s="41">
        <f t="shared" ca="1" si="28"/>
        <v>4</v>
      </c>
      <c r="AG34" s="37"/>
      <c r="AH34" s="42" t="str">
        <f t="shared" si="30"/>
        <v>⑥</v>
      </c>
      <c r="AI34" s="41">
        <f t="shared" ca="1" si="30"/>
        <v>123</v>
      </c>
      <c r="AJ34" s="37" t="str">
        <f t="shared" si="30"/>
        <v>－</v>
      </c>
      <c r="AK34" s="41">
        <f t="shared" ca="1" si="30"/>
        <v>84</v>
      </c>
      <c r="AL34" s="37" t="str">
        <f t="shared" si="30"/>
        <v>＝</v>
      </c>
      <c r="AM34" s="41">
        <f t="shared" ca="1" si="30"/>
        <v>39</v>
      </c>
      <c r="AN34" s="37"/>
      <c r="AO34" s="36"/>
      <c r="AP34" s="91"/>
      <c r="AQ34" s="99" t="s">
        <v>101</v>
      </c>
      <c r="AR34" s="100">
        <f t="shared" ca="1" si="32"/>
        <v>0</v>
      </c>
      <c r="AS34" s="100">
        <f t="shared" ca="1" si="32"/>
        <v>5</v>
      </c>
      <c r="AT34" s="100">
        <f t="shared" ca="1" si="32"/>
        <v>5</v>
      </c>
      <c r="AU34" s="92"/>
      <c r="AV34" s="36"/>
      <c r="AW34" s="9"/>
      <c r="AX34" s="99" t="s">
        <v>153</v>
      </c>
      <c r="AY34" s="50">
        <v>0</v>
      </c>
      <c r="AZ34" s="50">
        <v>5</v>
      </c>
      <c r="BA34" s="50">
        <v>6</v>
      </c>
      <c r="BB34" s="106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>
        <f t="shared" ca="1" si="5"/>
        <v>0.38458034967253185</v>
      </c>
      <c r="CH34" s="40">
        <f t="shared" ca="1" si="6"/>
        <v>26</v>
      </c>
      <c r="CI34" s="17"/>
      <c r="CJ34" s="37">
        <v>34</v>
      </c>
      <c r="CK34" s="36">
        <v>8</v>
      </c>
      <c r="CL34" s="37">
        <v>9</v>
      </c>
      <c r="CO34" s="39">
        <f t="shared" ca="1" si="7"/>
        <v>0.3137640576660311</v>
      </c>
      <c r="CP34" s="40">
        <f t="shared" ca="1" si="0"/>
        <v>30</v>
      </c>
      <c r="CQ34" s="17"/>
      <c r="CR34" s="37">
        <v>34</v>
      </c>
      <c r="CS34" s="36">
        <v>5</v>
      </c>
      <c r="CT34" s="37">
        <v>6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0</v>
      </c>
      <c r="D35" s="30">
        <f ca="1">MOD(ROUNDDOWN(AM29/10,0),10)</f>
        <v>7</v>
      </c>
      <c r="E35" s="30">
        <f ca="1">MOD(ROUNDDOWN(AM29/1,0),10)</f>
        <v>5</v>
      </c>
      <c r="F35" s="8"/>
      <c r="G35" s="9"/>
      <c r="H35" s="29"/>
      <c r="I35" s="30">
        <f ca="1">MOD(ROUNDDOWN(AM30/100,0),10)</f>
        <v>0</v>
      </c>
      <c r="J35" s="30">
        <f ca="1">MOD(ROUNDDOWN(AM30/10,0),10)</f>
        <v>6</v>
      </c>
      <c r="K35" s="30">
        <f ca="1">MOD(ROUNDDOWN(AM30/1,0),10)</f>
        <v>8</v>
      </c>
      <c r="L35" s="8"/>
      <c r="M35" s="9"/>
      <c r="N35" s="29"/>
      <c r="O35" s="30">
        <f ca="1">MOD(ROUNDDOWN(AM31/100,0),10)</f>
        <v>0</v>
      </c>
      <c r="P35" s="30">
        <f ca="1">MOD(ROUNDDOWN(AM31/10,0),10)</f>
        <v>8</v>
      </c>
      <c r="Q35" s="30">
        <f ca="1">MOD(AM31,10)</f>
        <v>9</v>
      </c>
      <c r="R35" s="8"/>
      <c r="S35" s="2"/>
      <c r="T35" s="81"/>
      <c r="U35" s="2"/>
      <c r="V35" s="2"/>
      <c r="W35" s="2"/>
      <c r="X35" s="37"/>
      <c r="Y35" s="37" t="str">
        <f t="shared" si="29"/>
        <v>⑦</v>
      </c>
      <c r="Z35" s="41">
        <f t="shared" ca="1" si="27"/>
        <v>1</v>
      </c>
      <c r="AA35" s="41">
        <f t="shared" ca="1" si="27"/>
        <v>2</v>
      </c>
      <c r="AB35" s="41">
        <f t="shared" ca="1" si="27"/>
        <v>2</v>
      </c>
      <c r="AC35" s="37"/>
      <c r="AD35" s="41">
        <f t="shared" ca="1" si="28"/>
        <v>0</v>
      </c>
      <c r="AE35" s="41">
        <f t="shared" ca="1" si="28"/>
        <v>6</v>
      </c>
      <c r="AF35" s="41">
        <f t="shared" ca="1" si="28"/>
        <v>7</v>
      </c>
      <c r="AG35" s="37"/>
      <c r="AH35" s="42" t="str">
        <f t="shared" si="30"/>
        <v>⑦</v>
      </c>
      <c r="AI35" s="41">
        <f t="shared" ca="1" si="30"/>
        <v>122</v>
      </c>
      <c r="AJ35" s="37" t="str">
        <f t="shared" si="30"/>
        <v>－</v>
      </c>
      <c r="AK35" s="41">
        <f t="shared" ca="1" si="30"/>
        <v>67</v>
      </c>
      <c r="AL35" s="37" t="str">
        <f t="shared" si="30"/>
        <v>＝</v>
      </c>
      <c r="AM35" s="41">
        <f t="shared" ca="1" si="30"/>
        <v>55</v>
      </c>
      <c r="AN35" s="37"/>
      <c r="AO35" s="36"/>
      <c r="AP35" s="91"/>
      <c r="AQ35" s="101"/>
      <c r="AR35" s="98">
        <f ca="1">C35</f>
        <v>0</v>
      </c>
      <c r="AS35" s="98">
        <f t="shared" ca="1" si="32"/>
        <v>7</v>
      </c>
      <c r="AT35" s="98">
        <f t="shared" ca="1" si="32"/>
        <v>5</v>
      </c>
      <c r="AU35" s="92"/>
      <c r="AV35" s="36"/>
      <c r="AW35" s="9"/>
      <c r="AX35" s="2"/>
      <c r="AY35" s="43"/>
      <c r="AZ35" s="43"/>
      <c r="BA35" s="43"/>
      <c r="BB35" s="106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/>
      <c r="CH35" s="40"/>
      <c r="CI35" s="17"/>
      <c r="CJ35" s="37"/>
      <c r="CK35" s="37"/>
      <c r="CL35" s="37"/>
      <c r="CO35" s="39">
        <f t="shared" ca="1" si="7"/>
        <v>0.52701338100623751</v>
      </c>
      <c r="CP35" s="40">
        <f t="shared" ca="1" si="0"/>
        <v>21</v>
      </c>
      <c r="CQ35" s="17"/>
      <c r="CR35" s="37">
        <v>35</v>
      </c>
      <c r="CS35" s="36">
        <v>5</v>
      </c>
      <c r="CT35" s="37">
        <v>7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9"/>
        <v>⑧</v>
      </c>
      <c r="Z36" s="41">
        <f t="shared" ca="1" si="27"/>
        <v>1</v>
      </c>
      <c r="AA36" s="41">
        <f t="shared" ca="1" si="27"/>
        <v>1</v>
      </c>
      <c r="AB36" s="41">
        <f t="shared" ca="1" si="27"/>
        <v>6</v>
      </c>
      <c r="AC36" s="37"/>
      <c r="AD36" s="41">
        <f t="shared" ca="1" si="28"/>
        <v>0</v>
      </c>
      <c r="AE36" s="41">
        <f t="shared" ca="1" si="28"/>
        <v>9</v>
      </c>
      <c r="AF36" s="41">
        <f t="shared" ca="1" si="28"/>
        <v>9</v>
      </c>
      <c r="AG36" s="37"/>
      <c r="AH36" s="42" t="str">
        <f t="shared" si="30"/>
        <v>⑧</v>
      </c>
      <c r="AI36" s="41">
        <f t="shared" ca="1" si="30"/>
        <v>116</v>
      </c>
      <c r="AJ36" s="37" t="str">
        <f t="shared" si="30"/>
        <v>－</v>
      </c>
      <c r="AK36" s="41">
        <f t="shared" ca="1" si="30"/>
        <v>99</v>
      </c>
      <c r="AL36" s="37" t="str">
        <f t="shared" si="30"/>
        <v>＝</v>
      </c>
      <c r="AM36" s="41">
        <f t="shared" ca="1" si="30"/>
        <v>17</v>
      </c>
      <c r="AN36" s="37"/>
      <c r="AO36" s="36"/>
      <c r="AP36" s="93"/>
      <c r="AQ36" s="94"/>
      <c r="AR36" s="94"/>
      <c r="AS36" s="94"/>
      <c r="AT36" s="94"/>
      <c r="AU36" s="95"/>
      <c r="AV36" s="36"/>
      <c r="AW36" s="14"/>
      <c r="AX36" s="107"/>
      <c r="AY36" s="107"/>
      <c r="AZ36" s="107"/>
      <c r="BA36" s="107"/>
      <c r="BB36" s="108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/>
      <c r="CH36" s="40"/>
      <c r="CI36" s="17"/>
      <c r="CJ36" s="37"/>
      <c r="CK36" s="37"/>
      <c r="CL36" s="37"/>
      <c r="CO36" s="39">
        <f t="shared" ca="1" si="7"/>
        <v>0.19351173820597989</v>
      </c>
      <c r="CP36" s="40">
        <f t="shared" ca="1" si="0"/>
        <v>35</v>
      </c>
      <c r="CQ36" s="17"/>
      <c r="CR36" s="37">
        <v>36</v>
      </c>
      <c r="CS36" s="36">
        <v>5</v>
      </c>
      <c r="CT36" s="37">
        <v>8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>⑩</v>
      </c>
      <c r="E37" s="21"/>
      <c r="F37" s="21"/>
      <c r="G37" s="23"/>
      <c r="H37" s="21"/>
      <c r="I37" s="21"/>
      <c r="J37" s="22" t="str">
        <f ca="1">IF($AT47="","",VLOOKUP($AT47,$BT$43:$BU$53,2,FALSE))</f>
        <v>⑩</v>
      </c>
      <c r="K37" s="21"/>
      <c r="L37" s="24"/>
      <c r="M37" s="20"/>
      <c r="N37" s="24"/>
      <c r="O37" s="21"/>
      <c r="P37" s="22" t="str">
        <f ca="1">IF($AT48="","",VLOOKUP($AT48,$BT$43:$BU$53,2,FALSE))</f>
        <v>⑩</v>
      </c>
      <c r="Q37" s="21"/>
      <c r="R37" s="5"/>
      <c r="S37" s="2"/>
      <c r="T37" s="2"/>
      <c r="U37" s="2"/>
      <c r="V37" s="2"/>
      <c r="W37" s="2"/>
      <c r="X37" s="37"/>
      <c r="Y37" s="37" t="str">
        <f t="shared" si="29"/>
        <v>⑨</v>
      </c>
      <c r="Z37" s="41">
        <f t="shared" ca="1" si="27"/>
        <v>1</v>
      </c>
      <c r="AA37" s="41">
        <f t="shared" ca="1" si="27"/>
        <v>2</v>
      </c>
      <c r="AB37" s="41">
        <f t="shared" ca="1" si="27"/>
        <v>0</v>
      </c>
      <c r="AC37" s="37"/>
      <c r="AD37" s="41">
        <f t="shared" ca="1" si="28"/>
        <v>0</v>
      </c>
      <c r="AE37" s="41">
        <f t="shared" ca="1" si="28"/>
        <v>3</v>
      </c>
      <c r="AF37" s="41">
        <f t="shared" ca="1" si="28"/>
        <v>2</v>
      </c>
      <c r="AG37" s="37"/>
      <c r="AH37" s="42" t="str">
        <f t="shared" si="30"/>
        <v>⑨</v>
      </c>
      <c r="AI37" s="41">
        <f t="shared" ca="1" si="30"/>
        <v>120</v>
      </c>
      <c r="AJ37" s="37" t="str">
        <f t="shared" si="30"/>
        <v>－</v>
      </c>
      <c r="AK37" s="41">
        <f t="shared" ca="1" si="30"/>
        <v>32</v>
      </c>
      <c r="AL37" s="37" t="str">
        <f t="shared" si="30"/>
        <v>＝</v>
      </c>
      <c r="AM37" s="41">
        <f t="shared" ca="1" si="30"/>
        <v>88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/>
      <c r="CH37" s="40"/>
      <c r="CI37" s="17"/>
      <c r="CJ37" s="37"/>
      <c r="CK37" s="37"/>
      <c r="CL37" s="37"/>
      <c r="CO37" s="39">
        <f t="shared" ca="1" si="7"/>
        <v>0.99945513252238227</v>
      </c>
      <c r="CP37" s="40">
        <f t="shared" ca="1" si="0"/>
        <v>1</v>
      </c>
      <c r="CQ37" s="17"/>
      <c r="CR37" s="37">
        <v>37</v>
      </c>
      <c r="CS37" s="36">
        <v>5</v>
      </c>
      <c r="CT37" s="37">
        <v>9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>⓪</v>
      </c>
      <c r="D38" s="32" t="str">
        <f ca="1">IF($BC46="","",VLOOKUP($BC46,$BT$43:$BU$53,2,FALSE))</f>
        <v>⑥</v>
      </c>
      <c r="E38" s="32" t="str">
        <f ca="1">IF($BN46="","",VLOOKUP($BN46,$BT$43:$BU$53,2,FALSE))</f>
        <v>⑩</v>
      </c>
      <c r="F38" s="8"/>
      <c r="G38" s="6" t="str">
        <f>G11</f>
        <v>⑤</v>
      </c>
      <c r="H38" s="7"/>
      <c r="I38" s="32" t="str">
        <f ca="1">IF($AH47="","",VLOOKUP($AH47,$BT$43:$BU$53,2,FALSE))</f>
        <v>⓪</v>
      </c>
      <c r="J38" s="32" t="str">
        <f ca="1">IF($BC47="","",VLOOKUP($BC47,$BT$43:$BU$53,2,FALSE))</f>
        <v>⑤</v>
      </c>
      <c r="K38" s="32" t="str">
        <f ca="1">IF($BN47="","",VLOOKUP($BN47,$BT$43:$BU$53,2,FALSE))</f>
        <v>⑩</v>
      </c>
      <c r="L38" s="8"/>
      <c r="M38" s="6" t="str">
        <f>M11</f>
        <v>⑥</v>
      </c>
      <c r="N38" s="7"/>
      <c r="O38" s="32" t="str">
        <f ca="1">IF($AH48="","",VLOOKUP($AH48,$BT$43:$BU$53,2,FALSE))</f>
        <v>⓪</v>
      </c>
      <c r="P38" s="32" t="str">
        <f ca="1">IF($BC48="","",VLOOKUP($BC48,$BT$43:$BU$53,2,FALSE))</f>
        <v>①</v>
      </c>
      <c r="Q38" s="32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37"/>
      <c r="Y38" s="37" t="str">
        <f t="shared" si="29"/>
        <v>⑩</v>
      </c>
      <c r="Z38" s="41">
        <f t="shared" ca="1" si="27"/>
        <v>1</v>
      </c>
      <c r="AA38" s="41">
        <f t="shared" ca="1" si="27"/>
        <v>4</v>
      </c>
      <c r="AB38" s="41">
        <f t="shared" ca="1" si="27"/>
        <v>0</v>
      </c>
      <c r="AC38" s="37"/>
      <c r="AD38" s="41">
        <f t="shared" ca="1" si="28"/>
        <v>0</v>
      </c>
      <c r="AE38" s="41">
        <f t="shared" ca="1" si="28"/>
        <v>5</v>
      </c>
      <c r="AF38" s="41">
        <f t="shared" ca="1" si="28"/>
        <v>6</v>
      </c>
      <c r="AG38" s="37"/>
      <c r="AH38" s="42" t="str">
        <f t="shared" si="30"/>
        <v>⑩</v>
      </c>
      <c r="AI38" s="41">
        <f t="shared" ca="1" si="30"/>
        <v>140</v>
      </c>
      <c r="AJ38" s="37" t="str">
        <f t="shared" si="30"/>
        <v>－</v>
      </c>
      <c r="AK38" s="41">
        <f t="shared" ca="1" si="30"/>
        <v>56</v>
      </c>
      <c r="AL38" s="37" t="str">
        <f t="shared" si="30"/>
        <v>＝</v>
      </c>
      <c r="AM38" s="41">
        <f t="shared" ca="1" si="30"/>
        <v>84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/>
      <c r="CH38" s="40"/>
      <c r="CJ38" s="37"/>
      <c r="CK38" s="37"/>
      <c r="CL38" s="37"/>
      <c r="CO38" s="39">
        <f t="shared" ca="1" si="7"/>
        <v>0.7042564712146212</v>
      </c>
      <c r="CP38" s="40">
        <f t="shared" ca="1" si="0"/>
        <v>13</v>
      </c>
      <c r="CQ38" s="17"/>
      <c r="CR38" s="37">
        <v>38</v>
      </c>
      <c r="CS38" s="36">
        <v>6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4">C12</f>
        <v>1</v>
      </c>
      <c r="D39" s="11">
        <f t="shared" ca="1" si="34"/>
        <v>7</v>
      </c>
      <c r="E39" s="11">
        <f t="shared" ca="1" si="34"/>
        <v>5</v>
      </c>
      <c r="F39" s="8"/>
      <c r="G39" s="9"/>
      <c r="H39" s="10"/>
      <c r="I39" s="11">
        <f t="shared" ca="1" si="34"/>
        <v>1</v>
      </c>
      <c r="J39" s="11">
        <f t="shared" ca="1" si="34"/>
        <v>6</v>
      </c>
      <c r="K39" s="11">
        <f t="shared" ca="1" si="34"/>
        <v>1</v>
      </c>
      <c r="L39" s="8"/>
      <c r="M39" s="9"/>
      <c r="N39" s="10"/>
      <c r="O39" s="11">
        <f t="shared" ca="1" si="34"/>
        <v>1</v>
      </c>
      <c r="P39" s="11">
        <f t="shared" ca="1" si="34"/>
        <v>2</v>
      </c>
      <c r="Q39" s="11">
        <f t="shared" ca="1" si="34"/>
        <v>3</v>
      </c>
      <c r="R39" s="8"/>
      <c r="S39" s="2"/>
      <c r="T39" s="2"/>
      <c r="U39" s="46" t="s">
        <v>158</v>
      </c>
      <c r="V39" s="2"/>
      <c r="W39" s="2"/>
      <c r="X39" s="37"/>
      <c r="Y39" s="37" t="str">
        <f t="shared" si="29"/>
        <v>⑪</v>
      </c>
      <c r="Z39" s="41">
        <f t="shared" ca="1" si="27"/>
        <v>1</v>
      </c>
      <c r="AA39" s="41">
        <f t="shared" ca="1" si="27"/>
        <v>1</v>
      </c>
      <c r="AB39" s="41">
        <f t="shared" ca="1" si="27"/>
        <v>1</v>
      </c>
      <c r="AC39" s="37"/>
      <c r="AD39" s="41">
        <f t="shared" ca="1" si="28"/>
        <v>0</v>
      </c>
      <c r="AE39" s="41">
        <f t="shared" ca="1" si="28"/>
        <v>4</v>
      </c>
      <c r="AF39" s="41">
        <f t="shared" ca="1" si="28"/>
        <v>6</v>
      </c>
      <c r="AG39" s="37"/>
      <c r="AH39" s="42" t="str">
        <f t="shared" si="30"/>
        <v>⑪</v>
      </c>
      <c r="AI39" s="41">
        <f t="shared" ca="1" si="30"/>
        <v>111</v>
      </c>
      <c r="AJ39" s="37" t="str">
        <f t="shared" si="30"/>
        <v>－</v>
      </c>
      <c r="AK39" s="41">
        <f t="shared" ca="1" si="30"/>
        <v>46</v>
      </c>
      <c r="AL39" s="37" t="str">
        <f t="shared" si="30"/>
        <v>＝</v>
      </c>
      <c r="AM39" s="41">
        <f t="shared" ca="1" si="30"/>
        <v>65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/>
      <c r="CH39" s="40"/>
      <c r="CJ39" s="37"/>
      <c r="CK39" s="36"/>
      <c r="CL39" s="37"/>
      <c r="CO39" s="39">
        <f t="shared" ca="1" si="7"/>
        <v>0.7289771107469778</v>
      </c>
      <c r="CP39" s="40">
        <f t="shared" ca="1" si="0"/>
        <v>11</v>
      </c>
      <c r="CQ39" s="17"/>
      <c r="CR39" s="37">
        <v>39</v>
      </c>
      <c r="CS39" s="36">
        <v>6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5">B13</f>
        <v>－</v>
      </c>
      <c r="C40" s="13">
        <f t="shared" ca="1" si="35"/>
        <v>0</v>
      </c>
      <c r="D40" s="13">
        <f t="shared" ca="1" si="35"/>
        <v>9</v>
      </c>
      <c r="E40" s="13">
        <f t="shared" ca="1" si="35"/>
        <v>6</v>
      </c>
      <c r="F40" s="8"/>
      <c r="G40" s="9"/>
      <c r="H40" s="12" t="str">
        <f t="shared" si="35"/>
        <v>－</v>
      </c>
      <c r="I40" s="13">
        <f t="shared" ca="1" si="35"/>
        <v>0</v>
      </c>
      <c r="J40" s="13">
        <f t="shared" ca="1" si="35"/>
        <v>9</v>
      </c>
      <c r="K40" s="13">
        <f t="shared" ca="1" si="35"/>
        <v>9</v>
      </c>
      <c r="L40" s="8"/>
      <c r="M40" s="9"/>
      <c r="N40" s="12" t="str">
        <f t="shared" si="35"/>
        <v>－</v>
      </c>
      <c r="O40" s="13">
        <f t="shared" ca="1" si="35"/>
        <v>0</v>
      </c>
      <c r="P40" s="13">
        <f t="shared" ca="1" si="35"/>
        <v>8</v>
      </c>
      <c r="Q40" s="13">
        <f t="shared" ca="1" si="35"/>
        <v>4</v>
      </c>
      <c r="R40" s="8"/>
      <c r="S40" s="2"/>
      <c r="T40" s="2"/>
      <c r="U40" s="46" t="s">
        <v>240</v>
      </c>
      <c r="V40" s="2"/>
      <c r="W40" s="2"/>
      <c r="X40" s="37"/>
      <c r="Y40" s="37" t="str">
        <f t="shared" si="29"/>
        <v>⑫</v>
      </c>
      <c r="Z40" s="41">
        <f t="shared" ca="1" si="27"/>
        <v>1</v>
      </c>
      <c r="AA40" s="41">
        <f t="shared" ca="1" si="27"/>
        <v>2</v>
      </c>
      <c r="AB40" s="41">
        <f t="shared" ca="1" si="27"/>
        <v>2</v>
      </c>
      <c r="AC40" s="37"/>
      <c r="AD40" s="41">
        <f t="shared" ca="1" si="28"/>
        <v>0</v>
      </c>
      <c r="AE40" s="48">
        <f t="shared" ca="1" si="28"/>
        <v>5</v>
      </c>
      <c r="AF40" s="48">
        <f t="shared" ca="1" si="28"/>
        <v>6</v>
      </c>
      <c r="AG40" s="37"/>
      <c r="AH40" s="35" t="str">
        <f t="shared" si="30"/>
        <v>⑫</v>
      </c>
      <c r="AI40" s="49">
        <f t="shared" ca="1" si="30"/>
        <v>122</v>
      </c>
      <c r="AJ40" s="36" t="str">
        <f t="shared" si="30"/>
        <v>－</v>
      </c>
      <c r="AK40" s="49">
        <f t="shared" ca="1" si="30"/>
        <v>56</v>
      </c>
      <c r="AL40" s="36" t="str">
        <f t="shared" si="30"/>
        <v>＝</v>
      </c>
      <c r="AM40" s="49">
        <f t="shared" ca="1" si="30"/>
        <v>66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3"/>
      <c r="BH40" s="83"/>
      <c r="BI40" s="83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/>
      <c r="CH40" s="40"/>
      <c r="CJ40" s="37"/>
      <c r="CK40" s="36"/>
      <c r="CL40" s="37"/>
      <c r="CO40" s="39">
        <f t="shared" ca="1" si="7"/>
        <v>0.92981804897928921</v>
      </c>
      <c r="CP40" s="40">
        <f t="shared" ca="1" si="0"/>
        <v>4</v>
      </c>
      <c r="CQ40" s="17"/>
      <c r="CR40" s="37">
        <v>40</v>
      </c>
      <c r="CS40" s="36">
        <v>6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7</v>
      </c>
      <c r="E41" s="30">
        <f ca="1">MOD(AM32,10)</f>
        <v>9</v>
      </c>
      <c r="F41" s="8"/>
      <c r="G41" s="9"/>
      <c r="H41" s="29"/>
      <c r="I41" s="30">
        <f ca="1">MOD(ROUNDDOWN(AM33/100,0),10)</f>
        <v>0</v>
      </c>
      <c r="J41" s="30">
        <f ca="1">MOD(ROUNDDOWN(AM33/10,0),10)</f>
        <v>6</v>
      </c>
      <c r="K41" s="30">
        <f ca="1">MOD(AM33,10)</f>
        <v>2</v>
      </c>
      <c r="L41" s="8"/>
      <c r="M41" s="9"/>
      <c r="N41" s="29"/>
      <c r="O41" s="30">
        <f ca="1">MOD(ROUNDDOWN(AM34/100,0),10)</f>
        <v>0</v>
      </c>
      <c r="P41" s="30">
        <f ca="1">MOD(ROUNDDOWN(AM34/10,0),10)</f>
        <v>3</v>
      </c>
      <c r="Q41" s="30">
        <f ca="1">MOD(AM34,10)</f>
        <v>9</v>
      </c>
      <c r="R41" s="8"/>
      <c r="S41" s="2"/>
      <c r="T41" s="16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4"/>
      <c r="BH41" s="36" t="s">
        <v>34</v>
      </c>
      <c r="BI41" s="84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/>
      <c r="CH41" s="40"/>
      <c r="CJ41" s="37"/>
      <c r="CK41" s="36"/>
      <c r="CL41" s="37"/>
      <c r="CO41" s="39">
        <f t="shared" ca="1" si="7"/>
        <v>8.258730196942532E-2</v>
      </c>
      <c r="CP41" s="40">
        <f t="shared" ca="1" si="0"/>
        <v>42</v>
      </c>
      <c r="CQ41" s="17"/>
      <c r="CR41" s="37">
        <v>41</v>
      </c>
      <c r="CS41" s="36">
        <v>7</v>
      </c>
      <c r="CT41" s="37">
        <v>8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37"/>
      <c r="U42" s="143" t="s">
        <v>187</v>
      </c>
      <c r="V42" s="2"/>
      <c r="W42" s="2"/>
      <c r="X42" s="37"/>
      <c r="Z42" s="45" t="s">
        <v>160</v>
      </c>
      <c r="AA42" s="45" t="s">
        <v>188</v>
      </c>
      <c r="AB42" s="45" t="s">
        <v>161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5" t="s">
        <v>161</v>
      </c>
      <c r="AR42" s="116"/>
      <c r="AS42" s="116"/>
      <c r="AT42" s="117" t="s">
        <v>189</v>
      </c>
      <c r="AU42" s="115" t="s">
        <v>190</v>
      </c>
      <c r="AV42" s="115" t="s">
        <v>189</v>
      </c>
      <c r="AW42" s="115"/>
      <c r="AX42" s="116"/>
      <c r="AY42" s="117" t="s">
        <v>189</v>
      </c>
      <c r="AZ42" s="116"/>
      <c r="BA42" s="115" t="s">
        <v>188</v>
      </c>
      <c r="BB42" s="36"/>
      <c r="BC42" s="57" t="s">
        <v>188</v>
      </c>
      <c r="BD42" s="56" t="s">
        <v>191</v>
      </c>
      <c r="BE42" s="56" t="s">
        <v>161</v>
      </c>
      <c r="BF42" s="56" t="s">
        <v>188</v>
      </c>
      <c r="BG42" s="36"/>
      <c r="BH42" s="57" t="s">
        <v>161</v>
      </c>
      <c r="BI42" s="56" t="s">
        <v>33</v>
      </c>
      <c r="BJ42" s="56" t="s">
        <v>161</v>
      </c>
      <c r="BK42" s="36"/>
      <c r="BL42" s="54"/>
      <c r="BM42" s="54"/>
      <c r="BN42" s="57" t="s">
        <v>99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/>
      <c r="CH42" s="40"/>
      <c r="CJ42" s="37"/>
      <c r="CK42" s="36"/>
      <c r="CL42" s="37"/>
      <c r="CO42" s="39">
        <f t="shared" ca="1" si="7"/>
        <v>0.11576487820350578</v>
      </c>
      <c r="CP42" s="40">
        <f t="shared" ca="1" si="0"/>
        <v>39</v>
      </c>
      <c r="CQ42" s="17"/>
      <c r="CR42" s="37">
        <v>42</v>
      </c>
      <c r="CS42" s="36">
        <v>7</v>
      </c>
      <c r="CT42" s="37">
        <v>9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>⑩</v>
      </c>
      <c r="E43" s="21"/>
      <c r="F43" s="21"/>
      <c r="G43" s="23"/>
      <c r="H43" s="21"/>
      <c r="I43" s="21"/>
      <c r="J43" s="22" t="str">
        <f ca="1">IF($AT50="","",VLOOKUP($AT50,$BT$43:$BU$53,2,FALSE))</f>
        <v>⑩</v>
      </c>
      <c r="K43" s="21"/>
      <c r="L43" s="24"/>
      <c r="M43" s="20"/>
      <c r="N43" s="24"/>
      <c r="O43" s="21"/>
      <c r="P43" s="22" t="str">
        <f ca="1">IF($AT51="","",VLOOKUP($AT51,$BT$43:$BU$53,2,FALSE))</f>
        <v>⑩</v>
      </c>
      <c r="Q43" s="21"/>
      <c r="R43" s="5"/>
      <c r="S43" s="2"/>
      <c r="T43" s="2"/>
      <c r="U43" s="58" t="s">
        <v>192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nono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5" t="str">
        <f t="shared" ref="AG43:AG54" ca="1" si="36">IF(BL43&lt;0,"ok",IF(AND(BL43=0,BR43&lt;0),"ok","no"))</f>
        <v>ok</v>
      </c>
      <c r="AH43" s="129">
        <f ca="1">IF(AI43="ok",AM43-1,"")</f>
        <v>0</v>
      </c>
      <c r="AI43" s="128" t="str">
        <f ca="1">IF(AL43="ok","ok",IF(AND(AK43="ok",AJ43="ok"),"ok","no"))</f>
        <v>ok</v>
      </c>
      <c r="AJ43" s="123" t="str">
        <f ca="1">IF(BR43&lt;0,"ok","no")</f>
        <v>ok</v>
      </c>
      <c r="AK43" s="123" t="str">
        <f t="shared" ref="AK43:AK54" ca="1" si="37">IF(BJ43=BK43,"ok","no")</f>
        <v>no</v>
      </c>
      <c r="AL43" s="123" t="str">
        <f ca="1">IF(BL43&lt;0,"ok","no")</f>
        <v>ok</v>
      </c>
      <c r="AM43" s="63">
        <f t="shared" ref="AM43:AM54" ca="1" si="38">Z29</f>
        <v>1</v>
      </c>
      <c r="AN43" s="64">
        <f t="shared" ref="AN43:AN54" ca="1" si="39">AD29</f>
        <v>0</v>
      </c>
      <c r="AO43" s="65">
        <f t="shared" ref="AO43:AO54" ca="1" si="40">AM43-AN43</f>
        <v>1</v>
      </c>
      <c r="AP43" s="36"/>
      <c r="AQ43" s="126" t="str">
        <f ca="1">IF(AND(AS43="ok",AR43="ok"),"ok","no")</f>
        <v>no</v>
      </c>
      <c r="AR43" s="128" t="str">
        <f ca="1">IF(AY43=9,"ok","no")</f>
        <v>no</v>
      </c>
      <c r="AS43" s="123" t="str">
        <f ca="1">IF(BC43=10,"ok","no")</f>
        <v>no</v>
      </c>
      <c r="AT43" s="135">
        <f ca="1">IF(AY43=9,AY43,IF(AU43=10,AU43,""))</f>
        <v>10</v>
      </c>
      <c r="AU43" s="132">
        <f ca="1">IF(AND(AW43&lt;&gt;"",AV43="ok"),10,"")</f>
        <v>10</v>
      </c>
      <c r="AV43" s="123" t="str">
        <f ca="1">IF(BL43&lt;0,"ok",IF(AND(BL43=0,BR43&lt;0),"ok","no"))</f>
        <v>ok</v>
      </c>
      <c r="AW43" s="118">
        <f ca="1">IF(BC43=10,"",BC43)</f>
        <v>2</v>
      </c>
      <c r="AX43" s="116"/>
      <c r="AY43" s="118" t="str">
        <f ca="1">IF(AND(BA43="ok",AZ43="ok"),9,"")</f>
        <v/>
      </c>
      <c r="AZ43" s="123" t="str">
        <f ca="1">IF(BR43&lt;0,"ok","no")</f>
        <v>ok</v>
      </c>
      <c r="BA43" s="122" t="str">
        <f ca="1">IF(BC43=10,"ok","no")</f>
        <v>no</v>
      </c>
      <c r="BB43" s="36"/>
      <c r="BC43" s="149">
        <f ca="1">IF(AND(BO43="ok",BJ43=0),10,IF(BF43="ok",BJ43-1,IF(BE43="ok",10,"")))</f>
        <v>2</v>
      </c>
      <c r="BD43" s="128" t="str">
        <f t="shared" ref="BD43:BD54" ca="1" si="41">IF(BJ43=0,"ok","no")</f>
        <v>no</v>
      </c>
      <c r="BE43" s="123" t="str">
        <f t="shared" ref="BE43:BE54" ca="1" si="42">IF(BL43&lt;0,"ok","no")</f>
        <v>ok</v>
      </c>
      <c r="BF43" s="122" t="str">
        <f ca="1">IF(AND(BO43="ok",BI43="no"),"ok","no")</f>
        <v>ok</v>
      </c>
      <c r="BG43" s="36"/>
      <c r="BH43" s="125" t="str">
        <f ca="1">IF(BO43="ok","ok","no")</f>
        <v>ok</v>
      </c>
      <c r="BI43" s="128" t="str">
        <f ca="1">IF(BJ43=0,"ok","no")</f>
        <v>no</v>
      </c>
      <c r="BJ43" s="63">
        <f ca="1">AA29</f>
        <v>3</v>
      </c>
      <c r="BK43" s="64">
        <f ca="1">AE29</f>
        <v>5</v>
      </c>
      <c r="BL43" s="66">
        <f t="shared" ref="BL43:BL54" ca="1" si="43">BJ43-BK43</f>
        <v>-2</v>
      </c>
      <c r="BM43" s="68"/>
      <c r="BN43" s="138">
        <f ca="1">IF(BO43="ok",10,"")</f>
        <v>10</v>
      </c>
      <c r="BO43" s="128" t="str">
        <f ca="1">IF(BR43&lt;0,"ok","no")</f>
        <v>ok</v>
      </c>
      <c r="BP43" s="63">
        <f t="shared" ref="BP43:BP54" ca="1" si="44">AB29</f>
        <v>0</v>
      </c>
      <c r="BQ43" s="64">
        <f t="shared" ref="BQ43:BQ54" ca="1" si="45">AF29</f>
        <v>5</v>
      </c>
      <c r="BR43" s="67">
        <f t="shared" ref="BR43:BR54" ca="1" si="46">BP43-BQ43</f>
        <v>-5</v>
      </c>
      <c r="BS43" s="68"/>
      <c r="BT43" s="109">
        <v>0</v>
      </c>
      <c r="BU43" s="110" t="s">
        <v>46</v>
      </c>
      <c r="BV43" s="68" t="s">
        <v>168</v>
      </c>
      <c r="BW43" s="68"/>
      <c r="BX43" s="68"/>
      <c r="BY43" s="39"/>
      <c r="BZ43" s="40"/>
      <c r="CB43" s="37"/>
      <c r="CC43" s="36"/>
      <c r="CD43" s="37"/>
      <c r="CG43" s="39"/>
      <c r="CH43" s="40"/>
      <c r="CJ43" s="37"/>
      <c r="CK43" s="36"/>
      <c r="CL43" s="37"/>
      <c r="CO43" s="39">
        <f t="shared" ca="1" si="7"/>
        <v>0.35746051898725806</v>
      </c>
      <c r="CP43" s="40">
        <f t="shared" ca="1" si="0"/>
        <v>26</v>
      </c>
      <c r="CQ43" s="17"/>
      <c r="CR43" s="37">
        <v>43</v>
      </c>
      <c r="CS43" s="36">
        <v>8</v>
      </c>
      <c r="CT43" s="37">
        <v>9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>⓪</v>
      </c>
      <c r="D44" s="32" t="str">
        <f ca="1">IF($BC49="","",VLOOKUP($BC49,$BT$43:$BU$53,2,FALSE))</f>
        <v>①</v>
      </c>
      <c r="E44" s="32" t="str">
        <f ca="1">IF($BN49="","",VLOOKUP($BN49,$BT$43:$BU$53,2,FALSE))</f>
        <v>⑩</v>
      </c>
      <c r="F44" s="8"/>
      <c r="G44" s="6" t="str">
        <f>G17</f>
        <v>⑧</v>
      </c>
      <c r="H44" s="7"/>
      <c r="I44" s="32" t="str">
        <f ca="1">IF($AH50="","",VLOOKUP($AH50,$BT$43:$BU$53,2,FALSE))</f>
        <v>⓪</v>
      </c>
      <c r="J44" s="32" t="str">
        <f ca="1">IF($BC50="","",VLOOKUP($BC50,$BT$43:$BU$53,2,FALSE))</f>
        <v>⓪</v>
      </c>
      <c r="K44" s="32" t="str">
        <f ca="1">IF($BN50="","",VLOOKUP($BN50,$BT$43:$BU$53,2,FALSE))</f>
        <v>⑩</v>
      </c>
      <c r="L44" s="8"/>
      <c r="M44" s="6" t="str">
        <f>M17</f>
        <v>⑨</v>
      </c>
      <c r="N44" s="7"/>
      <c r="O44" s="32" t="str">
        <f ca="1">IF($AH51="","",VLOOKUP($AH51,$BT$43:$BU$53,2,FALSE))</f>
        <v>⓪</v>
      </c>
      <c r="P44" s="32" t="str">
        <f ca="1">IF($BC51="","",VLOOKUP($BC51,$BT$43:$BU$53,2,FALSE))</f>
        <v>①</v>
      </c>
      <c r="Q44" s="32" t="str">
        <f ca="1">IF($BN51="","",VLOOKUP($BN51,$BT$43:$BU$53,2,FALSE))</f>
        <v>⑩</v>
      </c>
      <c r="R44" s="8"/>
      <c r="S44" s="2"/>
      <c r="T44" s="37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7">IF(AI44="ok","okok","nono")</f>
        <v>okok</v>
      </c>
      <c r="AA44" s="59" t="str">
        <f t="shared" ref="AA44:AA54" ca="1" si="48">IF(AQ44="ok","okok","nono")</f>
        <v>nono</v>
      </c>
      <c r="AB44" s="59" t="str">
        <f t="shared" ref="AB44:AB54" ca="1" si="49">IF(BH44="ok","okok","nono")</f>
        <v>okok</v>
      </c>
      <c r="AC44" s="43"/>
      <c r="AD44" s="42"/>
      <c r="AE44" s="61" t="s">
        <v>58</v>
      </c>
      <c r="AF44" s="62"/>
      <c r="AG44" s="126" t="str">
        <f t="shared" ca="1" si="36"/>
        <v>ok</v>
      </c>
      <c r="AH44" s="130">
        <f t="shared" ref="AH44:AH54" ca="1" si="50">IF(AI44="ok",AM44-1,"")</f>
        <v>0</v>
      </c>
      <c r="AI44" s="128" t="str">
        <f t="shared" ref="AI44:AI54" ca="1" si="51">IF(AL44="ok","ok",IF(AND(AK44="ok",AJ44="ok"),"ok","no"))</f>
        <v>ok</v>
      </c>
      <c r="AJ44" s="123" t="str">
        <f t="shared" ref="AJ44:AJ54" ca="1" si="52">IF(BR44&lt;0,"ok","no")</f>
        <v>ok</v>
      </c>
      <c r="AK44" s="123" t="str">
        <f t="shared" ca="1" si="37"/>
        <v>no</v>
      </c>
      <c r="AL44" s="123" t="str">
        <f t="shared" ref="AL44:AL54" ca="1" si="53">IF(BL44&lt;0,"ok","no")</f>
        <v>ok</v>
      </c>
      <c r="AM44" s="69">
        <f t="shared" ca="1" si="38"/>
        <v>1</v>
      </c>
      <c r="AN44" s="41">
        <f t="shared" ca="1" si="39"/>
        <v>0</v>
      </c>
      <c r="AO44" s="70">
        <f t="shared" ca="1" si="40"/>
        <v>1</v>
      </c>
      <c r="AP44" s="36"/>
      <c r="AQ44" s="126" t="str">
        <f t="shared" ref="AQ44:AQ54" ca="1" si="54">IF(AND(AS44="ok",AR44="ok"),"ok","no")</f>
        <v>no</v>
      </c>
      <c r="AR44" s="128" t="str">
        <f t="shared" ref="AR44:AR53" ca="1" si="55">IF(AY44=9,"ok","no")</f>
        <v>no</v>
      </c>
      <c r="AS44" s="123" t="str">
        <f t="shared" ref="AS44:AS54" ca="1" si="56">IF(BC44=10,"ok","no")</f>
        <v>no</v>
      </c>
      <c r="AT44" s="136">
        <f t="shared" ref="AT44:AT54" ca="1" si="57">IF(AY44=9,AY44,IF(AU44=10,AU44,""))</f>
        <v>10</v>
      </c>
      <c r="AU44" s="133">
        <f t="shared" ref="AU44:AU54" ca="1" si="58">IF(AND(AW44&lt;&gt;"",AV44="ok"),10,"")</f>
        <v>10</v>
      </c>
      <c r="AV44" s="123" t="str">
        <f t="shared" ref="AV44:AV54" ca="1" si="59">IF(BL44&lt;0,"ok",IF(AND(BL44=0,BR44&lt;0),"ok","no"))</f>
        <v>ok</v>
      </c>
      <c r="AW44" s="119">
        <f t="shared" ref="AW44:AW54" ca="1" si="60">IF(BC44=10,"",BC44)</f>
        <v>2</v>
      </c>
      <c r="AX44" s="116"/>
      <c r="AY44" s="119" t="str">
        <f t="shared" ref="AY44:AY54" ca="1" si="61">IF(AND(BA44="ok",AZ44="ok"),9,"")</f>
        <v/>
      </c>
      <c r="AZ44" s="123" t="str">
        <f t="shared" ref="AZ44:AZ54" ca="1" si="62">IF(BR44&lt;0,"ok","no")</f>
        <v>ok</v>
      </c>
      <c r="BA44" s="122" t="str">
        <f t="shared" ref="BA44:BA54" ca="1" si="63">IF(BC44=10,"ok","no")</f>
        <v>no</v>
      </c>
      <c r="BB44" s="36"/>
      <c r="BC44" s="139">
        <f t="shared" ref="BC44:BC54" ca="1" si="64">IF(AND(BO44="ok",BJ44=0),10,IF(BF44="ok",BJ44-1,IF(BE44="ok",10,"")))</f>
        <v>2</v>
      </c>
      <c r="BD44" s="128" t="str">
        <f t="shared" ca="1" si="41"/>
        <v>no</v>
      </c>
      <c r="BE44" s="123" t="str">
        <f t="shared" ca="1" si="42"/>
        <v>ok</v>
      </c>
      <c r="BF44" s="122" t="str">
        <f t="shared" ref="BF44:BF54" ca="1" si="65">IF(AND(BO44="ok",BI44="no"),"ok","no")</f>
        <v>ok</v>
      </c>
      <c r="BG44" s="36"/>
      <c r="BH44" s="126" t="str">
        <f t="shared" ref="BH44:BH54" ca="1" si="66">IF(BO44="ok","ok","no")</f>
        <v>ok</v>
      </c>
      <c r="BI44" s="128" t="str">
        <f t="shared" ref="BI44:BI54" ca="1" si="67">IF(BJ44=0,"ok","no")</f>
        <v>no</v>
      </c>
      <c r="BJ44" s="69">
        <f t="shared" ref="BJ44:BJ54" ca="1" si="68">AA30</f>
        <v>3</v>
      </c>
      <c r="BK44" s="41">
        <f t="shared" ref="BK44:BK54" ca="1" si="69">AE30</f>
        <v>6</v>
      </c>
      <c r="BL44" s="71">
        <f t="shared" ca="1" si="43"/>
        <v>-3</v>
      </c>
      <c r="BM44" s="68"/>
      <c r="BN44" s="139">
        <f t="shared" ref="BN44:BN54" ca="1" si="70">IF(BO44="ok",10,"")</f>
        <v>10</v>
      </c>
      <c r="BO44" s="128" t="str">
        <f t="shared" ref="BO44:BO54" ca="1" si="71">IF(BR44&lt;0,"ok","no")</f>
        <v>ok</v>
      </c>
      <c r="BP44" s="69">
        <f t="shared" ca="1" si="44"/>
        <v>3</v>
      </c>
      <c r="BQ44" s="41">
        <f t="shared" ca="1" si="45"/>
        <v>5</v>
      </c>
      <c r="BR44" s="72">
        <f t="shared" ca="1" si="46"/>
        <v>-2</v>
      </c>
      <c r="BS44" s="68"/>
      <c r="BT44" s="111">
        <v>1</v>
      </c>
      <c r="BU44" s="112" t="s">
        <v>118</v>
      </c>
      <c r="BV44" s="68" t="s">
        <v>168</v>
      </c>
      <c r="BW44" s="68"/>
      <c r="BX44" s="68"/>
      <c r="BY44" s="39"/>
      <c r="BZ44" s="40"/>
      <c r="CB44" s="37"/>
      <c r="CC44" s="36"/>
      <c r="CD44" s="37"/>
      <c r="CG44" s="39"/>
      <c r="CH44" s="40"/>
      <c r="CJ44" s="37"/>
      <c r="CK44" s="36"/>
      <c r="CL44" s="37"/>
      <c r="CO44" s="39"/>
      <c r="CP44" s="40"/>
      <c r="CQ44" s="17"/>
      <c r="CR44" s="37"/>
      <c r="CS44" s="36"/>
      <c r="CT44" s="37"/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2">C18</f>
        <v>1</v>
      </c>
      <c r="D45" s="11">
        <f t="shared" ca="1" si="72"/>
        <v>2</v>
      </c>
      <c r="E45" s="11">
        <f t="shared" ca="1" si="72"/>
        <v>2</v>
      </c>
      <c r="F45" s="8"/>
      <c r="G45" s="9"/>
      <c r="H45" s="27"/>
      <c r="I45" s="28">
        <f t="shared" ca="1" si="72"/>
        <v>1</v>
      </c>
      <c r="J45" s="11">
        <f t="shared" ca="1" si="72"/>
        <v>1</v>
      </c>
      <c r="K45" s="11">
        <f t="shared" ca="1" si="72"/>
        <v>6</v>
      </c>
      <c r="L45" s="8"/>
      <c r="M45" s="9"/>
      <c r="N45" s="27"/>
      <c r="O45" s="28">
        <f t="shared" ca="1" si="72"/>
        <v>1</v>
      </c>
      <c r="P45" s="11">
        <f t="shared" ca="1" si="72"/>
        <v>2</v>
      </c>
      <c r="Q45" s="11">
        <f t="shared" ca="1" si="72"/>
        <v>0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7"/>
        <v>okok</v>
      </c>
      <c r="AA45" s="59" t="str">
        <f t="shared" ca="1" si="48"/>
        <v>nono</v>
      </c>
      <c r="AB45" s="59" t="str">
        <f t="shared" ca="1" si="49"/>
        <v>okok</v>
      </c>
      <c r="AC45" s="43"/>
      <c r="AD45" s="42"/>
      <c r="AE45" s="61" t="s">
        <v>59</v>
      </c>
      <c r="AF45" s="62"/>
      <c r="AG45" s="126" t="str">
        <f t="shared" ca="1" si="36"/>
        <v>ok</v>
      </c>
      <c r="AH45" s="130">
        <f t="shared" ca="1" si="50"/>
        <v>0</v>
      </c>
      <c r="AI45" s="128" t="str">
        <f t="shared" ca="1" si="51"/>
        <v>ok</v>
      </c>
      <c r="AJ45" s="123" t="str">
        <f t="shared" ca="1" si="52"/>
        <v>ok</v>
      </c>
      <c r="AK45" s="123" t="str">
        <f t="shared" ca="1" si="37"/>
        <v>no</v>
      </c>
      <c r="AL45" s="123" t="str">
        <f t="shared" ca="1" si="53"/>
        <v>ok</v>
      </c>
      <c r="AM45" s="69">
        <f t="shared" ca="1" si="38"/>
        <v>1</v>
      </c>
      <c r="AN45" s="41">
        <f t="shared" ca="1" si="39"/>
        <v>0</v>
      </c>
      <c r="AO45" s="70">
        <f t="shared" ca="1" si="40"/>
        <v>1</v>
      </c>
      <c r="AP45" s="36"/>
      <c r="AQ45" s="126" t="str">
        <f t="shared" ca="1" si="54"/>
        <v>no</v>
      </c>
      <c r="AR45" s="128" t="str">
        <f t="shared" ca="1" si="55"/>
        <v>no</v>
      </c>
      <c r="AS45" s="123" t="str">
        <f t="shared" ca="1" si="56"/>
        <v>no</v>
      </c>
      <c r="AT45" s="136">
        <f t="shared" ca="1" si="57"/>
        <v>10</v>
      </c>
      <c r="AU45" s="133">
        <f t="shared" ca="1" si="58"/>
        <v>10</v>
      </c>
      <c r="AV45" s="123" t="str">
        <f t="shared" ca="1" si="59"/>
        <v>ok</v>
      </c>
      <c r="AW45" s="119">
        <f t="shared" ca="1" si="60"/>
        <v>4</v>
      </c>
      <c r="AX45" s="116"/>
      <c r="AY45" s="119" t="str">
        <f t="shared" ca="1" si="61"/>
        <v/>
      </c>
      <c r="AZ45" s="123" t="str">
        <f t="shared" ca="1" si="62"/>
        <v>ok</v>
      </c>
      <c r="BA45" s="122" t="str">
        <f t="shared" ca="1" si="63"/>
        <v>no</v>
      </c>
      <c r="BB45" s="36"/>
      <c r="BC45" s="139">
        <f t="shared" ca="1" si="64"/>
        <v>4</v>
      </c>
      <c r="BD45" s="128" t="str">
        <f t="shared" ca="1" si="41"/>
        <v>no</v>
      </c>
      <c r="BE45" s="123" t="str">
        <f t="shared" ca="1" si="42"/>
        <v>ok</v>
      </c>
      <c r="BF45" s="122" t="str">
        <f t="shared" ca="1" si="65"/>
        <v>ok</v>
      </c>
      <c r="BG45" s="36"/>
      <c r="BH45" s="126" t="str">
        <f t="shared" ca="1" si="66"/>
        <v>ok</v>
      </c>
      <c r="BI45" s="128" t="str">
        <f t="shared" ca="1" si="67"/>
        <v>no</v>
      </c>
      <c r="BJ45" s="69">
        <f t="shared" ca="1" si="68"/>
        <v>5</v>
      </c>
      <c r="BK45" s="41">
        <f t="shared" ca="1" si="69"/>
        <v>6</v>
      </c>
      <c r="BL45" s="71">
        <f t="shared" ca="1" si="43"/>
        <v>-1</v>
      </c>
      <c r="BM45" s="68"/>
      <c r="BN45" s="139">
        <f t="shared" ca="1" si="70"/>
        <v>10</v>
      </c>
      <c r="BO45" s="128" t="str">
        <f t="shared" ca="1" si="71"/>
        <v>ok</v>
      </c>
      <c r="BP45" s="69">
        <f t="shared" ca="1" si="44"/>
        <v>7</v>
      </c>
      <c r="BQ45" s="41">
        <f t="shared" ca="1" si="45"/>
        <v>8</v>
      </c>
      <c r="BR45" s="72">
        <f t="shared" ca="1" si="46"/>
        <v>-1</v>
      </c>
      <c r="BS45" s="68"/>
      <c r="BT45" s="111">
        <v>2</v>
      </c>
      <c r="BU45" s="112" t="s">
        <v>124</v>
      </c>
      <c r="BV45" s="68" t="s">
        <v>168</v>
      </c>
      <c r="BW45" s="68"/>
      <c r="BX45" s="68"/>
      <c r="BY45" s="39"/>
      <c r="BZ45" s="40"/>
      <c r="CB45" s="37"/>
      <c r="CC45" s="36"/>
      <c r="CD45" s="37"/>
      <c r="CG45" s="39"/>
      <c r="CH45" s="40"/>
      <c r="CJ45" s="37"/>
      <c r="CK45" s="36"/>
      <c r="CL45" s="37"/>
      <c r="CO45" s="39"/>
      <c r="CP45" s="40"/>
      <c r="CQ45" s="17"/>
      <c r="CR45" s="37"/>
      <c r="CS45" s="36"/>
      <c r="CT45" s="37"/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3">B19</f>
        <v>－</v>
      </c>
      <c r="C46" s="13">
        <f t="shared" ca="1" si="73"/>
        <v>0</v>
      </c>
      <c r="D46" s="13">
        <f t="shared" ca="1" si="73"/>
        <v>6</v>
      </c>
      <c r="E46" s="13">
        <f t="shared" ca="1" si="73"/>
        <v>7</v>
      </c>
      <c r="F46" s="8"/>
      <c r="G46" s="9"/>
      <c r="H46" s="12" t="str">
        <f t="shared" si="73"/>
        <v>－</v>
      </c>
      <c r="I46" s="13">
        <f t="shared" ca="1" si="73"/>
        <v>0</v>
      </c>
      <c r="J46" s="13">
        <f t="shared" ca="1" si="73"/>
        <v>9</v>
      </c>
      <c r="K46" s="13">
        <f t="shared" ca="1" si="73"/>
        <v>9</v>
      </c>
      <c r="L46" s="8"/>
      <c r="M46" s="9"/>
      <c r="N46" s="12" t="str">
        <f t="shared" si="73"/>
        <v>－</v>
      </c>
      <c r="O46" s="13">
        <f t="shared" ca="1" si="73"/>
        <v>0</v>
      </c>
      <c r="P46" s="13">
        <f t="shared" ca="1" si="73"/>
        <v>3</v>
      </c>
      <c r="Q46" s="13">
        <f t="shared" ca="1" si="73"/>
        <v>2</v>
      </c>
      <c r="R46" s="8"/>
      <c r="S46" s="2"/>
      <c r="T46" s="2"/>
      <c r="U46" s="58" t="s">
        <v>171</v>
      </c>
      <c r="V46" s="2"/>
      <c r="W46" s="2"/>
      <c r="X46" s="37"/>
      <c r="Y46" s="37" t="s">
        <v>60</v>
      </c>
      <c r="Z46" s="59" t="str">
        <f t="shared" ca="1" si="47"/>
        <v>okok</v>
      </c>
      <c r="AA46" s="59" t="str">
        <f t="shared" ca="1" si="48"/>
        <v>nono</v>
      </c>
      <c r="AB46" s="59" t="str">
        <f t="shared" ca="1" si="49"/>
        <v>okok</v>
      </c>
      <c r="AC46" s="43"/>
      <c r="AD46" s="42"/>
      <c r="AE46" s="61" t="s">
        <v>60</v>
      </c>
      <c r="AF46" s="62"/>
      <c r="AG46" s="126" t="str">
        <f t="shared" ca="1" si="36"/>
        <v>ok</v>
      </c>
      <c r="AH46" s="130">
        <f t="shared" ca="1" si="50"/>
        <v>0</v>
      </c>
      <c r="AI46" s="128" t="str">
        <f t="shared" ca="1" si="51"/>
        <v>ok</v>
      </c>
      <c r="AJ46" s="123" t="str">
        <f t="shared" ca="1" si="52"/>
        <v>ok</v>
      </c>
      <c r="AK46" s="123" t="str">
        <f t="shared" ca="1" si="37"/>
        <v>no</v>
      </c>
      <c r="AL46" s="123" t="str">
        <f t="shared" ca="1" si="53"/>
        <v>ok</v>
      </c>
      <c r="AM46" s="69">
        <f t="shared" ca="1" si="38"/>
        <v>1</v>
      </c>
      <c r="AN46" s="41">
        <f t="shared" ca="1" si="39"/>
        <v>0</v>
      </c>
      <c r="AO46" s="70">
        <f t="shared" ca="1" si="40"/>
        <v>1</v>
      </c>
      <c r="AP46" s="36"/>
      <c r="AQ46" s="126" t="str">
        <f t="shared" ca="1" si="54"/>
        <v>no</v>
      </c>
      <c r="AR46" s="128" t="str">
        <f t="shared" ca="1" si="55"/>
        <v>no</v>
      </c>
      <c r="AS46" s="123" t="str">
        <f t="shared" ca="1" si="56"/>
        <v>no</v>
      </c>
      <c r="AT46" s="136">
        <f t="shared" ca="1" si="57"/>
        <v>10</v>
      </c>
      <c r="AU46" s="133">
        <f t="shared" ca="1" si="58"/>
        <v>10</v>
      </c>
      <c r="AV46" s="123" t="str">
        <f t="shared" ca="1" si="59"/>
        <v>ok</v>
      </c>
      <c r="AW46" s="119">
        <f t="shared" ca="1" si="60"/>
        <v>6</v>
      </c>
      <c r="AX46" s="116"/>
      <c r="AY46" s="119" t="str">
        <f t="shared" ca="1" si="61"/>
        <v/>
      </c>
      <c r="AZ46" s="123" t="str">
        <f t="shared" ca="1" si="62"/>
        <v>ok</v>
      </c>
      <c r="BA46" s="122" t="str">
        <f t="shared" ca="1" si="63"/>
        <v>no</v>
      </c>
      <c r="BB46" s="36"/>
      <c r="BC46" s="139">
        <f t="shared" ca="1" si="64"/>
        <v>6</v>
      </c>
      <c r="BD46" s="128" t="str">
        <f t="shared" ca="1" si="41"/>
        <v>no</v>
      </c>
      <c r="BE46" s="123" t="str">
        <f t="shared" ca="1" si="42"/>
        <v>ok</v>
      </c>
      <c r="BF46" s="122" t="str">
        <f t="shared" ca="1" si="65"/>
        <v>ok</v>
      </c>
      <c r="BG46" s="36"/>
      <c r="BH46" s="126" t="str">
        <f t="shared" ca="1" si="66"/>
        <v>ok</v>
      </c>
      <c r="BI46" s="128" t="str">
        <f t="shared" ca="1" si="67"/>
        <v>no</v>
      </c>
      <c r="BJ46" s="69">
        <f t="shared" ca="1" si="68"/>
        <v>7</v>
      </c>
      <c r="BK46" s="41">
        <f t="shared" ca="1" si="69"/>
        <v>9</v>
      </c>
      <c r="BL46" s="71">
        <f t="shared" ca="1" si="43"/>
        <v>-2</v>
      </c>
      <c r="BM46" s="68"/>
      <c r="BN46" s="139">
        <f t="shared" ca="1" si="70"/>
        <v>10</v>
      </c>
      <c r="BO46" s="128" t="str">
        <f t="shared" ca="1" si="71"/>
        <v>ok</v>
      </c>
      <c r="BP46" s="69">
        <f t="shared" ca="1" si="44"/>
        <v>5</v>
      </c>
      <c r="BQ46" s="41">
        <f t="shared" ca="1" si="45"/>
        <v>6</v>
      </c>
      <c r="BR46" s="72">
        <f t="shared" ca="1" si="46"/>
        <v>-1</v>
      </c>
      <c r="BS46" s="68"/>
      <c r="BT46" s="111">
        <v>3</v>
      </c>
      <c r="BU46" s="112" t="s">
        <v>129</v>
      </c>
      <c r="BV46" s="68" t="s">
        <v>168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39"/>
      <c r="CP46" s="40"/>
      <c r="CQ46" s="17"/>
      <c r="CR46" s="37"/>
      <c r="CS46" s="36"/>
      <c r="CT46" s="37"/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0</v>
      </c>
      <c r="D47" s="30">
        <f ca="1">MOD(ROUNDDOWN(AM35/10,0),10)</f>
        <v>5</v>
      </c>
      <c r="E47" s="30">
        <f ca="1">MOD(AM35,10)</f>
        <v>5</v>
      </c>
      <c r="F47" s="8"/>
      <c r="G47" s="9"/>
      <c r="H47" s="29"/>
      <c r="I47" s="30">
        <f ca="1">MOD(ROUNDDOWN(AM36/100,0),10)</f>
        <v>0</v>
      </c>
      <c r="J47" s="30">
        <f ca="1">MOD(ROUNDDOWN(AM36/10,0),10)</f>
        <v>1</v>
      </c>
      <c r="K47" s="30">
        <f ca="1">MOD(AM36,10)</f>
        <v>7</v>
      </c>
      <c r="L47" s="8"/>
      <c r="M47" s="9"/>
      <c r="N47" s="29"/>
      <c r="O47" s="30">
        <f ca="1">MOD(ROUNDDOWN(AM37/100,0),10)</f>
        <v>0</v>
      </c>
      <c r="P47" s="30">
        <f ca="1">MOD(ROUNDDOWN(AM37/10,0),10)</f>
        <v>8</v>
      </c>
      <c r="Q47" s="30">
        <f ca="1">MOD(AM37,10)</f>
        <v>8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7"/>
        <v>okok</v>
      </c>
      <c r="AA47" s="59" t="str">
        <f t="shared" ca="1" si="48"/>
        <v>nono</v>
      </c>
      <c r="AB47" s="59" t="str">
        <f t="shared" ca="1" si="49"/>
        <v>okok</v>
      </c>
      <c r="AC47" s="43"/>
      <c r="AD47" s="42"/>
      <c r="AE47" s="61" t="s">
        <v>61</v>
      </c>
      <c r="AF47" s="62"/>
      <c r="AG47" s="126" t="str">
        <f t="shared" ca="1" si="36"/>
        <v>ok</v>
      </c>
      <c r="AH47" s="130">
        <f t="shared" ca="1" si="50"/>
        <v>0</v>
      </c>
      <c r="AI47" s="128" t="str">
        <f t="shared" ca="1" si="51"/>
        <v>ok</v>
      </c>
      <c r="AJ47" s="123" t="str">
        <f t="shared" ca="1" si="52"/>
        <v>ok</v>
      </c>
      <c r="AK47" s="123" t="str">
        <f t="shared" ca="1" si="37"/>
        <v>no</v>
      </c>
      <c r="AL47" s="123" t="str">
        <f t="shared" ca="1" si="53"/>
        <v>ok</v>
      </c>
      <c r="AM47" s="69">
        <f t="shared" ca="1" si="38"/>
        <v>1</v>
      </c>
      <c r="AN47" s="41">
        <f t="shared" ca="1" si="39"/>
        <v>0</v>
      </c>
      <c r="AO47" s="70">
        <f t="shared" ca="1" si="40"/>
        <v>1</v>
      </c>
      <c r="AP47" s="36"/>
      <c r="AQ47" s="126" t="str">
        <f t="shared" ca="1" si="54"/>
        <v>no</v>
      </c>
      <c r="AR47" s="128" t="str">
        <f t="shared" ca="1" si="55"/>
        <v>no</v>
      </c>
      <c r="AS47" s="123" t="str">
        <f t="shared" ca="1" si="56"/>
        <v>no</v>
      </c>
      <c r="AT47" s="136">
        <f t="shared" ca="1" si="57"/>
        <v>10</v>
      </c>
      <c r="AU47" s="133">
        <f t="shared" ca="1" si="58"/>
        <v>10</v>
      </c>
      <c r="AV47" s="123" t="str">
        <f t="shared" ca="1" si="59"/>
        <v>ok</v>
      </c>
      <c r="AW47" s="119">
        <f t="shared" ca="1" si="60"/>
        <v>5</v>
      </c>
      <c r="AX47" s="116"/>
      <c r="AY47" s="119" t="str">
        <f t="shared" ca="1" si="61"/>
        <v/>
      </c>
      <c r="AZ47" s="123" t="str">
        <f t="shared" ca="1" si="62"/>
        <v>ok</v>
      </c>
      <c r="BA47" s="122" t="str">
        <f t="shared" ca="1" si="63"/>
        <v>no</v>
      </c>
      <c r="BB47" s="36"/>
      <c r="BC47" s="139">
        <f t="shared" ca="1" si="64"/>
        <v>5</v>
      </c>
      <c r="BD47" s="128" t="str">
        <f t="shared" ca="1" si="41"/>
        <v>no</v>
      </c>
      <c r="BE47" s="123" t="str">
        <f t="shared" ca="1" si="42"/>
        <v>ok</v>
      </c>
      <c r="BF47" s="122" t="str">
        <f t="shared" ca="1" si="65"/>
        <v>ok</v>
      </c>
      <c r="BG47" s="36"/>
      <c r="BH47" s="126" t="str">
        <f t="shared" ca="1" si="66"/>
        <v>ok</v>
      </c>
      <c r="BI47" s="128" t="str">
        <f t="shared" ca="1" si="67"/>
        <v>no</v>
      </c>
      <c r="BJ47" s="69">
        <f t="shared" ca="1" si="68"/>
        <v>6</v>
      </c>
      <c r="BK47" s="41">
        <f t="shared" ca="1" si="69"/>
        <v>9</v>
      </c>
      <c r="BL47" s="71">
        <f t="shared" ca="1" si="43"/>
        <v>-3</v>
      </c>
      <c r="BM47" s="68"/>
      <c r="BN47" s="139">
        <f t="shared" ca="1" si="70"/>
        <v>10</v>
      </c>
      <c r="BO47" s="128" t="str">
        <f t="shared" ca="1" si="71"/>
        <v>ok</v>
      </c>
      <c r="BP47" s="69">
        <f t="shared" ca="1" si="44"/>
        <v>1</v>
      </c>
      <c r="BQ47" s="41">
        <f t="shared" ca="1" si="45"/>
        <v>9</v>
      </c>
      <c r="BR47" s="72">
        <f t="shared" ca="1" si="46"/>
        <v>-8</v>
      </c>
      <c r="BS47" s="68"/>
      <c r="BT47" s="111">
        <v>4</v>
      </c>
      <c r="BU47" s="112" t="s">
        <v>194</v>
      </c>
      <c r="BV47" s="68" t="s">
        <v>195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39"/>
      <c r="CP47" s="40"/>
      <c r="CR47" s="37"/>
      <c r="CS47" s="36"/>
      <c r="CT47" s="37"/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7"/>
        <v>okok</v>
      </c>
      <c r="AA48" s="59" t="str">
        <f t="shared" ca="1" si="48"/>
        <v>nono</v>
      </c>
      <c r="AB48" s="59" t="str">
        <f t="shared" ca="1" si="49"/>
        <v>okok</v>
      </c>
      <c r="AC48" s="43"/>
      <c r="AD48" s="42"/>
      <c r="AE48" s="61" t="s">
        <v>62</v>
      </c>
      <c r="AF48" s="62"/>
      <c r="AG48" s="126" t="str">
        <f t="shared" ca="1" si="36"/>
        <v>ok</v>
      </c>
      <c r="AH48" s="130">
        <f t="shared" ca="1" si="50"/>
        <v>0</v>
      </c>
      <c r="AI48" s="128" t="str">
        <f t="shared" ca="1" si="51"/>
        <v>ok</v>
      </c>
      <c r="AJ48" s="123" t="str">
        <f t="shared" ca="1" si="52"/>
        <v>ok</v>
      </c>
      <c r="AK48" s="123" t="str">
        <f t="shared" ca="1" si="37"/>
        <v>no</v>
      </c>
      <c r="AL48" s="123" t="str">
        <f t="shared" ca="1" si="53"/>
        <v>ok</v>
      </c>
      <c r="AM48" s="69">
        <f t="shared" ca="1" si="38"/>
        <v>1</v>
      </c>
      <c r="AN48" s="41">
        <f t="shared" ca="1" si="39"/>
        <v>0</v>
      </c>
      <c r="AO48" s="70">
        <f t="shared" ca="1" si="40"/>
        <v>1</v>
      </c>
      <c r="AP48" s="36"/>
      <c r="AQ48" s="126" t="str">
        <f t="shared" ca="1" si="54"/>
        <v>no</v>
      </c>
      <c r="AR48" s="128" t="str">
        <f t="shared" ca="1" si="55"/>
        <v>no</v>
      </c>
      <c r="AS48" s="123" t="str">
        <f t="shared" ca="1" si="56"/>
        <v>no</v>
      </c>
      <c r="AT48" s="136">
        <f t="shared" ca="1" si="57"/>
        <v>10</v>
      </c>
      <c r="AU48" s="133">
        <f t="shared" ca="1" si="58"/>
        <v>10</v>
      </c>
      <c r="AV48" s="123" t="str">
        <f t="shared" ca="1" si="59"/>
        <v>ok</v>
      </c>
      <c r="AW48" s="119">
        <f t="shared" ca="1" si="60"/>
        <v>1</v>
      </c>
      <c r="AX48" s="116"/>
      <c r="AY48" s="119" t="str">
        <f t="shared" ca="1" si="61"/>
        <v/>
      </c>
      <c r="AZ48" s="123" t="str">
        <f t="shared" ca="1" si="62"/>
        <v>ok</v>
      </c>
      <c r="BA48" s="122" t="str">
        <f t="shared" ca="1" si="63"/>
        <v>no</v>
      </c>
      <c r="BB48" s="36"/>
      <c r="BC48" s="139">
        <f t="shared" ca="1" si="64"/>
        <v>1</v>
      </c>
      <c r="BD48" s="128" t="str">
        <f t="shared" ca="1" si="41"/>
        <v>no</v>
      </c>
      <c r="BE48" s="123" t="str">
        <f t="shared" ca="1" si="42"/>
        <v>ok</v>
      </c>
      <c r="BF48" s="122" t="str">
        <f t="shared" ca="1" si="65"/>
        <v>ok</v>
      </c>
      <c r="BG48" s="36"/>
      <c r="BH48" s="126" t="str">
        <f t="shared" ca="1" si="66"/>
        <v>ok</v>
      </c>
      <c r="BI48" s="128" t="str">
        <f t="shared" ca="1" si="67"/>
        <v>no</v>
      </c>
      <c r="BJ48" s="69">
        <f t="shared" ca="1" si="68"/>
        <v>2</v>
      </c>
      <c r="BK48" s="41">
        <f t="shared" ca="1" si="69"/>
        <v>8</v>
      </c>
      <c r="BL48" s="71">
        <f t="shared" ca="1" si="43"/>
        <v>-6</v>
      </c>
      <c r="BM48" s="68"/>
      <c r="BN48" s="139">
        <f t="shared" ca="1" si="70"/>
        <v>10</v>
      </c>
      <c r="BO48" s="128" t="str">
        <f t="shared" ca="1" si="71"/>
        <v>ok</v>
      </c>
      <c r="BP48" s="69">
        <f t="shared" ca="1" si="44"/>
        <v>3</v>
      </c>
      <c r="BQ48" s="41">
        <f t="shared" ca="1" si="45"/>
        <v>4</v>
      </c>
      <c r="BR48" s="72">
        <f t="shared" ca="1" si="46"/>
        <v>-1</v>
      </c>
      <c r="BS48" s="68"/>
      <c r="BT48" s="111">
        <v>5</v>
      </c>
      <c r="BU48" s="112" t="s">
        <v>135</v>
      </c>
      <c r="BV48" s="68" t="s">
        <v>168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/>
      <c r="CP48" s="40"/>
      <c r="CR48" s="37"/>
      <c r="CS48" s="36"/>
      <c r="CT48" s="37"/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>⑩</v>
      </c>
      <c r="E49" s="21"/>
      <c r="F49" s="21"/>
      <c r="G49" s="23"/>
      <c r="H49" s="21"/>
      <c r="I49" s="21"/>
      <c r="J49" s="22" t="str">
        <f ca="1">IF($AT53="","",VLOOKUP($AT53,$BT$43:$BU$53,2,FALSE))</f>
        <v>⑩</v>
      </c>
      <c r="K49" s="21"/>
      <c r="L49" s="24"/>
      <c r="M49" s="20"/>
      <c r="N49" s="24"/>
      <c r="O49" s="21"/>
      <c r="P49" s="22" t="str">
        <f ca="1">IF($AT54="","",VLOOKUP($AT54,$BT$43:$BU$53,2,FALSE))</f>
        <v>⑩</v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7"/>
        <v>okok</v>
      </c>
      <c r="AA49" s="59" t="str">
        <f t="shared" ca="1" si="48"/>
        <v>nono</v>
      </c>
      <c r="AB49" s="59" t="str">
        <f t="shared" ca="1" si="49"/>
        <v>okok</v>
      </c>
      <c r="AC49" s="43"/>
      <c r="AD49" s="73"/>
      <c r="AE49" s="61" t="s">
        <v>63</v>
      </c>
      <c r="AF49" s="62"/>
      <c r="AG49" s="126" t="str">
        <f t="shared" ca="1" si="36"/>
        <v>ok</v>
      </c>
      <c r="AH49" s="130">
        <f t="shared" ca="1" si="50"/>
        <v>0</v>
      </c>
      <c r="AI49" s="128" t="str">
        <f t="shared" ca="1" si="51"/>
        <v>ok</v>
      </c>
      <c r="AJ49" s="123" t="str">
        <f t="shared" ca="1" si="52"/>
        <v>ok</v>
      </c>
      <c r="AK49" s="123" t="str">
        <f t="shared" ca="1" si="37"/>
        <v>no</v>
      </c>
      <c r="AL49" s="123" t="str">
        <f t="shared" ca="1" si="53"/>
        <v>ok</v>
      </c>
      <c r="AM49" s="69">
        <f t="shared" ca="1" si="38"/>
        <v>1</v>
      </c>
      <c r="AN49" s="41">
        <f t="shared" ca="1" si="39"/>
        <v>0</v>
      </c>
      <c r="AO49" s="70">
        <f t="shared" ca="1" si="40"/>
        <v>1</v>
      </c>
      <c r="AP49" s="36"/>
      <c r="AQ49" s="126" t="str">
        <f t="shared" ca="1" si="54"/>
        <v>no</v>
      </c>
      <c r="AR49" s="128" t="str">
        <f ca="1">IF(AY49=9,"ok","no")</f>
        <v>no</v>
      </c>
      <c r="AS49" s="123" t="str">
        <f t="shared" ca="1" si="56"/>
        <v>no</v>
      </c>
      <c r="AT49" s="136">
        <f ca="1">IF(AY49=9,AY49,IF(AU49=10,AU49,""))</f>
        <v>10</v>
      </c>
      <c r="AU49" s="133">
        <f t="shared" ca="1" si="58"/>
        <v>10</v>
      </c>
      <c r="AV49" s="123" t="str">
        <f t="shared" ca="1" si="59"/>
        <v>ok</v>
      </c>
      <c r="AW49" s="119">
        <f t="shared" ca="1" si="60"/>
        <v>1</v>
      </c>
      <c r="AX49" s="116"/>
      <c r="AY49" s="119" t="str">
        <f t="shared" ca="1" si="61"/>
        <v/>
      </c>
      <c r="AZ49" s="123" t="str">
        <f t="shared" ca="1" si="62"/>
        <v>ok</v>
      </c>
      <c r="BA49" s="122" t="str">
        <f t="shared" ca="1" si="63"/>
        <v>no</v>
      </c>
      <c r="BB49" s="36"/>
      <c r="BC49" s="139">
        <f t="shared" ca="1" si="64"/>
        <v>1</v>
      </c>
      <c r="BD49" s="128" t="str">
        <f t="shared" ca="1" si="41"/>
        <v>no</v>
      </c>
      <c r="BE49" s="123" t="str">
        <f t="shared" ca="1" si="42"/>
        <v>ok</v>
      </c>
      <c r="BF49" s="122" t="str">
        <f t="shared" ca="1" si="65"/>
        <v>ok</v>
      </c>
      <c r="BG49" s="36"/>
      <c r="BH49" s="126" t="str">
        <f t="shared" ca="1" si="66"/>
        <v>ok</v>
      </c>
      <c r="BI49" s="128" t="str">
        <f t="shared" ca="1" si="67"/>
        <v>no</v>
      </c>
      <c r="BJ49" s="69">
        <f t="shared" ca="1" si="68"/>
        <v>2</v>
      </c>
      <c r="BK49" s="41">
        <f t="shared" ca="1" si="69"/>
        <v>6</v>
      </c>
      <c r="BL49" s="71">
        <f t="shared" ca="1" si="43"/>
        <v>-4</v>
      </c>
      <c r="BM49" s="68"/>
      <c r="BN49" s="139">
        <f t="shared" ca="1" si="70"/>
        <v>10</v>
      </c>
      <c r="BO49" s="128" t="str">
        <f t="shared" ca="1" si="71"/>
        <v>ok</v>
      </c>
      <c r="BP49" s="69">
        <f t="shared" ca="1" si="44"/>
        <v>2</v>
      </c>
      <c r="BQ49" s="41">
        <f t="shared" ca="1" si="45"/>
        <v>7</v>
      </c>
      <c r="BR49" s="72">
        <f t="shared" ca="1" si="46"/>
        <v>-5</v>
      </c>
      <c r="BS49" s="68"/>
      <c r="BT49" s="111">
        <v>6</v>
      </c>
      <c r="BU49" s="112" t="s">
        <v>138</v>
      </c>
      <c r="BV49" s="68" t="s">
        <v>168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/>
      <c r="CP49" s="40"/>
      <c r="CR49" s="37"/>
      <c r="CS49" s="36"/>
      <c r="CT49" s="37"/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>⓪</v>
      </c>
      <c r="D50" s="32" t="str">
        <f ca="1">IF($BC52="","",VLOOKUP($BC52,$BT$43:$BU$53,2,FALSE))</f>
        <v>③</v>
      </c>
      <c r="E50" s="32" t="str">
        <f ca="1">IF($BN52="","",VLOOKUP($BN52,$BT$43:$BU$53,2,FALSE))</f>
        <v>⑩</v>
      </c>
      <c r="F50" s="8"/>
      <c r="G50" s="6" t="str">
        <f>G23</f>
        <v>⑪</v>
      </c>
      <c r="H50" s="7"/>
      <c r="I50" s="32" t="str">
        <f ca="1">IF($AH53="","",VLOOKUP($AH53,$BT$43:$BU$53,2,FALSE))</f>
        <v>⓪</v>
      </c>
      <c r="J50" s="32" t="str">
        <f ca="1">IF($BC53="","",VLOOKUP($BC53,$BT$43:$BU$53,2,FALSE))</f>
        <v>⓪</v>
      </c>
      <c r="K50" s="32" t="str">
        <f ca="1">IF($BN53="","",VLOOKUP($BN53,$BT$43:$BU$53,2,FALSE))</f>
        <v>⑩</v>
      </c>
      <c r="L50" s="8"/>
      <c r="M50" s="6" t="str">
        <f>M23</f>
        <v>⑫</v>
      </c>
      <c r="N50" s="7"/>
      <c r="O50" s="32" t="str">
        <f ca="1">IF($AH54="","",VLOOKUP($AH54,$BT$43:$BU$53,2,FALSE))</f>
        <v>⓪</v>
      </c>
      <c r="P50" s="32" t="str">
        <f ca="1">IF($BC54="","",VLOOKUP($BC54,$BT$43:$BU$53,2,FALSE))</f>
        <v>①</v>
      </c>
      <c r="Q50" s="32" t="str">
        <f ca="1">IF($BN54="","",VLOOKUP($BN54,$BT$43:$BU$53,2,FALSE))</f>
        <v>⑩</v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7"/>
        <v>okok</v>
      </c>
      <c r="AA50" s="59" t="str">
        <f t="shared" ca="1" si="48"/>
        <v>nono</v>
      </c>
      <c r="AB50" s="59" t="str">
        <f t="shared" ca="1" si="49"/>
        <v>okok</v>
      </c>
      <c r="AC50" s="43"/>
      <c r="AD50" s="35"/>
      <c r="AE50" s="61" t="s">
        <v>64</v>
      </c>
      <c r="AF50" s="62"/>
      <c r="AG50" s="126" t="str">
        <f t="shared" ca="1" si="36"/>
        <v>ok</v>
      </c>
      <c r="AH50" s="130">
        <f t="shared" ca="1" si="50"/>
        <v>0</v>
      </c>
      <c r="AI50" s="128" t="str">
        <f t="shared" ca="1" si="51"/>
        <v>ok</v>
      </c>
      <c r="AJ50" s="123" t="str">
        <f t="shared" ca="1" si="52"/>
        <v>ok</v>
      </c>
      <c r="AK50" s="123" t="str">
        <f t="shared" ca="1" si="37"/>
        <v>no</v>
      </c>
      <c r="AL50" s="123" t="str">
        <f t="shared" ca="1" si="53"/>
        <v>ok</v>
      </c>
      <c r="AM50" s="69">
        <f t="shared" ca="1" si="38"/>
        <v>1</v>
      </c>
      <c r="AN50" s="41">
        <f t="shared" ca="1" si="39"/>
        <v>0</v>
      </c>
      <c r="AO50" s="70">
        <f t="shared" ca="1" si="40"/>
        <v>1</v>
      </c>
      <c r="AP50" s="36"/>
      <c r="AQ50" s="126" t="str">
        <f t="shared" ca="1" si="54"/>
        <v>no</v>
      </c>
      <c r="AR50" s="128" t="str">
        <f t="shared" ca="1" si="55"/>
        <v>no</v>
      </c>
      <c r="AS50" s="123" t="str">
        <f t="shared" ca="1" si="56"/>
        <v>no</v>
      </c>
      <c r="AT50" s="136">
        <f t="shared" ca="1" si="57"/>
        <v>10</v>
      </c>
      <c r="AU50" s="133">
        <f t="shared" ca="1" si="58"/>
        <v>10</v>
      </c>
      <c r="AV50" s="123" t="str">
        <f t="shared" ca="1" si="59"/>
        <v>ok</v>
      </c>
      <c r="AW50" s="119">
        <f t="shared" ca="1" si="60"/>
        <v>0</v>
      </c>
      <c r="AX50" s="116"/>
      <c r="AY50" s="119" t="str">
        <f t="shared" ca="1" si="61"/>
        <v/>
      </c>
      <c r="AZ50" s="123" t="str">
        <f t="shared" ca="1" si="62"/>
        <v>ok</v>
      </c>
      <c r="BA50" s="122" t="str">
        <f t="shared" ca="1" si="63"/>
        <v>no</v>
      </c>
      <c r="BB50" s="36"/>
      <c r="BC50" s="139">
        <f t="shared" ca="1" si="64"/>
        <v>0</v>
      </c>
      <c r="BD50" s="128" t="str">
        <f t="shared" ca="1" si="41"/>
        <v>no</v>
      </c>
      <c r="BE50" s="123" t="str">
        <f t="shared" ca="1" si="42"/>
        <v>ok</v>
      </c>
      <c r="BF50" s="122" t="str">
        <f t="shared" ca="1" si="65"/>
        <v>ok</v>
      </c>
      <c r="BG50" s="36"/>
      <c r="BH50" s="126" t="str">
        <f t="shared" ca="1" si="66"/>
        <v>ok</v>
      </c>
      <c r="BI50" s="128" t="str">
        <f t="shared" ca="1" si="67"/>
        <v>no</v>
      </c>
      <c r="BJ50" s="69">
        <f t="shared" ca="1" si="68"/>
        <v>1</v>
      </c>
      <c r="BK50" s="41">
        <f t="shared" ca="1" si="69"/>
        <v>9</v>
      </c>
      <c r="BL50" s="71">
        <f t="shared" ca="1" si="43"/>
        <v>-8</v>
      </c>
      <c r="BM50" s="68"/>
      <c r="BN50" s="139">
        <f t="shared" ca="1" si="70"/>
        <v>10</v>
      </c>
      <c r="BO50" s="128" t="str">
        <f t="shared" ca="1" si="71"/>
        <v>ok</v>
      </c>
      <c r="BP50" s="69">
        <f t="shared" ca="1" si="44"/>
        <v>6</v>
      </c>
      <c r="BQ50" s="41">
        <f t="shared" ca="1" si="45"/>
        <v>9</v>
      </c>
      <c r="BR50" s="72">
        <f t="shared" ca="1" si="46"/>
        <v>-3</v>
      </c>
      <c r="BS50" s="68"/>
      <c r="BT50" s="111">
        <v>7</v>
      </c>
      <c r="BU50" s="112" t="s">
        <v>139</v>
      </c>
      <c r="BV50" s="68" t="s">
        <v>168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/>
      <c r="CP50" s="40"/>
      <c r="CR50" s="37"/>
      <c r="CS50" s="36"/>
      <c r="CT50" s="37"/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4">C24</f>
        <v>1</v>
      </c>
      <c r="D51" s="11">
        <f t="shared" ca="1" si="74"/>
        <v>4</v>
      </c>
      <c r="E51" s="11">
        <f t="shared" ca="1" si="74"/>
        <v>0</v>
      </c>
      <c r="F51" s="8"/>
      <c r="G51" s="9"/>
      <c r="H51" s="10"/>
      <c r="I51" s="11">
        <f t="shared" ca="1" si="74"/>
        <v>1</v>
      </c>
      <c r="J51" s="11">
        <f t="shared" ca="1" si="74"/>
        <v>1</v>
      </c>
      <c r="K51" s="11">
        <f t="shared" ca="1" si="74"/>
        <v>1</v>
      </c>
      <c r="L51" s="8"/>
      <c r="M51" s="9"/>
      <c r="N51" s="10"/>
      <c r="O51" s="11">
        <f t="shared" ca="1" si="74"/>
        <v>1</v>
      </c>
      <c r="P51" s="11">
        <f t="shared" ca="1" si="74"/>
        <v>2</v>
      </c>
      <c r="Q51" s="11">
        <f t="shared" ca="1" si="74"/>
        <v>2</v>
      </c>
      <c r="R51" s="8"/>
      <c r="S51" s="2"/>
      <c r="T51" s="2"/>
      <c r="U51" s="58" t="s">
        <v>176</v>
      </c>
      <c r="V51" s="2"/>
      <c r="W51" s="2"/>
      <c r="X51" s="37"/>
      <c r="Y51" s="37" t="s">
        <v>65</v>
      </c>
      <c r="Z51" s="59" t="str">
        <f t="shared" ca="1" si="47"/>
        <v>okok</v>
      </c>
      <c r="AA51" s="59" t="str">
        <f t="shared" ca="1" si="48"/>
        <v>nono</v>
      </c>
      <c r="AB51" s="59" t="str">
        <f t="shared" ca="1" si="49"/>
        <v>okok</v>
      </c>
      <c r="AC51" s="43"/>
      <c r="AD51" s="35"/>
      <c r="AE51" s="61" t="s">
        <v>65</v>
      </c>
      <c r="AF51" s="62"/>
      <c r="AG51" s="126" t="str">
        <f t="shared" ca="1" si="36"/>
        <v>ok</v>
      </c>
      <c r="AH51" s="130">
        <f t="shared" ca="1" si="50"/>
        <v>0</v>
      </c>
      <c r="AI51" s="128" t="str">
        <f t="shared" ca="1" si="51"/>
        <v>ok</v>
      </c>
      <c r="AJ51" s="123" t="str">
        <f t="shared" ca="1" si="52"/>
        <v>ok</v>
      </c>
      <c r="AK51" s="123" t="str">
        <f t="shared" ca="1" si="37"/>
        <v>no</v>
      </c>
      <c r="AL51" s="123" t="str">
        <f t="shared" ca="1" si="53"/>
        <v>ok</v>
      </c>
      <c r="AM51" s="69">
        <f t="shared" ca="1" si="38"/>
        <v>1</v>
      </c>
      <c r="AN51" s="41">
        <f t="shared" ca="1" si="39"/>
        <v>0</v>
      </c>
      <c r="AO51" s="70">
        <f t="shared" ca="1" si="40"/>
        <v>1</v>
      </c>
      <c r="AP51" s="36"/>
      <c r="AQ51" s="126" t="str">
        <f t="shared" ca="1" si="54"/>
        <v>no</v>
      </c>
      <c r="AR51" s="128" t="str">
        <f t="shared" ca="1" si="55"/>
        <v>no</v>
      </c>
      <c r="AS51" s="123" t="str">
        <f t="shared" ca="1" si="56"/>
        <v>no</v>
      </c>
      <c r="AT51" s="136">
        <f t="shared" ca="1" si="57"/>
        <v>10</v>
      </c>
      <c r="AU51" s="133">
        <f t="shared" ca="1" si="58"/>
        <v>10</v>
      </c>
      <c r="AV51" s="123" t="str">
        <f t="shared" ca="1" si="59"/>
        <v>ok</v>
      </c>
      <c r="AW51" s="119">
        <f t="shared" ca="1" si="60"/>
        <v>1</v>
      </c>
      <c r="AX51" s="116"/>
      <c r="AY51" s="119" t="str">
        <f t="shared" ca="1" si="61"/>
        <v/>
      </c>
      <c r="AZ51" s="123" t="str">
        <f t="shared" ca="1" si="62"/>
        <v>ok</v>
      </c>
      <c r="BA51" s="122" t="str">
        <f t="shared" ca="1" si="63"/>
        <v>no</v>
      </c>
      <c r="BB51" s="36"/>
      <c r="BC51" s="139">
        <f t="shared" ca="1" si="64"/>
        <v>1</v>
      </c>
      <c r="BD51" s="128" t="str">
        <f t="shared" ca="1" si="41"/>
        <v>no</v>
      </c>
      <c r="BE51" s="123" t="str">
        <f t="shared" ca="1" si="42"/>
        <v>ok</v>
      </c>
      <c r="BF51" s="122" t="str">
        <f t="shared" ca="1" si="65"/>
        <v>ok</v>
      </c>
      <c r="BG51" s="36"/>
      <c r="BH51" s="126" t="str">
        <f t="shared" ca="1" si="66"/>
        <v>ok</v>
      </c>
      <c r="BI51" s="128" t="str">
        <f t="shared" ca="1" si="67"/>
        <v>no</v>
      </c>
      <c r="BJ51" s="69">
        <f t="shared" ca="1" si="68"/>
        <v>2</v>
      </c>
      <c r="BK51" s="41">
        <f t="shared" ca="1" si="69"/>
        <v>3</v>
      </c>
      <c r="BL51" s="71">
        <f t="shared" ca="1" si="43"/>
        <v>-1</v>
      </c>
      <c r="BM51" s="68"/>
      <c r="BN51" s="139">
        <f t="shared" ca="1" si="70"/>
        <v>10</v>
      </c>
      <c r="BO51" s="128" t="str">
        <f t="shared" ca="1" si="71"/>
        <v>ok</v>
      </c>
      <c r="BP51" s="69">
        <f t="shared" ca="1" si="44"/>
        <v>0</v>
      </c>
      <c r="BQ51" s="41">
        <f t="shared" ca="1" si="45"/>
        <v>2</v>
      </c>
      <c r="BR51" s="72">
        <f t="shared" ca="1" si="46"/>
        <v>-2</v>
      </c>
      <c r="BS51" s="68"/>
      <c r="BT51" s="111">
        <v>8</v>
      </c>
      <c r="BU51" s="112" t="s">
        <v>140</v>
      </c>
      <c r="BV51" s="68" t="s">
        <v>168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/>
      <c r="CP51" s="40"/>
      <c r="CR51" s="37"/>
      <c r="CS51" s="36"/>
      <c r="CT51" s="37"/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5">B25</f>
        <v>－</v>
      </c>
      <c r="C52" s="13">
        <f t="shared" ca="1" si="75"/>
        <v>0</v>
      </c>
      <c r="D52" s="13">
        <f t="shared" ca="1" si="75"/>
        <v>5</v>
      </c>
      <c r="E52" s="13">
        <f t="shared" ca="1" si="75"/>
        <v>6</v>
      </c>
      <c r="F52" s="8"/>
      <c r="G52" s="9"/>
      <c r="H52" s="12" t="str">
        <f t="shared" si="75"/>
        <v>－</v>
      </c>
      <c r="I52" s="13">
        <f t="shared" ca="1" si="75"/>
        <v>0</v>
      </c>
      <c r="J52" s="13">
        <f t="shared" ca="1" si="75"/>
        <v>4</v>
      </c>
      <c r="K52" s="13">
        <f t="shared" ca="1" si="75"/>
        <v>6</v>
      </c>
      <c r="L52" s="8"/>
      <c r="M52" s="9"/>
      <c r="N52" s="12" t="str">
        <f t="shared" si="75"/>
        <v>－</v>
      </c>
      <c r="O52" s="13">
        <f t="shared" ca="1" si="75"/>
        <v>0</v>
      </c>
      <c r="P52" s="13">
        <f t="shared" ca="1" si="75"/>
        <v>5</v>
      </c>
      <c r="Q52" s="13">
        <f t="shared" ca="1" si="75"/>
        <v>6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7"/>
        <v>okok</v>
      </c>
      <c r="AA52" s="59" t="str">
        <f t="shared" ca="1" si="48"/>
        <v>nono</v>
      </c>
      <c r="AB52" s="59" t="str">
        <f t="shared" ca="1" si="49"/>
        <v>okok</v>
      </c>
      <c r="AC52" s="43"/>
      <c r="AD52" s="35"/>
      <c r="AE52" s="61" t="s">
        <v>66</v>
      </c>
      <c r="AF52" s="62"/>
      <c r="AG52" s="126" t="str">
        <f t="shared" ca="1" si="36"/>
        <v>ok</v>
      </c>
      <c r="AH52" s="130">
        <f t="shared" ca="1" si="50"/>
        <v>0</v>
      </c>
      <c r="AI52" s="128" t="str">
        <f t="shared" ca="1" si="51"/>
        <v>ok</v>
      </c>
      <c r="AJ52" s="123" t="str">
        <f t="shared" ca="1" si="52"/>
        <v>ok</v>
      </c>
      <c r="AK52" s="123" t="str">
        <f t="shared" ca="1" si="37"/>
        <v>no</v>
      </c>
      <c r="AL52" s="123" t="str">
        <f t="shared" ca="1" si="53"/>
        <v>ok</v>
      </c>
      <c r="AM52" s="69">
        <f t="shared" ca="1" si="38"/>
        <v>1</v>
      </c>
      <c r="AN52" s="41">
        <f t="shared" ca="1" si="39"/>
        <v>0</v>
      </c>
      <c r="AO52" s="70">
        <f t="shared" ca="1" si="40"/>
        <v>1</v>
      </c>
      <c r="AP52" s="36"/>
      <c r="AQ52" s="126" t="str">
        <f t="shared" ca="1" si="54"/>
        <v>no</v>
      </c>
      <c r="AR52" s="128" t="str">
        <f t="shared" ca="1" si="55"/>
        <v>no</v>
      </c>
      <c r="AS52" s="123" t="str">
        <f t="shared" ca="1" si="56"/>
        <v>no</v>
      </c>
      <c r="AT52" s="136">
        <f t="shared" ca="1" si="57"/>
        <v>10</v>
      </c>
      <c r="AU52" s="133">
        <f t="shared" ca="1" si="58"/>
        <v>10</v>
      </c>
      <c r="AV52" s="123" t="str">
        <f t="shared" ca="1" si="59"/>
        <v>ok</v>
      </c>
      <c r="AW52" s="119">
        <f t="shared" ca="1" si="60"/>
        <v>3</v>
      </c>
      <c r="AX52" s="116"/>
      <c r="AY52" s="119" t="str">
        <f t="shared" ca="1" si="61"/>
        <v/>
      </c>
      <c r="AZ52" s="123" t="str">
        <f t="shared" ca="1" si="62"/>
        <v>ok</v>
      </c>
      <c r="BA52" s="122" t="str">
        <f t="shared" ca="1" si="63"/>
        <v>no</v>
      </c>
      <c r="BB52" s="36"/>
      <c r="BC52" s="139">
        <f t="shared" ca="1" si="64"/>
        <v>3</v>
      </c>
      <c r="BD52" s="128" t="str">
        <f t="shared" ca="1" si="41"/>
        <v>no</v>
      </c>
      <c r="BE52" s="123" t="str">
        <f t="shared" ca="1" si="42"/>
        <v>ok</v>
      </c>
      <c r="BF52" s="122" t="str">
        <f t="shared" ca="1" si="65"/>
        <v>ok</v>
      </c>
      <c r="BG52" s="36"/>
      <c r="BH52" s="126" t="str">
        <f t="shared" ca="1" si="66"/>
        <v>ok</v>
      </c>
      <c r="BI52" s="128" t="str">
        <f t="shared" ca="1" si="67"/>
        <v>no</v>
      </c>
      <c r="BJ52" s="69">
        <f t="shared" ca="1" si="68"/>
        <v>4</v>
      </c>
      <c r="BK52" s="41">
        <f t="shared" ca="1" si="69"/>
        <v>5</v>
      </c>
      <c r="BL52" s="71">
        <f t="shared" ca="1" si="43"/>
        <v>-1</v>
      </c>
      <c r="BM52" s="68"/>
      <c r="BN52" s="139">
        <f t="shared" ca="1" si="70"/>
        <v>10</v>
      </c>
      <c r="BO52" s="128" t="str">
        <f t="shared" ca="1" si="71"/>
        <v>ok</v>
      </c>
      <c r="BP52" s="69">
        <f t="shared" ca="1" si="44"/>
        <v>0</v>
      </c>
      <c r="BQ52" s="41">
        <f t="shared" ca="1" si="45"/>
        <v>6</v>
      </c>
      <c r="BR52" s="72">
        <f t="shared" ca="1" si="46"/>
        <v>-6</v>
      </c>
      <c r="BS52" s="68"/>
      <c r="BT52" s="111">
        <v>9</v>
      </c>
      <c r="BU52" s="112" t="s">
        <v>141</v>
      </c>
      <c r="BV52" s="68" t="s">
        <v>168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/>
      <c r="CP52" s="40"/>
      <c r="CR52" s="37"/>
      <c r="CS52" s="36"/>
      <c r="CT52" s="37"/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0</v>
      </c>
      <c r="D53" s="30">
        <f ca="1">MOD(ROUNDDOWN(AM38/10,0),10)</f>
        <v>8</v>
      </c>
      <c r="E53" s="30">
        <f ca="1">MOD(AM38,10)</f>
        <v>4</v>
      </c>
      <c r="F53" s="8"/>
      <c r="G53" s="9"/>
      <c r="H53" s="29"/>
      <c r="I53" s="30">
        <f ca="1">MOD(ROUNDDOWN(AM39/100,0),10)</f>
        <v>0</v>
      </c>
      <c r="J53" s="30">
        <f ca="1">MOD(ROUNDDOWN(AM39/10,0),10)</f>
        <v>6</v>
      </c>
      <c r="K53" s="30">
        <f ca="1">MOD(AM39,10)</f>
        <v>5</v>
      </c>
      <c r="L53" s="8"/>
      <c r="M53" s="9"/>
      <c r="N53" s="29"/>
      <c r="O53" s="30">
        <f ca="1">MOD(ROUNDDOWN(AM40/100,0),10)</f>
        <v>0</v>
      </c>
      <c r="P53" s="30">
        <f ca="1">MOD(ROUNDDOWN(AM40/10,0),10)</f>
        <v>6</v>
      </c>
      <c r="Q53" s="30">
        <f ca="1">MOD(AM40,10)</f>
        <v>6</v>
      </c>
      <c r="R53" s="8"/>
      <c r="S53" s="2"/>
      <c r="T53" s="2"/>
      <c r="U53" s="58" t="s">
        <v>177</v>
      </c>
      <c r="V53" s="2"/>
      <c r="W53" s="2"/>
      <c r="X53" s="37"/>
      <c r="Y53" s="37" t="s">
        <v>67</v>
      </c>
      <c r="Z53" s="59" t="str">
        <f t="shared" ca="1" si="47"/>
        <v>okok</v>
      </c>
      <c r="AA53" s="59" t="str">
        <f t="shared" ca="1" si="48"/>
        <v>nono</v>
      </c>
      <c r="AB53" s="59" t="str">
        <f t="shared" ca="1" si="49"/>
        <v>okok</v>
      </c>
      <c r="AC53" s="43"/>
      <c r="AD53" s="35"/>
      <c r="AE53" s="61" t="s">
        <v>67</v>
      </c>
      <c r="AF53" s="62"/>
      <c r="AG53" s="126" t="str">
        <f t="shared" ca="1" si="36"/>
        <v>ok</v>
      </c>
      <c r="AH53" s="130">
        <f t="shared" ca="1" si="50"/>
        <v>0</v>
      </c>
      <c r="AI53" s="128" t="str">
        <f t="shared" ca="1" si="51"/>
        <v>ok</v>
      </c>
      <c r="AJ53" s="123" t="str">
        <f t="shared" ca="1" si="52"/>
        <v>ok</v>
      </c>
      <c r="AK53" s="123" t="str">
        <f t="shared" ca="1" si="37"/>
        <v>no</v>
      </c>
      <c r="AL53" s="123" t="str">
        <f t="shared" ca="1" si="53"/>
        <v>ok</v>
      </c>
      <c r="AM53" s="69">
        <f t="shared" ca="1" si="38"/>
        <v>1</v>
      </c>
      <c r="AN53" s="41">
        <f t="shared" ca="1" si="39"/>
        <v>0</v>
      </c>
      <c r="AO53" s="70">
        <f t="shared" ca="1" si="40"/>
        <v>1</v>
      </c>
      <c r="AP53" s="36"/>
      <c r="AQ53" s="126" t="str">
        <f t="shared" ca="1" si="54"/>
        <v>no</v>
      </c>
      <c r="AR53" s="128" t="str">
        <f t="shared" ca="1" si="55"/>
        <v>no</v>
      </c>
      <c r="AS53" s="123" t="str">
        <f t="shared" ca="1" si="56"/>
        <v>no</v>
      </c>
      <c r="AT53" s="136">
        <f t="shared" ca="1" si="57"/>
        <v>10</v>
      </c>
      <c r="AU53" s="133">
        <f t="shared" ca="1" si="58"/>
        <v>10</v>
      </c>
      <c r="AV53" s="123" t="str">
        <f t="shared" ca="1" si="59"/>
        <v>ok</v>
      </c>
      <c r="AW53" s="119">
        <f t="shared" ca="1" si="60"/>
        <v>0</v>
      </c>
      <c r="AX53" s="116"/>
      <c r="AY53" s="119" t="str">
        <f t="shared" ca="1" si="61"/>
        <v/>
      </c>
      <c r="AZ53" s="123" t="str">
        <f t="shared" ca="1" si="62"/>
        <v>ok</v>
      </c>
      <c r="BA53" s="122" t="str">
        <f t="shared" ca="1" si="63"/>
        <v>no</v>
      </c>
      <c r="BB53" s="36"/>
      <c r="BC53" s="139">
        <f t="shared" ca="1" si="64"/>
        <v>0</v>
      </c>
      <c r="BD53" s="128" t="str">
        <f t="shared" ca="1" si="41"/>
        <v>no</v>
      </c>
      <c r="BE53" s="123" t="str">
        <f t="shared" ca="1" si="42"/>
        <v>ok</v>
      </c>
      <c r="BF53" s="122" t="str">
        <f t="shared" ca="1" si="65"/>
        <v>ok</v>
      </c>
      <c r="BG53" s="36"/>
      <c r="BH53" s="126" t="str">
        <f t="shared" ca="1" si="66"/>
        <v>ok</v>
      </c>
      <c r="BI53" s="128" t="str">
        <f t="shared" ca="1" si="67"/>
        <v>no</v>
      </c>
      <c r="BJ53" s="69">
        <f t="shared" ca="1" si="68"/>
        <v>1</v>
      </c>
      <c r="BK53" s="41">
        <f t="shared" ca="1" si="69"/>
        <v>4</v>
      </c>
      <c r="BL53" s="71">
        <f t="shared" ca="1" si="43"/>
        <v>-3</v>
      </c>
      <c r="BM53" s="68"/>
      <c r="BN53" s="139">
        <f t="shared" ca="1" si="70"/>
        <v>10</v>
      </c>
      <c r="BO53" s="128" t="str">
        <f t="shared" ca="1" si="71"/>
        <v>ok</v>
      </c>
      <c r="BP53" s="69">
        <f t="shared" ca="1" si="44"/>
        <v>1</v>
      </c>
      <c r="BQ53" s="41">
        <f t="shared" ca="1" si="45"/>
        <v>6</v>
      </c>
      <c r="BR53" s="72">
        <f t="shared" ca="1" si="46"/>
        <v>-5</v>
      </c>
      <c r="BS53" s="68"/>
      <c r="BT53" s="113">
        <v>10</v>
      </c>
      <c r="BU53" s="114" t="s">
        <v>144</v>
      </c>
      <c r="BV53" s="68" t="s">
        <v>168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/>
      <c r="CP53" s="40"/>
      <c r="CR53" s="37"/>
      <c r="CS53" s="36"/>
      <c r="CT53" s="37"/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241</v>
      </c>
      <c r="V54" s="2"/>
      <c r="W54" s="2"/>
      <c r="X54" s="37"/>
      <c r="Y54" s="37" t="s">
        <v>68</v>
      </c>
      <c r="Z54" s="59" t="str">
        <f t="shared" ca="1" si="47"/>
        <v>okok</v>
      </c>
      <c r="AA54" s="59" t="str">
        <f t="shared" ca="1" si="48"/>
        <v>nono</v>
      </c>
      <c r="AB54" s="59" t="str">
        <f t="shared" ca="1" si="49"/>
        <v>okok</v>
      </c>
      <c r="AC54" s="75"/>
      <c r="AD54" s="60"/>
      <c r="AE54" s="61" t="s">
        <v>68</v>
      </c>
      <c r="AF54" s="62"/>
      <c r="AG54" s="127" t="str">
        <f t="shared" ca="1" si="36"/>
        <v>ok</v>
      </c>
      <c r="AH54" s="131">
        <f t="shared" ca="1" si="50"/>
        <v>0</v>
      </c>
      <c r="AI54" s="128" t="str">
        <f t="shared" ca="1" si="51"/>
        <v>ok</v>
      </c>
      <c r="AJ54" s="123" t="str">
        <f t="shared" ca="1" si="52"/>
        <v>ok</v>
      </c>
      <c r="AK54" s="123" t="str">
        <f t="shared" ca="1" si="37"/>
        <v>no</v>
      </c>
      <c r="AL54" s="123" t="str">
        <f t="shared" ca="1" si="53"/>
        <v>ok</v>
      </c>
      <c r="AM54" s="76">
        <f t="shared" ca="1" si="38"/>
        <v>1</v>
      </c>
      <c r="AN54" s="77">
        <f t="shared" ca="1" si="39"/>
        <v>0</v>
      </c>
      <c r="AO54" s="78">
        <f t="shared" ca="1" si="40"/>
        <v>1</v>
      </c>
      <c r="AP54" s="36"/>
      <c r="AQ54" s="127" t="str">
        <f t="shared" ca="1" si="54"/>
        <v>no</v>
      </c>
      <c r="AR54" s="128" t="str">
        <f ca="1">IF(AY54=9,"ok","no")</f>
        <v>no</v>
      </c>
      <c r="AS54" s="123" t="str">
        <f t="shared" ca="1" si="56"/>
        <v>no</v>
      </c>
      <c r="AT54" s="137">
        <f t="shared" ca="1" si="57"/>
        <v>10</v>
      </c>
      <c r="AU54" s="134">
        <f t="shared" ca="1" si="58"/>
        <v>10</v>
      </c>
      <c r="AV54" s="123" t="str">
        <f t="shared" ca="1" si="59"/>
        <v>ok</v>
      </c>
      <c r="AW54" s="120">
        <f t="shared" ca="1" si="60"/>
        <v>1</v>
      </c>
      <c r="AX54" s="116"/>
      <c r="AY54" s="120" t="str">
        <f t="shared" ca="1" si="61"/>
        <v/>
      </c>
      <c r="AZ54" s="123" t="str">
        <f t="shared" ca="1" si="62"/>
        <v>ok</v>
      </c>
      <c r="BA54" s="122" t="str">
        <f t="shared" ca="1" si="63"/>
        <v>no</v>
      </c>
      <c r="BB54" s="36"/>
      <c r="BC54" s="140">
        <f t="shared" ca="1" si="64"/>
        <v>1</v>
      </c>
      <c r="BD54" s="128" t="str">
        <f t="shared" ca="1" si="41"/>
        <v>no</v>
      </c>
      <c r="BE54" s="123" t="str">
        <f t="shared" ca="1" si="42"/>
        <v>ok</v>
      </c>
      <c r="BF54" s="122" t="str">
        <f t="shared" ca="1" si="65"/>
        <v>ok</v>
      </c>
      <c r="BG54" s="36"/>
      <c r="BH54" s="127" t="str">
        <f t="shared" ca="1" si="66"/>
        <v>ok</v>
      </c>
      <c r="BI54" s="128" t="str">
        <f t="shared" ca="1" si="67"/>
        <v>no</v>
      </c>
      <c r="BJ54" s="76">
        <f t="shared" ca="1" si="68"/>
        <v>2</v>
      </c>
      <c r="BK54" s="77">
        <f t="shared" ca="1" si="69"/>
        <v>5</v>
      </c>
      <c r="BL54" s="79">
        <f t="shared" ca="1" si="43"/>
        <v>-3</v>
      </c>
      <c r="BM54" s="68"/>
      <c r="BN54" s="140">
        <f t="shared" ca="1" si="70"/>
        <v>10</v>
      </c>
      <c r="BO54" s="128" t="str">
        <f t="shared" ca="1" si="71"/>
        <v>ok</v>
      </c>
      <c r="BP54" s="76">
        <f t="shared" ca="1" si="44"/>
        <v>2</v>
      </c>
      <c r="BQ54" s="77">
        <f t="shared" ca="1" si="45"/>
        <v>6</v>
      </c>
      <c r="BR54" s="80">
        <f t="shared" ca="1" si="46"/>
        <v>-4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/>
      <c r="CP54" s="40"/>
      <c r="CR54" s="37"/>
      <c r="CS54" s="36"/>
      <c r="CT54" s="37"/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6"/>
      <c r="AR55" s="116"/>
      <c r="AS55" s="116"/>
      <c r="AT55" s="116"/>
      <c r="AU55" s="116"/>
      <c r="AV55" s="116"/>
      <c r="AW55" s="116"/>
      <c r="AX55" s="116"/>
      <c r="AY55" s="116"/>
      <c r="AZ55" s="116"/>
      <c r="BA55" s="116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/>
      <c r="CP55" s="40"/>
      <c r="CR55" s="37"/>
      <c r="CS55" s="36"/>
      <c r="CT55" s="37"/>
    </row>
    <row r="56" spans="1:101" ht="186" customHeight="1" x14ac:dyDescent="0.25">
      <c r="Z56" s="86"/>
      <c r="AA56" s="86"/>
      <c r="AB56" s="86"/>
      <c r="AC56" s="86"/>
      <c r="AD56" s="86"/>
      <c r="AE56" s="86"/>
      <c r="AF56" s="85"/>
      <c r="AG56" s="141" t="s">
        <v>79</v>
      </c>
      <c r="AH56" s="141" t="s">
        <v>78</v>
      </c>
      <c r="AI56" s="124" t="s">
        <v>69</v>
      </c>
      <c r="AJ56" s="121" t="s">
        <v>44</v>
      </c>
      <c r="AK56" s="124" t="s">
        <v>70</v>
      </c>
      <c r="AL56" s="85" t="s">
        <v>51</v>
      </c>
      <c r="AM56" s="87" t="s">
        <v>75</v>
      </c>
      <c r="AN56" s="87" t="s">
        <v>76</v>
      </c>
      <c r="AO56" s="87" t="s">
        <v>77</v>
      </c>
      <c r="AP56" s="86"/>
      <c r="AQ56" s="141" t="s">
        <v>74</v>
      </c>
      <c r="AR56" s="121" t="s">
        <v>49</v>
      </c>
      <c r="AS56" s="121" t="s">
        <v>71</v>
      </c>
      <c r="AT56" s="141" t="s">
        <v>72</v>
      </c>
      <c r="AU56" s="121" t="s">
        <v>50</v>
      </c>
      <c r="AV56" s="121" t="s">
        <v>51</v>
      </c>
      <c r="AW56" s="121" t="s">
        <v>54</v>
      </c>
      <c r="AX56" s="116"/>
      <c r="AY56" s="121" t="s">
        <v>53</v>
      </c>
      <c r="AZ56" s="121" t="s">
        <v>44</v>
      </c>
      <c r="BA56" s="121" t="s">
        <v>52</v>
      </c>
      <c r="BB56" s="86"/>
      <c r="BC56" s="141" t="s">
        <v>42</v>
      </c>
      <c r="BD56" s="85" t="s">
        <v>178</v>
      </c>
      <c r="BE56" s="85" t="s">
        <v>45</v>
      </c>
      <c r="BF56" s="85" t="s">
        <v>73</v>
      </c>
      <c r="BG56" s="36"/>
      <c r="BH56" s="141" t="s">
        <v>40</v>
      </c>
      <c r="BI56" s="85" t="s">
        <v>178</v>
      </c>
      <c r="BJ56" s="87" t="s">
        <v>36</v>
      </c>
      <c r="BK56" s="87" t="s">
        <v>37</v>
      </c>
      <c r="BL56" s="87" t="s">
        <v>38</v>
      </c>
      <c r="BM56" s="87"/>
      <c r="BN56" s="141" t="s">
        <v>242</v>
      </c>
      <c r="BO56" s="142" t="s">
        <v>44</v>
      </c>
      <c r="BP56" s="87" t="s">
        <v>29</v>
      </c>
      <c r="BQ56" s="87" t="s">
        <v>28</v>
      </c>
      <c r="BR56" s="87" t="s">
        <v>27</v>
      </c>
      <c r="BY56" s="39"/>
      <c r="BZ56" s="40"/>
      <c r="CB56" s="37"/>
      <c r="CG56" s="39"/>
      <c r="CH56" s="40"/>
      <c r="CJ56" s="37"/>
      <c r="CL56" s="37"/>
      <c r="CO56" s="39"/>
      <c r="CP56" s="40"/>
      <c r="CR56" s="37"/>
      <c r="CS56" s="36"/>
      <c r="CT56" s="37"/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/>
      <c r="CP57" s="40"/>
      <c r="CR57" s="37"/>
      <c r="CS57" s="36"/>
      <c r="CT57" s="37"/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/>
      <c r="CP58" s="40"/>
      <c r="CR58" s="37"/>
      <c r="CS58" s="36"/>
      <c r="CT58" s="37"/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/>
      <c r="CP59" s="40"/>
      <c r="CR59" s="37"/>
      <c r="CS59" s="36"/>
      <c r="CT59" s="37"/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/>
      <c r="CP60" s="40"/>
      <c r="CR60" s="37"/>
      <c r="CS60" s="37"/>
      <c r="CT60" s="37"/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/>
      <c r="CP61" s="40"/>
      <c r="CR61" s="37"/>
      <c r="CS61" s="37"/>
      <c r="CT61" s="37"/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/>
      <c r="CP62" s="40"/>
      <c r="CR62" s="37"/>
      <c r="CS62" s="37"/>
      <c r="CT62" s="37"/>
    </row>
    <row r="63" spans="1:101" x14ac:dyDescent="0.25">
      <c r="BY63" s="39"/>
      <c r="BZ63" s="40"/>
      <c r="CB63" s="37"/>
      <c r="CG63" s="39"/>
      <c r="CH63" s="40"/>
      <c r="CJ63" s="37"/>
      <c r="CL63" s="37"/>
      <c r="CO63" s="39"/>
      <c r="CP63" s="40"/>
      <c r="CR63" s="37"/>
      <c r="CS63" s="37"/>
      <c r="CT63" s="37"/>
    </row>
    <row r="64" spans="1:101" x14ac:dyDescent="0.25">
      <c r="BY64" s="39"/>
      <c r="BZ64" s="40"/>
      <c r="CB64" s="37"/>
      <c r="CG64" s="39"/>
      <c r="CH64" s="40"/>
      <c r="CJ64" s="37"/>
      <c r="CL64" s="37"/>
      <c r="CO64" s="39"/>
      <c r="CP64" s="40"/>
      <c r="CR64" s="37"/>
      <c r="CS64" s="37"/>
      <c r="CT64" s="37"/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O100" s="39"/>
      <c r="CP100" s="40"/>
      <c r="CR100" s="37"/>
      <c r="CS100" s="36"/>
      <c r="CT100" s="37"/>
    </row>
    <row r="101" spans="77:98" x14ac:dyDescent="0.15">
      <c r="CS101" s="36"/>
      <c r="CT101" s="37"/>
    </row>
    <row r="102" spans="77:98" x14ac:dyDescent="0.15">
      <c r="CS102" s="36"/>
      <c r="CT102" s="37"/>
    </row>
    <row r="103" spans="77:98" x14ac:dyDescent="0.15">
      <c r="CS103" s="36"/>
      <c r="CT103" s="37"/>
    </row>
    <row r="104" spans="77:98" x14ac:dyDescent="0.15">
      <c r="CS104" s="36"/>
      <c r="CT104" s="37"/>
    </row>
    <row r="105" spans="77:98" x14ac:dyDescent="0.15">
      <c r="CS105" s="36"/>
      <c r="CT105" s="37"/>
    </row>
    <row r="106" spans="77:98" x14ac:dyDescent="0.15">
      <c r="CS106" s="36"/>
      <c r="CT106" s="37"/>
    </row>
    <row r="107" spans="77:98" x14ac:dyDescent="0.15">
      <c r="CS107" s="36"/>
      <c r="CT107" s="37"/>
    </row>
    <row r="108" spans="77:98" x14ac:dyDescent="0.15">
      <c r="CS108" s="36"/>
      <c r="CT108" s="37"/>
    </row>
    <row r="109" spans="77:98" x14ac:dyDescent="0.15">
      <c r="CS109" s="36"/>
      <c r="CT109" s="37"/>
    </row>
    <row r="110" spans="77:98" x14ac:dyDescent="0.15">
      <c r="CS110" s="36"/>
      <c r="CT110" s="37"/>
    </row>
    <row r="111" spans="77:98" x14ac:dyDescent="0.15">
      <c r="CS111" s="36"/>
      <c r="CT111" s="37"/>
    </row>
    <row r="112" spans="77:98" x14ac:dyDescent="0.15">
      <c r="CS112" s="36"/>
      <c r="CT112" s="37"/>
    </row>
    <row r="113" spans="97:98" x14ac:dyDescent="0.15">
      <c r="CS113" s="36"/>
      <c r="CT113" s="37"/>
    </row>
    <row r="114" spans="97:98" x14ac:dyDescent="0.15">
      <c r="CS114" s="36"/>
      <c r="CT114" s="37"/>
    </row>
    <row r="115" spans="97:98" x14ac:dyDescent="0.15">
      <c r="CS115" s="36"/>
      <c r="CT115" s="37"/>
    </row>
    <row r="116" spans="97:98" x14ac:dyDescent="0.15">
      <c r="CS116" s="36"/>
      <c r="CT116" s="37"/>
    </row>
    <row r="117" spans="97:98" x14ac:dyDescent="0.15">
      <c r="CS117" s="36"/>
      <c r="CT117" s="37"/>
    </row>
    <row r="118" spans="97:98" x14ac:dyDescent="0.15">
      <c r="CS118" s="36"/>
      <c r="CT118" s="37"/>
    </row>
  </sheetData>
  <sheetProtection algorithmName="SHA-512" hashValue="flnRj6aVXIDo5XPRWUcNjCw5JhxmVK1ABWp5/V7pW/c1lGlvPRGLAb8sD+3oR1eiRfsx7Epd7ROirEzYCRN2Vw==" saltValue="jSu3bsLLaqiVE5nrHqxQtA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3"/>
  <conditionalFormatting sqref="E36">
    <cfRule type="expression" dxfId="779" priority="130">
      <formula>AND(D36=0,E36=0)</formula>
    </cfRule>
  </conditionalFormatting>
  <conditionalFormatting sqref="D36">
    <cfRule type="cellIs" dxfId="778" priority="129" operator="equal">
      <formula>0</formula>
    </cfRule>
  </conditionalFormatting>
  <conditionalFormatting sqref="J36">
    <cfRule type="cellIs" dxfId="777" priority="127" operator="equal">
      <formula>0</formula>
    </cfRule>
  </conditionalFormatting>
  <conditionalFormatting sqref="P36">
    <cfRule type="cellIs" dxfId="776" priority="125" operator="equal">
      <formula>0</formula>
    </cfRule>
  </conditionalFormatting>
  <conditionalFormatting sqref="P42">
    <cfRule type="cellIs" dxfId="775" priority="123" operator="equal">
      <formula>0</formula>
    </cfRule>
  </conditionalFormatting>
  <conditionalFormatting sqref="J42">
    <cfRule type="cellIs" dxfId="774" priority="121" operator="equal">
      <formula>0</formula>
    </cfRule>
  </conditionalFormatting>
  <conditionalFormatting sqref="D42">
    <cfRule type="cellIs" dxfId="773" priority="119" operator="equal">
      <formula>0</formula>
    </cfRule>
  </conditionalFormatting>
  <conditionalFormatting sqref="D48">
    <cfRule type="cellIs" dxfId="772" priority="117" operator="equal">
      <formula>0</formula>
    </cfRule>
  </conditionalFormatting>
  <conditionalFormatting sqref="J48">
    <cfRule type="cellIs" dxfId="771" priority="115" operator="equal">
      <formula>0</formula>
    </cfRule>
  </conditionalFormatting>
  <conditionalFormatting sqref="P48">
    <cfRule type="cellIs" dxfId="770" priority="113" operator="equal">
      <formula>0</formula>
    </cfRule>
  </conditionalFormatting>
  <conditionalFormatting sqref="P54">
    <cfRule type="cellIs" dxfId="769" priority="111" operator="equal">
      <formula>0</formula>
    </cfRule>
  </conditionalFormatting>
  <conditionalFormatting sqref="J54">
    <cfRule type="cellIs" dxfId="768" priority="109" operator="equal">
      <formula>0</formula>
    </cfRule>
  </conditionalFormatting>
  <conditionalFormatting sqref="K36">
    <cfRule type="expression" dxfId="767" priority="128">
      <formula>AND(J36=0,K36=0)</formula>
    </cfRule>
  </conditionalFormatting>
  <conditionalFormatting sqref="Q36">
    <cfRule type="expression" dxfId="766" priority="126">
      <formula>AND(P36=0,Q36=0)</formula>
    </cfRule>
  </conditionalFormatting>
  <conditionalFormatting sqref="Q42">
    <cfRule type="expression" dxfId="765" priority="124">
      <formula>AND(P42=0,Q42=0)</formula>
    </cfRule>
  </conditionalFormatting>
  <conditionalFormatting sqref="K42">
    <cfRule type="expression" dxfId="764" priority="122">
      <formula>AND(J42=0,K42=0)</formula>
    </cfRule>
  </conditionalFormatting>
  <conditionalFormatting sqref="E42">
    <cfRule type="expression" dxfId="763" priority="120">
      <formula>AND(D42=0,E42=0)</formula>
    </cfRule>
  </conditionalFormatting>
  <conditionalFormatting sqref="E48">
    <cfRule type="expression" dxfId="762" priority="118">
      <formula>AND(D48=0,E48=0)</formula>
    </cfRule>
  </conditionalFormatting>
  <conditionalFormatting sqref="K48">
    <cfRule type="expression" dxfId="761" priority="116">
      <formula>AND(J48=0,K48=0)</formula>
    </cfRule>
  </conditionalFormatting>
  <conditionalFormatting sqref="Q48">
    <cfRule type="expression" dxfId="760" priority="114">
      <formula>AND(P48=0,Q48=0)</formula>
    </cfRule>
  </conditionalFormatting>
  <conditionalFormatting sqref="Q54">
    <cfRule type="expression" dxfId="759" priority="112">
      <formula>AND(P54=0,Q54=0)</formula>
    </cfRule>
  </conditionalFormatting>
  <conditionalFormatting sqref="K54">
    <cfRule type="expression" dxfId="758" priority="110">
      <formula>AND(J54=0,K54=0)</formula>
    </cfRule>
  </conditionalFormatting>
  <conditionalFormatting sqref="E54">
    <cfRule type="expression" dxfId="757" priority="108">
      <formula>AND(D54=0,E54=0)</formula>
    </cfRule>
  </conditionalFormatting>
  <conditionalFormatting sqref="D54">
    <cfRule type="cellIs" dxfId="756" priority="107" operator="equal">
      <formula>0</formula>
    </cfRule>
  </conditionalFormatting>
  <conditionalFormatting sqref="AC44:AC54">
    <cfRule type="containsText" dxfId="755" priority="106" operator="containsText" text="okok">
      <formula>NOT(ISERROR(SEARCH("okok",AC44)))</formula>
    </cfRule>
  </conditionalFormatting>
  <conditionalFormatting sqref="AM2:AM13">
    <cfRule type="cellIs" dxfId="754" priority="105" operator="lessThan">
      <formula>1</formula>
    </cfRule>
  </conditionalFormatting>
  <conditionalFormatting sqref="BC2:BC13">
    <cfRule type="cellIs" dxfId="753" priority="104" operator="lessThan">
      <formula>1</formula>
    </cfRule>
  </conditionalFormatting>
  <conditionalFormatting sqref="Z2:Z13">
    <cfRule type="expression" dxfId="752" priority="103">
      <formula>$Z2&lt;&gt;$AP2</formula>
    </cfRule>
  </conditionalFormatting>
  <conditionalFormatting sqref="AD2:AD13">
    <cfRule type="expression" dxfId="751" priority="102">
      <formula>$AD2&lt;&gt;$AT2</formula>
    </cfRule>
  </conditionalFormatting>
  <conditionalFormatting sqref="C34">
    <cfRule type="cellIs" dxfId="750" priority="101" operator="equal">
      <formula>0</formula>
    </cfRule>
  </conditionalFormatting>
  <conditionalFormatting sqref="D34">
    <cfRule type="expression" dxfId="749" priority="100">
      <formula>AND(C34=0,D34=0)</formula>
    </cfRule>
  </conditionalFormatting>
  <conditionalFormatting sqref="O40">
    <cfRule type="cellIs" dxfId="748" priority="91" operator="equal">
      <formula>0</formula>
    </cfRule>
  </conditionalFormatting>
  <conditionalFormatting sqref="P40">
    <cfRule type="expression" dxfId="747" priority="90">
      <formula>AND(O40=0,P40=0)</formula>
    </cfRule>
  </conditionalFormatting>
  <conditionalFormatting sqref="C40">
    <cfRule type="cellIs" dxfId="746" priority="95" operator="equal">
      <formula>0</formula>
    </cfRule>
  </conditionalFormatting>
  <conditionalFormatting sqref="D40">
    <cfRule type="expression" dxfId="745" priority="94">
      <formula>AND(C40=0,D40=0)</formula>
    </cfRule>
  </conditionalFormatting>
  <conditionalFormatting sqref="C46">
    <cfRule type="cellIs" dxfId="744" priority="89" operator="equal">
      <formula>0</formula>
    </cfRule>
  </conditionalFormatting>
  <conditionalFormatting sqref="D46">
    <cfRule type="expression" dxfId="743" priority="88">
      <formula>AND(C46=0,D46=0)</formula>
    </cfRule>
  </conditionalFormatting>
  <conditionalFormatting sqref="I40">
    <cfRule type="cellIs" dxfId="742" priority="93" operator="equal">
      <formula>0</formula>
    </cfRule>
  </conditionalFormatting>
  <conditionalFormatting sqref="J40">
    <cfRule type="expression" dxfId="741" priority="92">
      <formula>AND(I40=0,J40=0)</formula>
    </cfRule>
  </conditionalFormatting>
  <conditionalFormatting sqref="I46">
    <cfRule type="cellIs" dxfId="740" priority="87" operator="equal">
      <formula>0</formula>
    </cfRule>
  </conditionalFormatting>
  <conditionalFormatting sqref="J46">
    <cfRule type="expression" dxfId="739" priority="86">
      <formula>AND(I46=0,J46=0)</formula>
    </cfRule>
  </conditionalFormatting>
  <conditionalFormatting sqref="I34">
    <cfRule type="cellIs" dxfId="738" priority="99" operator="equal">
      <formula>0</formula>
    </cfRule>
  </conditionalFormatting>
  <conditionalFormatting sqref="J34">
    <cfRule type="expression" dxfId="737" priority="98">
      <formula>AND(I34=0,J34=0)</formula>
    </cfRule>
  </conditionalFormatting>
  <conditionalFormatting sqref="O34">
    <cfRule type="cellIs" dxfId="736" priority="97" operator="equal">
      <formula>0</formula>
    </cfRule>
  </conditionalFormatting>
  <conditionalFormatting sqref="P34">
    <cfRule type="expression" dxfId="735" priority="96">
      <formula>AND(O34=0,P34=0)</formula>
    </cfRule>
  </conditionalFormatting>
  <conditionalFormatting sqref="O46">
    <cfRule type="cellIs" dxfId="734" priority="85" operator="equal">
      <formula>0</formula>
    </cfRule>
  </conditionalFormatting>
  <conditionalFormatting sqref="P46">
    <cfRule type="expression" dxfId="733" priority="84">
      <formula>AND(O46=0,P46=0)</formula>
    </cfRule>
  </conditionalFormatting>
  <conditionalFormatting sqref="C52">
    <cfRule type="cellIs" dxfId="732" priority="83" operator="equal">
      <formula>0</formula>
    </cfRule>
  </conditionalFormatting>
  <conditionalFormatting sqref="D52">
    <cfRule type="expression" dxfId="731" priority="82">
      <formula>AND(C52=0,D52=0)</formula>
    </cfRule>
  </conditionalFormatting>
  <conditionalFormatting sqref="I52">
    <cfRule type="cellIs" dxfId="730" priority="81" operator="equal">
      <formula>0</formula>
    </cfRule>
  </conditionalFormatting>
  <conditionalFormatting sqref="J52">
    <cfRule type="expression" dxfId="729" priority="80">
      <formula>AND(I52=0,J52=0)</formula>
    </cfRule>
  </conditionalFormatting>
  <conditionalFormatting sqref="O52">
    <cfRule type="cellIs" dxfId="728" priority="79" operator="equal">
      <formula>0</formula>
    </cfRule>
  </conditionalFormatting>
  <conditionalFormatting sqref="P52">
    <cfRule type="expression" dxfId="727" priority="78">
      <formula>AND(O52=0,P52=0)</formula>
    </cfRule>
  </conditionalFormatting>
  <conditionalFormatting sqref="BO43:BO54">
    <cfRule type="containsText" dxfId="726" priority="77" operator="containsText" text="ok">
      <formula>NOT(ISERROR(SEARCH("ok",BO43)))</formula>
    </cfRule>
  </conditionalFormatting>
  <conditionalFormatting sqref="BP44:BP55">
    <cfRule type="containsText" dxfId="725" priority="76" operator="containsText" text="ok">
      <formula>NOT(ISERROR(SEARCH("ok",BP44)))</formula>
    </cfRule>
  </conditionalFormatting>
  <conditionalFormatting sqref="AS34">
    <cfRule type="expression" dxfId="724" priority="74">
      <formula>AND(AR34=0,AS34=0)</formula>
    </cfRule>
  </conditionalFormatting>
  <conditionalFormatting sqref="AR34">
    <cfRule type="cellIs" dxfId="723" priority="75" operator="equal">
      <formula>0</formula>
    </cfRule>
  </conditionalFormatting>
  <conditionalFormatting sqref="C35">
    <cfRule type="cellIs" dxfId="722" priority="73" operator="equal">
      <formula>0</formula>
    </cfRule>
  </conditionalFormatting>
  <conditionalFormatting sqref="D35">
    <cfRule type="expression" dxfId="721" priority="72">
      <formula>AND(C35=0,D35=0)</formula>
    </cfRule>
  </conditionalFormatting>
  <conditionalFormatting sqref="I35">
    <cfRule type="cellIs" dxfId="720" priority="71" operator="equal">
      <formula>0</formula>
    </cfRule>
  </conditionalFormatting>
  <conditionalFormatting sqref="J35">
    <cfRule type="expression" dxfId="719" priority="70">
      <formula>AND(I35=0,J35=0)</formula>
    </cfRule>
  </conditionalFormatting>
  <conditionalFormatting sqref="O35">
    <cfRule type="cellIs" dxfId="718" priority="69" operator="equal">
      <formula>0</formula>
    </cfRule>
  </conditionalFormatting>
  <conditionalFormatting sqref="P35">
    <cfRule type="expression" dxfId="717" priority="68">
      <formula>AND(O35=0,P35=0)</formula>
    </cfRule>
  </conditionalFormatting>
  <conditionalFormatting sqref="C41">
    <cfRule type="cellIs" dxfId="716" priority="67" operator="equal">
      <formula>0</formula>
    </cfRule>
  </conditionalFormatting>
  <conditionalFormatting sqref="D41">
    <cfRule type="expression" dxfId="715" priority="66">
      <formula>AND(C41=0,D41=0)</formula>
    </cfRule>
  </conditionalFormatting>
  <conditionalFormatting sqref="I41">
    <cfRule type="cellIs" dxfId="714" priority="65" operator="equal">
      <formula>0</formula>
    </cfRule>
  </conditionalFormatting>
  <conditionalFormatting sqref="J41">
    <cfRule type="expression" dxfId="713" priority="64">
      <formula>AND(I41=0,J41=0)</formula>
    </cfRule>
  </conditionalFormatting>
  <conditionalFormatting sqref="O41">
    <cfRule type="cellIs" dxfId="712" priority="63" operator="equal">
      <formula>0</formula>
    </cfRule>
  </conditionalFormatting>
  <conditionalFormatting sqref="P41">
    <cfRule type="expression" dxfId="711" priority="62">
      <formula>AND(O41=0,P41=0)</formula>
    </cfRule>
  </conditionalFormatting>
  <conditionalFormatting sqref="C47">
    <cfRule type="cellIs" dxfId="710" priority="61" operator="equal">
      <formula>0</formula>
    </cfRule>
  </conditionalFormatting>
  <conditionalFormatting sqref="D47">
    <cfRule type="expression" dxfId="709" priority="60">
      <formula>AND(C47=0,D47=0)</formula>
    </cfRule>
  </conditionalFormatting>
  <conditionalFormatting sqref="I47">
    <cfRule type="cellIs" dxfId="708" priority="59" operator="equal">
      <formula>0</formula>
    </cfRule>
  </conditionalFormatting>
  <conditionalFormatting sqref="J47">
    <cfRule type="expression" dxfId="707" priority="58">
      <formula>AND(I47=0,J47=0)</formula>
    </cfRule>
  </conditionalFormatting>
  <conditionalFormatting sqref="O47">
    <cfRule type="cellIs" dxfId="706" priority="57" operator="equal">
      <formula>0</formula>
    </cfRule>
  </conditionalFormatting>
  <conditionalFormatting sqref="P47">
    <cfRule type="expression" dxfId="705" priority="56">
      <formula>AND(O47=0,P47=0)</formula>
    </cfRule>
  </conditionalFormatting>
  <conditionalFormatting sqref="C53">
    <cfRule type="cellIs" dxfId="704" priority="55" operator="equal">
      <formula>0</formula>
    </cfRule>
  </conditionalFormatting>
  <conditionalFormatting sqref="D53">
    <cfRule type="expression" dxfId="703" priority="54">
      <formula>AND(C53=0,D53=0)</formula>
    </cfRule>
  </conditionalFormatting>
  <conditionalFormatting sqref="I53">
    <cfRule type="cellIs" dxfId="702" priority="53" operator="equal">
      <formula>0</formula>
    </cfRule>
  </conditionalFormatting>
  <conditionalFormatting sqref="J53">
    <cfRule type="expression" dxfId="701" priority="52">
      <formula>AND(I53=0,J53=0)</formula>
    </cfRule>
  </conditionalFormatting>
  <conditionalFormatting sqref="O53">
    <cfRule type="cellIs" dxfId="700" priority="51" operator="equal">
      <formula>0</formula>
    </cfRule>
  </conditionalFormatting>
  <conditionalFormatting sqref="P53">
    <cfRule type="expression" dxfId="699" priority="50">
      <formula>AND(O53=0,P53=0)</formula>
    </cfRule>
  </conditionalFormatting>
  <conditionalFormatting sqref="AR35">
    <cfRule type="cellIs" dxfId="698" priority="49" operator="equal">
      <formula>0</formula>
    </cfRule>
  </conditionalFormatting>
  <conditionalFormatting sqref="AS35">
    <cfRule type="expression" dxfId="697" priority="48">
      <formula>AND(AR35=0,AS35=0)</formula>
    </cfRule>
  </conditionalFormatting>
  <conditionalFormatting sqref="BI43:BI54">
    <cfRule type="containsText" dxfId="696" priority="47" operator="containsText" text="ok">
      <formula>NOT(ISERROR(SEARCH("ok",BI43)))</formula>
    </cfRule>
  </conditionalFormatting>
  <conditionalFormatting sqref="AI43:AL54">
    <cfRule type="containsText" dxfId="695" priority="46" operator="containsText" text="ok">
      <formula>NOT(ISERROR(SEARCH("ok",AI43)))</formula>
    </cfRule>
  </conditionalFormatting>
  <conditionalFormatting sqref="AG43:AG54">
    <cfRule type="containsText" dxfId="694" priority="45" operator="containsText" text="ok">
      <formula>NOT(ISERROR(SEARCH("ok",AG43)))</formula>
    </cfRule>
  </conditionalFormatting>
  <conditionalFormatting sqref="BB44:BB54">
    <cfRule type="containsText" dxfId="693" priority="44" operator="containsText" text="ok">
      <formula>NOT(ISERROR(SEARCH("ok",BB44)))</formula>
    </cfRule>
  </conditionalFormatting>
  <conditionalFormatting sqref="AZ43:AZ54">
    <cfRule type="containsText" dxfId="692" priority="43" operator="containsText" text="ok">
      <formula>NOT(ISERROR(SEARCH("ok",AZ43)))</formula>
    </cfRule>
  </conditionalFormatting>
  <conditionalFormatting sqref="BA43:BA54">
    <cfRule type="containsText" dxfId="691" priority="42" operator="containsText" text="ok">
      <formula>NOT(ISERROR(SEARCH("ok",BA43)))</formula>
    </cfRule>
  </conditionalFormatting>
  <conditionalFormatting sqref="BD43:BF54">
    <cfRule type="containsText" dxfId="690" priority="41" operator="containsText" text="ok">
      <formula>NOT(ISERROR(SEARCH("ok",BD43)))</formula>
    </cfRule>
  </conditionalFormatting>
  <conditionalFormatting sqref="AV43:AV54">
    <cfRule type="containsText" dxfId="689" priority="40" operator="containsText" text="ok">
      <formula>NOT(ISERROR(SEARCH("ok",AV43)))</formula>
    </cfRule>
  </conditionalFormatting>
  <conditionalFormatting sqref="AQ43:AS54">
    <cfRule type="containsText" dxfId="688" priority="39" operator="containsText" text="ok">
      <formula>NOT(ISERROR(SEARCH("ok",AQ43)))</formula>
    </cfRule>
  </conditionalFormatting>
  <conditionalFormatting sqref="BH43:BH54">
    <cfRule type="containsText" dxfId="687" priority="38" operator="containsText" text="ok">
      <formula>NOT(ISERROR(SEARCH("ok",BH43)))</formula>
    </cfRule>
  </conditionalFormatting>
  <conditionalFormatting sqref="AF2:AF13">
    <cfRule type="expression" dxfId="686" priority="37">
      <formula>$AF2&lt;&gt;$AV2</formula>
    </cfRule>
  </conditionalFormatting>
  <conditionalFormatting sqref="D14">
    <cfRule type="cellIs" dxfId="685" priority="34" operator="equal">
      <formula>0</formula>
    </cfRule>
  </conditionalFormatting>
  <conditionalFormatting sqref="P8">
    <cfRule type="cellIs" dxfId="684" priority="32" operator="equal">
      <formula>0</formula>
    </cfRule>
  </conditionalFormatting>
  <conditionalFormatting sqref="P14">
    <cfRule type="cellIs" dxfId="683" priority="30" operator="equal">
      <formula>0</formula>
    </cfRule>
  </conditionalFormatting>
  <conditionalFormatting sqref="J20">
    <cfRule type="cellIs" dxfId="682" priority="28" operator="equal">
      <formula>0</formula>
    </cfRule>
  </conditionalFormatting>
  <conditionalFormatting sqref="D26">
    <cfRule type="cellIs" dxfId="681" priority="26" operator="equal">
      <formula>0</formula>
    </cfRule>
  </conditionalFormatting>
  <conditionalFormatting sqref="P26">
    <cfRule type="cellIs" dxfId="680" priority="24" operator="equal">
      <formula>0</formula>
    </cfRule>
  </conditionalFormatting>
  <conditionalFormatting sqref="C7">
    <cfRule type="cellIs" dxfId="679" priority="36" operator="equal">
      <formula>0</formula>
    </cfRule>
  </conditionalFormatting>
  <conditionalFormatting sqref="P20">
    <cfRule type="cellIs" dxfId="678" priority="27" operator="equal">
      <formula>0</formula>
    </cfRule>
  </conditionalFormatting>
  <conditionalFormatting sqref="J8">
    <cfRule type="cellIs" dxfId="677" priority="33" operator="equal">
      <formula>0</formula>
    </cfRule>
  </conditionalFormatting>
  <conditionalFormatting sqref="J14">
    <cfRule type="cellIs" dxfId="676" priority="31" operator="equal">
      <formula>0</formula>
    </cfRule>
  </conditionalFormatting>
  <conditionalFormatting sqref="D8">
    <cfRule type="cellIs" dxfId="675" priority="35" operator="equal">
      <formula>0</formula>
    </cfRule>
  </conditionalFormatting>
  <conditionalFormatting sqref="D20">
    <cfRule type="cellIs" dxfId="674" priority="29" operator="equal">
      <formula>0</formula>
    </cfRule>
  </conditionalFormatting>
  <conditionalFormatting sqref="J26">
    <cfRule type="cellIs" dxfId="673" priority="25" operator="equal">
      <formula>0</formula>
    </cfRule>
  </conditionalFormatting>
  <conditionalFormatting sqref="D7">
    <cfRule type="expression" dxfId="672" priority="23">
      <formula>AND(C7=0,D7=0)</formula>
    </cfRule>
  </conditionalFormatting>
  <conditionalFormatting sqref="I25">
    <cfRule type="cellIs" dxfId="671" priority="4" operator="equal">
      <formula>0</formula>
    </cfRule>
  </conditionalFormatting>
  <conditionalFormatting sqref="J25">
    <cfRule type="expression" dxfId="670" priority="3">
      <formula>AND(I25=0,J25=0)</formula>
    </cfRule>
  </conditionalFormatting>
  <conditionalFormatting sqref="I7">
    <cfRule type="cellIs" dxfId="669" priority="22" operator="equal">
      <formula>0</formula>
    </cfRule>
  </conditionalFormatting>
  <conditionalFormatting sqref="J7">
    <cfRule type="expression" dxfId="668" priority="21">
      <formula>AND(I7=0,J7=0)</formula>
    </cfRule>
  </conditionalFormatting>
  <conditionalFormatting sqref="O7">
    <cfRule type="cellIs" dxfId="667" priority="20" operator="equal">
      <formula>0</formula>
    </cfRule>
  </conditionalFormatting>
  <conditionalFormatting sqref="P7">
    <cfRule type="expression" dxfId="666" priority="19">
      <formula>AND(O7=0,P7=0)</formula>
    </cfRule>
  </conditionalFormatting>
  <conditionalFormatting sqref="O25">
    <cfRule type="cellIs" dxfId="665" priority="2" operator="equal">
      <formula>0</formula>
    </cfRule>
  </conditionalFormatting>
  <conditionalFormatting sqref="P25">
    <cfRule type="expression" dxfId="664" priority="1">
      <formula>AND(O25=0,P25=0)</formula>
    </cfRule>
  </conditionalFormatting>
  <conditionalFormatting sqref="I19">
    <cfRule type="cellIs" dxfId="663" priority="10" operator="equal">
      <formula>0</formula>
    </cfRule>
  </conditionalFormatting>
  <conditionalFormatting sqref="J19">
    <cfRule type="expression" dxfId="662" priority="9">
      <formula>AND(I19=0,J19=0)</formula>
    </cfRule>
  </conditionalFormatting>
  <conditionalFormatting sqref="O19">
    <cfRule type="cellIs" dxfId="661" priority="8" operator="equal">
      <formula>0</formula>
    </cfRule>
  </conditionalFormatting>
  <conditionalFormatting sqref="P19">
    <cfRule type="expression" dxfId="660" priority="7">
      <formula>AND(O19=0,P19=0)</formula>
    </cfRule>
  </conditionalFormatting>
  <conditionalFormatting sqref="C25">
    <cfRule type="cellIs" dxfId="659" priority="6" operator="equal">
      <formula>0</formula>
    </cfRule>
  </conditionalFormatting>
  <conditionalFormatting sqref="D25">
    <cfRule type="expression" dxfId="658" priority="5">
      <formula>AND(C25=0,D25=0)</formula>
    </cfRule>
  </conditionalFormatting>
  <conditionalFormatting sqref="C13">
    <cfRule type="cellIs" dxfId="657" priority="18" operator="equal">
      <formula>0</formula>
    </cfRule>
  </conditionalFormatting>
  <conditionalFormatting sqref="D13">
    <cfRule type="expression" dxfId="656" priority="17">
      <formula>AND(C13=0,D13=0)</formula>
    </cfRule>
  </conditionalFormatting>
  <conditionalFormatting sqref="I13">
    <cfRule type="cellIs" dxfId="655" priority="16" operator="equal">
      <formula>0</formula>
    </cfRule>
  </conditionalFormatting>
  <conditionalFormatting sqref="J13">
    <cfRule type="expression" dxfId="654" priority="15">
      <formula>AND(I13=0,J13=0)</formula>
    </cfRule>
  </conditionalFormatting>
  <conditionalFormatting sqref="O13">
    <cfRule type="cellIs" dxfId="653" priority="14" operator="equal">
      <formula>0</formula>
    </cfRule>
  </conditionalFormatting>
  <conditionalFormatting sqref="P13">
    <cfRule type="expression" dxfId="652" priority="13">
      <formula>AND(O13=0,P13=0)</formula>
    </cfRule>
  </conditionalFormatting>
  <conditionalFormatting sqref="C19">
    <cfRule type="cellIs" dxfId="651" priority="12" operator="equal">
      <formula>0</formula>
    </cfRule>
  </conditionalFormatting>
  <conditionalFormatting sqref="D19">
    <cfRule type="expression" dxfId="650" priority="11">
      <formula>AND(C19=0,D19=0)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85" t="s">
        <v>243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6">
        <v>1</v>
      </c>
      <c r="R1" s="186"/>
      <c r="S1" s="153"/>
      <c r="T1" s="153"/>
      <c r="U1" s="153"/>
      <c r="V1" s="153"/>
      <c r="W1" s="153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0.25811334391945828</v>
      </c>
      <c r="BZ1" s="40">
        <f ca="1">RANK(BY1,$BY$1:$BY$100,)</f>
        <v>9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0.16949333772275232</v>
      </c>
      <c r="CH1" s="40">
        <f ca="1">RANK(CG1,$CG$1:$CG$100,)</f>
        <v>16</v>
      </c>
      <c r="CI1" s="17"/>
      <c r="CJ1" s="37">
        <v>1</v>
      </c>
      <c r="CK1" s="37">
        <v>1</v>
      </c>
      <c r="CL1" s="37">
        <v>1</v>
      </c>
      <c r="CN1" s="38" t="s">
        <v>24</v>
      </c>
      <c r="CO1" s="39">
        <f ca="1">RAND()</f>
        <v>0.37408897054196144</v>
      </c>
      <c r="CP1" s="40">
        <f t="shared" ref="CP1:CP64" ca="1" si="0">RANK(CO1,$CO$1:$CO$100,)</f>
        <v>37</v>
      </c>
      <c r="CQ1" s="17"/>
      <c r="CR1" s="37">
        <v>1</v>
      </c>
      <c r="CS1" s="37">
        <v>0</v>
      </c>
      <c r="CT1" s="37">
        <v>1</v>
      </c>
      <c r="CV1" s="37"/>
      <c r="CW1" s="37"/>
    </row>
    <row r="2" spans="1:101" s="1" customFormat="1" ht="38.25" customHeight="1" thickBot="1" x14ac:dyDescent="0.3">
      <c r="A2" s="2"/>
      <c r="B2" s="187" t="s">
        <v>0</v>
      </c>
      <c r="C2" s="188"/>
      <c r="D2" s="188"/>
      <c r="E2" s="189"/>
      <c r="F2" s="187" t="s">
        <v>1</v>
      </c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9"/>
      <c r="R2" s="2"/>
      <c r="X2" s="37"/>
      <c r="Y2" s="56" t="s">
        <v>122</v>
      </c>
      <c r="Z2" s="41">
        <f ca="1">IF(AND(BC2&lt;0,AP2&lt;9),AP2+1,AP2)</f>
        <v>1</v>
      </c>
      <c r="AA2" s="41">
        <f ca="1">AQ2</f>
        <v>7</v>
      </c>
      <c r="AB2" s="41">
        <f ca="1">AR2</f>
        <v>5</v>
      </c>
      <c r="AC2" s="37"/>
      <c r="AD2" s="41">
        <f ca="1">IF(AND(BC2&lt;0,AP2=9),AT2-1,AT2)</f>
        <v>0</v>
      </c>
      <c r="AE2" s="41">
        <f ca="1">AU2</f>
        <v>7</v>
      </c>
      <c r="AF2" s="41">
        <f ca="1">IF(BA2=0,RANDBETWEEN(1,9),AV2)</f>
        <v>9</v>
      </c>
      <c r="AG2" s="37"/>
      <c r="AH2" s="56" t="s">
        <v>118</v>
      </c>
      <c r="AI2" s="41">
        <f ca="1">Z2*100+AA2*10+AB2</f>
        <v>175</v>
      </c>
      <c r="AJ2" s="61" t="s">
        <v>101</v>
      </c>
      <c r="AK2" s="41">
        <f ca="1">AD2*100+AE2*10+AF2</f>
        <v>79</v>
      </c>
      <c r="AL2" s="61" t="s">
        <v>121</v>
      </c>
      <c r="AM2" s="41">
        <f t="shared" ref="AM2:AM13" ca="1" si="1">AI2-AK2</f>
        <v>96</v>
      </c>
      <c r="AN2" s="37"/>
      <c r="AO2" s="56" t="s">
        <v>122</v>
      </c>
      <c r="AP2" s="82">
        <f ca="1">VLOOKUP($BZ1,$CB$1:$CD$101,2,FALSE)</f>
        <v>1</v>
      </c>
      <c r="AQ2" s="82">
        <f ca="1">VLOOKUP($CH1,$CJ$1:$CL$101,2,FALSE)</f>
        <v>7</v>
      </c>
      <c r="AR2" s="82">
        <f ca="1">VLOOKUP($CP1,$CR$1:$CT$101,2,FALSE)</f>
        <v>5</v>
      </c>
      <c r="AS2" s="37"/>
      <c r="AT2" s="82">
        <f ca="1">VLOOKUP($BZ1,$CB$1:$CD$101,3,FALSE)</f>
        <v>0</v>
      </c>
      <c r="AU2" s="82">
        <f ca="1">VLOOKUP($CH1,$CJ$1:$CL$101,3,FALSE)</f>
        <v>7</v>
      </c>
      <c r="AV2" s="82">
        <f ca="1">VLOOKUP($CP1,$CR$1:$CT$101,3,FALSE)</f>
        <v>9</v>
      </c>
      <c r="AW2" s="37"/>
      <c r="AX2" s="56" t="s">
        <v>118</v>
      </c>
      <c r="AY2" s="41">
        <f ca="1">AP2*100+AQ2*10+AR2</f>
        <v>175</v>
      </c>
      <c r="AZ2" s="61" t="s">
        <v>101</v>
      </c>
      <c r="BA2" s="41">
        <f ca="1">AT2*100+AU2*10+AV2</f>
        <v>79</v>
      </c>
      <c r="BB2" s="61" t="s">
        <v>121</v>
      </c>
      <c r="BC2" s="41">
        <f t="shared" ref="BC2:BC13" ca="1" si="2">AY2-BA2</f>
        <v>96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2" ca="1" si="3">RAND()</f>
        <v>0.78365439569970918</v>
      </c>
      <c r="BZ2" s="40">
        <f t="shared" ref="BZ2:BZ12" ca="1" si="4">RANK(BY2,$BY$1:$BY$100,)</f>
        <v>4</v>
      </c>
      <c r="CA2" s="17"/>
      <c r="CB2" s="37">
        <v>2</v>
      </c>
      <c r="CC2" s="37">
        <v>1</v>
      </c>
      <c r="CD2" s="37">
        <v>0</v>
      </c>
      <c r="CG2" s="39">
        <f t="shared" ref="CG2:CG18" ca="1" si="5">RAND()</f>
        <v>9.5042772765223993E-2</v>
      </c>
      <c r="CH2" s="40">
        <f t="shared" ref="CH2:CH18" ca="1" si="6">RANK(CG2,$CG$1:$CG$100,)</f>
        <v>17</v>
      </c>
      <c r="CI2" s="17"/>
      <c r="CJ2" s="37">
        <v>2</v>
      </c>
      <c r="CK2" s="37">
        <v>2</v>
      </c>
      <c r="CL2" s="37">
        <v>2</v>
      </c>
      <c r="CO2" s="39">
        <f t="shared" ref="CO2:CO64" ca="1" si="7">RAND()</f>
        <v>0.95145920034257325</v>
      </c>
      <c r="CP2" s="40">
        <f t="shared" ca="1" si="0"/>
        <v>7</v>
      </c>
      <c r="CQ2" s="17"/>
      <c r="CR2" s="37">
        <v>2</v>
      </c>
      <c r="CS2" s="37">
        <v>0</v>
      </c>
      <c r="CT2" s="37">
        <v>2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125</v>
      </c>
      <c r="Z3" s="41">
        <f t="shared" ref="Z3:Z13" ca="1" si="8">IF(AND(BC3&lt;0,AP3&lt;9),AP3+1,AP3)</f>
        <v>1</v>
      </c>
      <c r="AA3" s="41">
        <f t="shared" ref="AA3:AB13" ca="1" si="9">AQ3</f>
        <v>8</v>
      </c>
      <c r="AB3" s="41">
        <f t="shared" ca="1" si="9"/>
        <v>0</v>
      </c>
      <c r="AC3" s="37"/>
      <c r="AD3" s="41">
        <f t="shared" ref="AD3:AD13" ca="1" si="10">IF(AND(BC3&lt;0,AP3=9),AT3-1,AT3)</f>
        <v>0</v>
      </c>
      <c r="AE3" s="41">
        <f t="shared" ref="AE3:AE13" ca="1" si="11">AU3</f>
        <v>8</v>
      </c>
      <c r="AF3" s="41">
        <f t="shared" ref="AF3:AF13" ca="1" si="12">IF(BA3=0,RANDBETWEEN(1,9),AV3)</f>
        <v>7</v>
      </c>
      <c r="AG3" s="37"/>
      <c r="AH3" s="56" t="s">
        <v>124</v>
      </c>
      <c r="AI3" s="41">
        <f t="shared" ref="AI3:AI13" ca="1" si="13">Z3*100+AA3*10+AB3</f>
        <v>180</v>
      </c>
      <c r="AJ3" s="61" t="s">
        <v>101</v>
      </c>
      <c r="AK3" s="41">
        <f t="shared" ref="AK3:AK13" ca="1" si="14">AD3*100+AE3*10+AF3</f>
        <v>87</v>
      </c>
      <c r="AL3" s="61" t="s">
        <v>121</v>
      </c>
      <c r="AM3" s="41">
        <f t="shared" ca="1" si="1"/>
        <v>93</v>
      </c>
      <c r="AN3" s="37"/>
      <c r="AO3" s="56" t="s">
        <v>124</v>
      </c>
      <c r="AP3" s="82">
        <f t="shared" ref="AP3:AP13" ca="1" si="15">VLOOKUP($BZ2,$CB$1:$CD$101,2,FALSE)</f>
        <v>1</v>
      </c>
      <c r="AQ3" s="82">
        <f t="shared" ref="AQ3:AQ13" ca="1" si="16">VLOOKUP($CH2,$CJ$1:$CL$101,2,FALSE)</f>
        <v>8</v>
      </c>
      <c r="AR3" s="82">
        <f t="shared" ref="AR3:AR13" ca="1" si="17">VLOOKUP($CP2,$CR$1:$CT$101,2,FALSE)</f>
        <v>0</v>
      </c>
      <c r="AS3" s="37"/>
      <c r="AT3" s="82">
        <f t="shared" ref="AT3:AT13" ca="1" si="18">VLOOKUP($BZ2,$CB$1:$CD$101,3,FALSE)</f>
        <v>0</v>
      </c>
      <c r="AU3" s="82">
        <f t="shared" ref="AU3:AU13" ca="1" si="19">VLOOKUP($CH2,$CJ$1:$CL$101,3,FALSE)</f>
        <v>8</v>
      </c>
      <c r="AV3" s="82">
        <f t="shared" ref="AV3:AV13" ca="1" si="20">VLOOKUP($CP2,$CR$1:$CT$101,3,FALSE)</f>
        <v>7</v>
      </c>
      <c r="AW3" s="37"/>
      <c r="AX3" s="56" t="s">
        <v>124</v>
      </c>
      <c r="AY3" s="41">
        <f t="shared" ref="AY3:AY13" ca="1" si="21">AP3*100+AQ3*10+AR3</f>
        <v>180</v>
      </c>
      <c r="AZ3" s="61" t="s">
        <v>101</v>
      </c>
      <c r="BA3" s="41">
        <f t="shared" ref="BA3:BA13" ca="1" si="22">AT3*100+AU3*10+AV3</f>
        <v>87</v>
      </c>
      <c r="BB3" s="61" t="s">
        <v>121</v>
      </c>
      <c r="BC3" s="41">
        <f t="shared" ca="1" si="2"/>
        <v>93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5.9196519347609722E-2</v>
      </c>
      <c r="BZ3" s="40">
        <f t="shared" ca="1" si="4"/>
        <v>11</v>
      </c>
      <c r="CA3" s="17"/>
      <c r="CB3" s="37">
        <v>3</v>
      </c>
      <c r="CC3" s="37">
        <v>1</v>
      </c>
      <c r="CD3" s="37">
        <v>0</v>
      </c>
      <c r="CG3" s="39">
        <f t="shared" ca="1" si="5"/>
        <v>0.69698462423058327</v>
      </c>
      <c r="CH3" s="40">
        <f t="shared" ca="1" si="6"/>
        <v>9</v>
      </c>
      <c r="CI3" s="17"/>
      <c r="CJ3" s="37">
        <v>3</v>
      </c>
      <c r="CK3" s="37">
        <v>3</v>
      </c>
      <c r="CL3" s="37">
        <v>3</v>
      </c>
      <c r="CO3" s="39">
        <f t="shared" ca="1" si="7"/>
        <v>0.22751816794015556</v>
      </c>
      <c r="CP3" s="40">
        <f t="shared" ca="1" si="0"/>
        <v>51</v>
      </c>
      <c r="CQ3" s="17"/>
      <c r="CR3" s="37">
        <v>3</v>
      </c>
      <c r="CS3" s="37">
        <v>0</v>
      </c>
      <c r="CT3" s="37">
        <v>3</v>
      </c>
      <c r="CV3" s="36"/>
      <c r="CW3" s="36"/>
    </row>
    <row r="4" spans="1:101" s="1" customFormat="1" ht="36.6" customHeight="1" x14ac:dyDescent="0.25">
      <c r="A4" s="3"/>
      <c r="B4" s="4"/>
      <c r="C4" s="22"/>
      <c r="D4" s="148" t="str">
        <f ca="1">IF($AA16="","","○")</f>
        <v>○</v>
      </c>
      <c r="E4" s="146"/>
      <c r="F4" s="5"/>
      <c r="G4" s="3"/>
      <c r="H4" s="4"/>
      <c r="I4" s="22"/>
      <c r="J4" s="148" t="str">
        <f ca="1">IF($AA17="","","○")</f>
        <v>○</v>
      </c>
      <c r="K4" s="146"/>
      <c r="L4" s="5"/>
      <c r="M4" s="3"/>
      <c r="N4" s="4"/>
      <c r="O4" s="22"/>
      <c r="P4" s="148" t="str">
        <f ca="1">IF($AA18="","","○")</f>
        <v>○</v>
      </c>
      <c r="Q4" s="146"/>
      <c r="R4" s="5"/>
      <c r="S4" s="2"/>
      <c r="T4" s="2"/>
      <c r="U4" s="2"/>
      <c r="V4" s="2"/>
      <c r="W4" s="2"/>
      <c r="X4" s="37"/>
      <c r="Y4" s="56" t="s">
        <v>129</v>
      </c>
      <c r="Z4" s="41">
        <f t="shared" ca="1" si="8"/>
        <v>1</v>
      </c>
      <c r="AA4" s="41">
        <f t="shared" ca="1" si="9"/>
        <v>9</v>
      </c>
      <c r="AB4" s="41">
        <f t="shared" ca="1" si="9"/>
        <v>5</v>
      </c>
      <c r="AC4" s="37"/>
      <c r="AD4" s="41">
        <f t="shared" ca="1" si="10"/>
        <v>0</v>
      </c>
      <c r="AE4" s="41">
        <f t="shared" ca="1" si="11"/>
        <v>9</v>
      </c>
      <c r="AF4" s="41">
        <f t="shared" ca="1" si="12"/>
        <v>8</v>
      </c>
      <c r="AG4" s="37"/>
      <c r="AH4" s="56" t="s">
        <v>129</v>
      </c>
      <c r="AI4" s="41">
        <f t="shared" ca="1" si="13"/>
        <v>195</v>
      </c>
      <c r="AJ4" s="61" t="s">
        <v>101</v>
      </c>
      <c r="AK4" s="41">
        <f t="shared" ca="1" si="14"/>
        <v>98</v>
      </c>
      <c r="AL4" s="61" t="s">
        <v>121</v>
      </c>
      <c r="AM4" s="41">
        <f t="shared" ca="1" si="1"/>
        <v>97</v>
      </c>
      <c r="AN4" s="37"/>
      <c r="AO4" s="56" t="s">
        <v>129</v>
      </c>
      <c r="AP4" s="82">
        <f t="shared" ca="1" si="15"/>
        <v>1</v>
      </c>
      <c r="AQ4" s="82">
        <f t="shared" ca="1" si="16"/>
        <v>9</v>
      </c>
      <c r="AR4" s="82">
        <f t="shared" ca="1" si="17"/>
        <v>5</v>
      </c>
      <c r="AS4" s="37"/>
      <c r="AT4" s="82">
        <f t="shared" ca="1" si="18"/>
        <v>0</v>
      </c>
      <c r="AU4" s="82">
        <f t="shared" ca="1" si="19"/>
        <v>9</v>
      </c>
      <c r="AV4" s="82">
        <f t="shared" ca="1" si="20"/>
        <v>8</v>
      </c>
      <c r="AW4" s="37"/>
      <c r="AX4" s="56" t="s">
        <v>244</v>
      </c>
      <c r="AY4" s="41">
        <f t="shared" ca="1" si="21"/>
        <v>195</v>
      </c>
      <c r="AZ4" s="61" t="s">
        <v>101</v>
      </c>
      <c r="BA4" s="41">
        <f t="shared" ca="1" si="22"/>
        <v>98</v>
      </c>
      <c r="BB4" s="61" t="s">
        <v>121</v>
      </c>
      <c r="BC4" s="41">
        <f t="shared" ca="1" si="2"/>
        <v>97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0.90993347974399352</v>
      </c>
      <c r="BZ4" s="40">
        <f t="shared" ca="1" si="4"/>
        <v>3</v>
      </c>
      <c r="CA4" s="17"/>
      <c r="CB4" s="37">
        <v>4</v>
      </c>
      <c r="CC4" s="37">
        <v>1</v>
      </c>
      <c r="CD4" s="37">
        <v>0</v>
      </c>
      <c r="CG4" s="39">
        <f t="shared" ca="1" si="5"/>
        <v>0.42784877944333588</v>
      </c>
      <c r="CH4" s="40">
        <f t="shared" ca="1" si="6"/>
        <v>13</v>
      </c>
      <c r="CI4" s="17"/>
      <c r="CJ4" s="37">
        <v>4</v>
      </c>
      <c r="CK4" s="37">
        <v>4</v>
      </c>
      <c r="CL4" s="37">
        <v>4</v>
      </c>
      <c r="CO4" s="39">
        <f t="shared" ca="1" si="7"/>
        <v>0.36482514389855447</v>
      </c>
      <c r="CP4" s="40">
        <f t="shared" ca="1" si="0"/>
        <v>39</v>
      </c>
      <c r="CQ4" s="17"/>
      <c r="CR4" s="37">
        <v>4</v>
      </c>
      <c r="CS4" s="37">
        <v>0</v>
      </c>
      <c r="CT4" s="37">
        <v>4</v>
      </c>
      <c r="CV4" s="36"/>
      <c r="CW4" s="36"/>
    </row>
    <row r="5" spans="1:101" s="1" customFormat="1" ht="36.6" customHeight="1" x14ac:dyDescent="0.25">
      <c r="A5" s="6" t="s">
        <v>118</v>
      </c>
      <c r="B5" s="7"/>
      <c r="C5" s="147" t="str">
        <f ca="1">IF($Z16="","","○")</f>
        <v>○</v>
      </c>
      <c r="D5" s="147" t="str">
        <f ca="1">IF($AB16="","","○")</f>
        <v>○</v>
      </c>
      <c r="E5" s="147" t="str">
        <f ca="1">IF($AC16="","","○")</f>
        <v>○</v>
      </c>
      <c r="F5" s="8"/>
      <c r="G5" s="6" t="s">
        <v>124</v>
      </c>
      <c r="H5" s="7"/>
      <c r="I5" s="147" t="str">
        <f ca="1">IF($Z17="","","○")</f>
        <v>○</v>
      </c>
      <c r="J5" s="147" t="str">
        <f ca="1">IF($AB17="","","○")</f>
        <v>○</v>
      </c>
      <c r="K5" s="147" t="str">
        <f ca="1">IF($AC17="","","○")</f>
        <v>○</v>
      </c>
      <c r="L5" s="8"/>
      <c r="M5" s="6" t="s">
        <v>129</v>
      </c>
      <c r="N5" s="7"/>
      <c r="O5" s="147" t="str">
        <f ca="1">IF($Z18="","","○")</f>
        <v>○</v>
      </c>
      <c r="P5" s="147" t="str">
        <f ca="1">IF($AB18="","","○")</f>
        <v>○</v>
      </c>
      <c r="Q5" s="147" t="str">
        <f ca="1">IF($AC18="","","○")</f>
        <v>○</v>
      </c>
      <c r="R5" s="8"/>
      <c r="S5" s="2"/>
      <c r="T5" s="2"/>
      <c r="U5" s="2"/>
      <c r="V5" s="2"/>
      <c r="W5" s="2"/>
      <c r="X5" s="37"/>
      <c r="Y5" s="56" t="s">
        <v>132</v>
      </c>
      <c r="Z5" s="41">
        <f t="shared" ca="1" si="8"/>
        <v>1</v>
      </c>
      <c r="AA5" s="41">
        <f t="shared" ca="1" si="9"/>
        <v>4</v>
      </c>
      <c r="AB5" s="41">
        <f t="shared" ca="1" si="9"/>
        <v>6</v>
      </c>
      <c r="AC5" s="37"/>
      <c r="AD5" s="41">
        <f t="shared" ca="1" si="10"/>
        <v>0</v>
      </c>
      <c r="AE5" s="41">
        <f t="shared" ca="1" si="11"/>
        <v>4</v>
      </c>
      <c r="AF5" s="41">
        <f t="shared" ca="1" si="12"/>
        <v>8</v>
      </c>
      <c r="AG5" s="37"/>
      <c r="AH5" s="56" t="s">
        <v>132</v>
      </c>
      <c r="AI5" s="41">
        <f t="shared" ca="1" si="13"/>
        <v>146</v>
      </c>
      <c r="AJ5" s="61" t="s">
        <v>101</v>
      </c>
      <c r="AK5" s="41">
        <f t="shared" ca="1" si="14"/>
        <v>48</v>
      </c>
      <c r="AL5" s="61" t="s">
        <v>121</v>
      </c>
      <c r="AM5" s="41">
        <f t="shared" ca="1" si="1"/>
        <v>98</v>
      </c>
      <c r="AN5" s="37"/>
      <c r="AO5" s="56" t="s">
        <v>132</v>
      </c>
      <c r="AP5" s="82">
        <f t="shared" ca="1" si="15"/>
        <v>1</v>
      </c>
      <c r="AQ5" s="82">
        <f t="shared" ca="1" si="16"/>
        <v>4</v>
      </c>
      <c r="AR5" s="82">
        <f t="shared" ca="1" si="17"/>
        <v>6</v>
      </c>
      <c r="AS5" s="37"/>
      <c r="AT5" s="82">
        <f t="shared" ca="1" si="18"/>
        <v>0</v>
      </c>
      <c r="AU5" s="82">
        <f t="shared" ca="1" si="19"/>
        <v>4</v>
      </c>
      <c r="AV5" s="82">
        <f t="shared" ca="1" si="20"/>
        <v>8</v>
      </c>
      <c r="AW5" s="37"/>
      <c r="AX5" s="56" t="s">
        <v>132</v>
      </c>
      <c r="AY5" s="41">
        <f t="shared" ca="1" si="21"/>
        <v>146</v>
      </c>
      <c r="AZ5" s="61" t="s">
        <v>101</v>
      </c>
      <c r="BA5" s="41">
        <f t="shared" ca="1" si="22"/>
        <v>48</v>
      </c>
      <c r="BB5" s="61" t="s">
        <v>121</v>
      </c>
      <c r="BC5" s="41">
        <f t="shared" ca="1" si="2"/>
        <v>98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0.60585714558991521</v>
      </c>
      <c r="BZ5" s="40">
        <f t="shared" ca="1" si="4"/>
        <v>7</v>
      </c>
      <c r="CA5" s="17"/>
      <c r="CB5" s="37">
        <v>5</v>
      </c>
      <c r="CC5" s="37">
        <v>1</v>
      </c>
      <c r="CD5" s="37">
        <v>0</v>
      </c>
      <c r="CG5" s="39">
        <f t="shared" ca="1" si="5"/>
        <v>0.73679179680635098</v>
      </c>
      <c r="CH5" s="40">
        <f t="shared" ca="1" si="6"/>
        <v>8</v>
      </c>
      <c r="CI5" s="17"/>
      <c r="CJ5" s="37">
        <v>5</v>
      </c>
      <c r="CK5" s="37">
        <v>5</v>
      </c>
      <c r="CL5" s="37">
        <v>5</v>
      </c>
      <c r="CO5" s="39">
        <f t="shared" ca="1" si="7"/>
        <v>0.32842001282165501</v>
      </c>
      <c r="CP5" s="40">
        <f t="shared" ca="1" si="0"/>
        <v>42</v>
      </c>
      <c r="CQ5" s="17"/>
      <c r="CR5" s="37">
        <v>5</v>
      </c>
      <c r="CS5" s="37">
        <v>0</v>
      </c>
      <c r="CT5" s="37">
        <v>5</v>
      </c>
      <c r="CV5" s="36"/>
      <c r="CW5" s="36"/>
    </row>
    <row r="6" spans="1:101" s="1" customFormat="1" ht="42" customHeight="1" x14ac:dyDescent="0.25">
      <c r="A6" s="9"/>
      <c r="B6" s="10"/>
      <c r="C6" s="11">
        <f ca="1">Z2</f>
        <v>1</v>
      </c>
      <c r="D6" s="11">
        <f ca="1">AA2</f>
        <v>7</v>
      </c>
      <c r="E6" s="11">
        <f ca="1">AB2</f>
        <v>5</v>
      </c>
      <c r="F6" s="8"/>
      <c r="G6" s="9"/>
      <c r="H6" s="10"/>
      <c r="I6" s="11">
        <f ca="1">Z3</f>
        <v>1</v>
      </c>
      <c r="J6" s="11">
        <f ca="1">AA3</f>
        <v>8</v>
      </c>
      <c r="K6" s="11">
        <f ca="1">AB3</f>
        <v>0</v>
      </c>
      <c r="L6" s="8"/>
      <c r="M6" s="9"/>
      <c r="N6" s="10"/>
      <c r="O6" s="11">
        <f ca="1">Z4</f>
        <v>1</v>
      </c>
      <c r="P6" s="11">
        <f ca="1">AA4</f>
        <v>9</v>
      </c>
      <c r="Q6" s="11">
        <f ca="1">AB4</f>
        <v>5</v>
      </c>
      <c r="R6" s="8"/>
      <c r="S6" s="2"/>
      <c r="T6" s="2"/>
      <c r="U6" s="2"/>
      <c r="V6" s="2"/>
      <c r="W6" s="2"/>
      <c r="X6" s="37"/>
      <c r="Y6" s="56" t="s">
        <v>245</v>
      </c>
      <c r="Z6" s="41">
        <f t="shared" ca="1" si="8"/>
        <v>1</v>
      </c>
      <c r="AA6" s="41">
        <f t="shared" ca="1" si="9"/>
        <v>8</v>
      </c>
      <c r="AB6" s="41">
        <f t="shared" ca="1" si="9"/>
        <v>7</v>
      </c>
      <c r="AC6" s="37"/>
      <c r="AD6" s="41">
        <f t="shared" ca="1" si="10"/>
        <v>0</v>
      </c>
      <c r="AE6" s="41">
        <f t="shared" ca="1" si="11"/>
        <v>8</v>
      </c>
      <c r="AF6" s="41">
        <f t="shared" ca="1" si="12"/>
        <v>9</v>
      </c>
      <c r="AG6" s="37"/>
      <c r="AH6" s="56" t="s">
        <v>135</v>
      </c>
      <c r="AI6" s="41">
        <f t="shared" ca="1" si="13"/>
        <v>187</v>
      </c>
      <c r="AJ6" s="61" t="s">
        <v>101</v>
      </c>
      <c r="AK6" s="41">
        <f t="shared" ca="1" si="14"/>
        <v>89</v>
      </c>
      <c r="AL6" s="61" t="s">
        <v>121</v>
      </c>
      <c r="AM6" s="41">
        <f t="shared" ca="1" si="1"/>
        <v>98</v>
      </c>
      <c r="AN6" s="37"/>
      <c r="AO6" s="56" t="s">
        <v>135</v>
      </c>
      <c r="AP6" s="82">
        <f t="shared" ca="1" si="15"/>
        <v>1</v>
      </c>
      <c r="AQ6" s="82">
        <f t="shared" ca="1" si="16"/>
        <v>8</v>
      </c>
      <c r="AR6" s="82">
        <f t="shared" ca="1" si="17"/>
        <v>7</v>
      </c>
      <c r="AS6" s="37"/>
      <c r="AT6" s="82">
        <f t="shared" ca="1" si="18"/>
        <v>0</v>
      </c>
      <c r="AU6" s="82">
        <f t="shared" ca="1" si="19"/>
        <v>8</v>
      </c>
      <c r="AV6" s="82">
        <f t="shared" ca="1" si="20"/>
        <v>9</v>
      </c>
      <c r="AW6" s="37"/>
      <c r="AX6" s="56" t="s">
        <v>135</v>
      </c>
      <c r="AY6" s="41">
        <f t="shared" ca="1" si="21"/>
        <v>187</v>
      </c>
      <c r="AZ6" s="61" t="s">
        <v>153</v>
      </c>
      <c r="BA6" s="41">
        <f t="shared" ca="1" si="22"/>
        <v>89</v>
      </c>
      <c r="BB6" s="61" t="s">
        <v>121</v>
      </c>
      <c r="BC6" s="41">
        <f t="shared" ca="1" si="2"/>
        <v>98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0.65646566263719075</v>
      </c>
      <c r="BZ6" s="40">
        <f t="shared" ca="1" si="4"/>
        <v>6</v>
      </c>
      <c r="CA6" s="17"/>
      <c r="CB6" s="37">
        <v>6</v>
      </c>
      <c r="CC6" s="37">
        <v>1</v>
      </c>
      <c r="CD6" s="37">
        <v>0</v>
      </c>
      <c r="CG6" s="39">
        <f t="shared" ca="1" si="5"/>
        <v>0.54446835613817401</v>
      </c>
      <c r="CH6" s="40">
        <f t="shared" ca="1" si="6"/>
        <v>12</v>
      </c>
      <c r="CI6" s="17"/>
      <c r="CJ6" s="37">
        <v>6</v>
      </c>
      <c r="CK6" s="37">
        <v>6</v>
      </c>
      <c r="CL6" s="37">
        <v>6</v>
      </c>
      <c r="CO6" s="39">
        <f t="shared" ca="1" si="7"/>
        <v>1.8287558267160442E-3</v>
      </c>
      <c r="CP6" s="40">
        <f t="shared" ca="1" si="0"/>
        <v>64</v>
      </c>
      <c r="CQ6" s="17"/>
      <c r="CR6" s="37">
        <v>6</v>
      </c>
      <c r="CS6" s="37">
        <v>0</v>
      </c>
      <c r="CT6" s="37">
        <v>6</v>
      </c>
      <c r="CV6" s="36"/>
      <c r="CW6" s="36"/>
    </row>
    <row r="7" spans="1:101" s="1" customFormat="1" ht="42" customHeight="1" thickBot="1" x14ac:dyDescent="0.3">
      <c r="A7" s="9"/>
      <c r="B7" s="12" t="s">
        <v>101</v>
      </c>
      <c r="C7" s="13">
        <f ca="1">AD2</f>
        <v>0</v>
      </c>
      <c r="D7" s="13">
        <f ca="1">AE2</f>
        <v>7</v>
      </c>
      <c r="E7" s="13">
        <f ca="1">AF2</f>
        <v>9</v>
      </c>
      <c r="F7" s="8"/>
      <c r="G7" s="9"/>
      <c r="H7" s="12" t="s">
        <v>101</v>
      </c>
      <c r="I7" s="13">
        <f ca="1">AD3</f>
        <v>0</v>
      </c>
      <c r="J7" s="13">
        <f ca="1">AE3</f>
        <v>8</v>
      </c>
      <c r="K7" s="13">
        <f ca="1">AF3</f>
        <v>7</v>
      </c>
      <c r="L7" s="8"/>
      <c r="M7" s="9"/>
      <c r="N7" s="12" t="s">
        <v>101</v>
      </c>
      <c r="O7" s="13">
        <f ca="1">AD4</f>
        <v>0</v>
      </c>
      <c r="P7" s="13">
        <f ca="1">AE4</f>
        <v>9</v>
      </c>
      <c r="Q7" s="13">
        <f ca="1">AF4</f>
        <v>8</v>
      </c>
      <c r="R7" s="8"/>
      <c r="S7" s="2"/>
      <c r="T7" s="2"/>
      <c r="U7" s="2"/>
      <c r="V7" s="2"/>
      <c r="W7" s="2"/>
      <c r="X7" s="37"/>
      <c r="Y7" s="56" t="s">
        <v>138</v>
      </c>
      <c r="Z7" s="41">
        <f t="shared" ca="1" si="8"/>
        <v>1</v>
      </c>
      <c r="AA7" s="41">
        <f t="shared" ca="1" si="9"/>
        <v>3</v>
      </c>
      <c r="AB7" s="41">
        <f t="shared" ca="1" si="9"/>
        <v>8</v>
      </c>
      <c r="AC7" s="37"/>
      <c r="AD7" s="41">
        <f t="shared" ca="1" si="10"/>
        <v>0</v>
      </c>
      <c r="AE7" s="41">
        <f t="shared" ca="1" si="11"/>
        <v>3</v>
      </c>
      <c r="AF7" s="41">
        <f t="shared" ca="1" si="12"/>
        <v>9</v>
      </c>
      <c r="AG7" s="37"/>
      <c r="AH7" s="56" t="s">
        <v>138</v>
      </c>
      <c r="AI7" s="41">
        <f t="shared" ca="1" si="13"/>
        <v>138</v>
      </c>
      <c r="AJ7" s="61" t="s">
        <v>101</v>
      </c>
      <c r="AK7" s="41">
        <f t="shared" ca="1" si="14"/>
        <v>39</v>
      </c>
      <c r="AL7" s="61" t="s">
        <v>121</v>
      </c>
      <c r="AM7" s="41">
        <f t="shared" ca="1" si="1"/>
        <v>99</v>
      </c>
      <c r="AN7" s="37"/>
      <c r="AO7" s="56" t="s">
        <v>138</v>
      </c>
      <c r="AP7" s="82">
        <f t="shared" ca="1" si="15"/>
        <v>1</v>
      </c>
      <c r="AQ7" s="82">
        <f t="shared" ca="1" si="16"/>
        <v>3</v>
      </c>
      <c r="AR7" s="82">
        <f t="shared" ca="1" si="17"/>
        <v>8</v>
      </c>
      <c r="AS7" s="37"/>
      <c r="AT7" s="82">
        <f t="shared" ca="1" si="18"/>
        <v>0</v>
      </c>
      <c r="AU7" s="82">
        <f t="shared" ca="1" si="19"/>
        <v>3</v>
      </c>
      <c r="AV7" s="82">
        <f t="shared" ca="1" si="20"/>
        <v>9</v>
      </c>
      <c r="AW7" s="37"/>
      <c r="AX7" s="56" t="s">
        <v>138</v>
      </c>
      <c r="AY7" s="41">
        <f t="shared" ca="1" si="21"/>
        <v>138</v>
      </c>
      <c r="AZ7" s="61" t="s">
        <v>101</v>
      </c>
      <c r="BA7" s="41">
        <f t="shared" ca="1" si="22"/>
        <v>39</v>
      </c>
      <c r="BB7" s="61" t="s">
        <v>228</v>
      </c>
      <c r="BC7" s="41">
        <f t="shared" ca="1" si="2"/>
        <v>99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0.67368796697644828</v>
      </c>
      <c r="BZ7" s="40">
        <f t="shared" ca="1" si="4"/>
        <v>5</v>
      </c>
      <c r="CA7" s="17"/>
      <c r="CB7" s="37">
        <v>7</v>
      </c>
      <c r="CC7" s="37">
        <v>1</v>
      </c>
      <c r="CD7" s="37">
        <v>0</v>
      </c>
      <c r="CG7" s="39">
        <f t="shared" ca="1" si="5"/>
        <v>3.0834053706928266E-2</v>
      </c>
      <c r="CH7" s="40">
        <f t="shared" ca="1" si="6"/>
        <v>18</v>
      </c>
      <c r="CI7" s="17"/>
      <c r="CJ7" s="37">
        <v>7</v>
      </c>
      <c r="CK7" s="37">
        <v>7</v>
      </c>
      <c r="CL7" s="37">
        <v>7</v>
      </c>
      <c r="CO7" s="39">
        <f t="shared" ca="1" si="7"/>
        <v>0.35942470253324676</v>
      </c>
      <c r="CP7" s="40">
        <f t="shared" ca="1" si="0"/>
        <v>40</v>
      </c>
      <c r="CQ7" s="17"/>
      <c r="CR7" s="37">
        <v>7</v>
      </c>
      <c r="CS7" s="37">
        <v>0</v>
      </c>
      <c r="CT7" s="37">
        <v>7</v>
      </c>
      <c r="CV7" s="36"/>
      <c r="CW7" s="36"/>
    </row>
    <row r="8" spans="1:101" s="1" customFormat="1" ht="42" customHeight="1" x14ac:dyDescent="0.25">
      <c r="A8" s="9"/>
      <c r="B8" s="156"/>
      <c r="C8" s="156"/>
      <c r="D8" s="157"/>
      <c r="E8" s="157"/>
      <c r="F8" s="8"/>
      <c r="G8" s="9"/>
      <c r="H8" s="156"/>
      <c r="I8" s="156"/>
      <c r="J8" s="157"/>
      <c r="K8" s="157"/>
      <c r="L8" s="8"/>
      <c r="M8" s="9"/>
      <c r="N8" s="156"/>
      <c r="O8" s="156"/>
      <c r="P8" s="157"/>
      <c r="Q8" s="157"/>
      <c r="R8" s="158"/>
      <c r="S8" s="2"/>
      <c r="T8" s="2"/>
      <c r="U8" s="2"/>
      <c r="V8" s="2"/>
      <c r="W8" s="2"/>
      <c r="X8" s="37"/>
      <c r="Y8" s="56" t="s">
        <v>227</v>
      </c>
      <c r="Z8" s="41">
        <f t="shared" ca="1" si="8"/>
        <v>1</v>
      </c>
      <c r="AA8" s="41">
        <f t="shared" ca="1" si="9"/>
        <v>9</v>
      </c>
      <c r="AB8" s="41">
        <f t="shared" ca="1" si="9"/>
        <v>6</v>
      </c>
      <c r="AC8" s="37"/>
      <c r="AD8" s="41">
        <f t="shared" ca="1" si="10"/>
        <v>0</v>
      </c>
      <c r="AE8" s="41">
        <f t="shared" ca="1" si="11"/>
        <v>9</v>
      </c>
      <c r="AF8" s="41">
        <f t="shared" ca="1" si="12"/>
        <v>9</v>
      </c>
      <c r="AG8" s="37"/>
      <c r="AH8" s="56" t="s">
        <v>139</v>
      </c>
      <c r="AI8" s="41">
        <f t="shared" ca="1" si="13"/>
        <v>196</v>
      </c>
      <c r="AJ8" s="61" t="s">
        <v>231</v>
      </c>
      <c r="AK8" s="41">
        <f t="shared" ca="1" si="14"/>
        <v>99</v>
      </c>
      <c r="AL8" s="61" t="s">
        <v>121</v>
      </c>
      <c r="AM8" s="41">
        <f t="shared" ca="1" si="1"/>
        <v>97</v>
      </c>
      <c r="AN8" s="37"/>
      <c r="AO8" s="56" t="s">
        <v>227</v>
      </c>
      <c r="AP8" s="82">
        <f t="shared" ca="1" si="15"/>
        <v>1</v>
      </c>
      <c r="AQ8" s="82">
        <f t="shared" ca="1" si="16"/>
        <v>9</v>
      </c>
      <c r="AR8" s="82">
        <f t="shared" ca="1" si="17"/>
        <v>6</v>
      </c>
      <c r="AS8" s="37"/>
      <c r="AT8" s="82">
        <f t="shared" ca="1" si="18"/>
        <v>0</v>
      </c>
      <c r="AU8" s="82">
        <f t="shared" ca="1" si="19"/>
        <v>9</v>
      </c>
      <c r="AV8" s="82">
        <f t="shared" ca="1" si="20"/>
        <v>9</v>
      </c>
      <c r="AW8" s="37"/>
      <c r="AX8" s="56" t="s">
        <v>139</v>
      </c>
      <c r="AY8" s="41">
        <f t="shared" ca="1" si="21"/>
        <v>196</v>
      </c>
      <c r="AZ8" s="61" t="s">
        <v>231</v>
      </c>
      <c r="BA8" s="41">
        <f t="shared" ca="1" si="22"/>
        <v>99</v>
      </c>
      <c r="BB8" s="61" t="s">
        <v>228</v>
      </c>
      <c r="BC8" s="41">
        <f t="shared" ca="1" si="2"/>
        <v>97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0.35058958051376399</v>
      </c>
      <c r="BZ8" s="40">
        <f t="shared" ca="1" si="4"/>
        <v>8</v>
      </c>
      <c r="CA8" s="17"/>
      <c r="CB8" s="37">
        <v>8</v>
      </c>
      <c r="CC8" s="37">
        <v>1</v>
      </c>
      <c r="CD8" s="37">
        <v>0</v>
      </c>
      <c r="CG8" s="39">
        <f t="shared" ca="1" si="5"/>
        <v>0.32929649565091212</v>
      </c>
      <c r="CH8" s="40">
        <f t="shared" ca="1" si="6"/>
        <v>15</v>
      </c>
      <c r="CI8" s="17"/>
      <c r="CJ8" s="37">
        <v>8</v>
      </c>
      <c r="CK8" s="37">
        <v>8</v>
      </c>
      <c r="CL8" s="37">
        <v>8</v>
      </c>
      <c r="CO8" s="39">
        <f t="shared" ca="1" si="7"/>
        <v>0.2422622919492482</v>
      </c>
      <c r="CP8" s="40">
        <f t="shared" ca="1" si="0"/>
        <v>49</v>
      </c>
      <c r="CQ8" s="17"/>
      <c r="CR8" s="37">
        <v>8</v>
      </c>
      <c r="CS8" s="37">
        <v>0</v>
      </c>
      <c r="CT8" s="37">
        <v>8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140</v>
      </c>
      <c r="Z9" s="41">
        <f t="shared" ca="1" si="8"/>
        <v>1</v>
      </c>
      <c r="AA9" s="41">
        <f t="shared" ca="1" si="9"/>
        <v>6</v>
      </c>
      <c r="AB9" s="41">
        <f t="shared" ca="1" si="9"/>
        <v>5</v>
      </c>
      <c r="AC9" s="37"/>
      <c r="AD9" s="41">
        <f t="shared" ca="1" si="10"/>
        <v>0</v>
      </c>
      <c r="AE9" s="41">
        <f t="shared" ca="1" si="11"/>
        <v>6</v>
      </c>
      <c r="AF9" s="41">
        <f t="shared" ca="1" si="12"/>
        <v>6</v>
      </c>
      <c r="AG9" s="37"/>
      <c r="AH9" s="56" t="s">
        <v>140</v>
      </c>
      <c r="AI9" s="41">
        <f t="shared" ca="1" si="13"/>
        <v>165</v>
      </c>
      <c r="AJ9" s="61" t="s">
        <v>101</v>
      </c>
      <c r="AK9" s="41">
        <f t="shared" ca="1" si="14"/>
        <v>66</v>
      </c>
      <c r="AL9" s="61" t="s">
        <v>121</v>
      </c>
      <c r="AM9" s="41">
        <f t="shared" ca="1" si="1"/>
        <v>99</v>
      </c>
      <c r="AN9" s="37"/>
      <c r="AO9" s="56" t="s">
        <v>140</v>
      </c>
      <c r="AP9" s="82">
        <f t="shared" ca="1" si="15"/>
        <v>1</v>
      </c>
      <c r="AQ9" s="82">
        <f t="shared" ca="1" si="16"/>
        <v>6</v>
      </c>
      <c r="AR9" s="82">
        <f t="shared" ca="1" si="17"/>
        <v>5</v>
      </c>
      <c r="AS9" s="37"/>
      <c r="AT9" s="82">
        <f t="shared" ca="1" si="18"/>
        <v>0</v>
      </c>
      <c r="AU9" s="82">
        <f t="shared" ca="1" si="19"/>
        <v>6</v>
      </c>
      <c r="AV9" s="82">
        <f t="shared" ca="1" si="20"/>
        <v>6</v>
      </c>
      <c r="AW9" s="37"/>
      <c r="AX9" s="56" t="s">
        <v>140</v>
      </c>
      <c r="AY9" s="41">
        <f t="shared" ca="1" si="21"/>
        <v>165</v>
      </c>
      <c r="AZ9" s="61" t="s">
        <v>101</v>
      </c>
      <c r="BA9" s="41">
        <f t="shared" ca="1" si="22"/>
        <v>66</v>
      </c>
      <c r="BB9" s="61" t="s">
        <v>121</v>
      </c>
      <c r="BC9" s="41">
        <f t="shared" ca="1" si="2"/>
        <v>99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0.946424607400985</v>
      </c>
      <c r="BZ9" s="40">
        <f t="shared" ca="1" si="4"/>
        <v>1</v>
      </c>
      <c r="CA9" s="17"/>
      <c r="CB9" s="37">
        <v>9</v>
      </c>
      <c r="CC9" s="37">
        <v>1</v>
      </c>
      <c r="CD9" s="37">
        <v>0</v>
      </c>
      <c r="CG9" s="39">
        <f t="shared" ca="1" si="5"/>
        <v>0.8756419208471049</v>
      </c>
      <c r="CH9" s="40">
        <f t="shared" ca="1" si="6"/>
        <v>3</v>
      </c>
      <c r="CI9" s="17"/>
      <c r="CJ9" s="37">
        <v>9</v>
      </c>
      <c r="CK9" s="37">
        <v>9</v>
      </c>
      <c r="CL9" s="37">
        <v>9</v>
      </c>
      <c r="CO9" s="39">
        <f t="shared" ca="1" si="7"/>
        <v>0.58420883099037257</v>
      </c>
      <c r="CP9" s="40">
        <f t="shared" ca="1" si="0"/>
        <v>25</v>
      </c>
      <c r="CQ9" s="17"/>
      <c r="CR9" s="37">
        <v>9</v>
      </c>
      <c r="CS9" s="37">
        <v>0</v>
      </c>
      <c r="CT9" s="37">
        <v>9</v>
      </c>
      <c r="CV9" s="36"/>
      <c r="CW9" s="36"/>
    </row>
    <row r="10" spans="1:101" s="1" customFormat="1" ht="36.6" customHeight="1" x14ac:dyDescent="0.25">
      <c r="A10" s="159"/>
      <c r="B10" s="4"/>
      <c r="C10" s="22"/>
      <c r="D10" s="148" t="str">
        <f ca="1">IF($AA19="","","○")</f>
        <v>○</v>
      </c>
      <c r="E10" s="146"/>
      <c r="F10" s="5"/>
      <c r="G10" s="159"/>
      <c r="H10" s="4"/>
      <c r="I10" s="22"/>
      <c r="J10" s="148" t="str">
        <f ca="1">IF($AA20="","","○")</f>
        <v>○</v>
      </c>
      <c r="K10" s="146"/>
      <c r="L10" s="5"/>
      <c r="M10" s="159"/>
      <c r="N10" s="4"/>
      <c r="O10" s="22"/>
      <c r="P10" s="148" t="str">
        <f ca="1">IF($AA21="","","○")</f>
        <v>○</v>
      </c>
      <c r="Q10" s="146"/>
      <c r="R10" s="5"/>
      <c r="S10" s="2"/>
      <c r="T10" s="2"/>
      <c r="U10" s="2"/>
      <c r="V10" s="2"/>
      <c r="W10" s="2"/>
      <c r="X10" s="37"/>
      <c r="Y10" s="56" t="s">
        <v>141</v>
      </c>
      <c r="Z10" s="41">
        <f t="shared" ca="1" si="8"/>
        <v>1</v>
      </c>
      <c r="AA10" s="41">
        <f t="shared" ca="1" si="9"/>
        <v>3</v>
      </c>
      <c r="AB10" s="41">
        <f t="shared" ca="1" si="9"/>
        <v>3</v>
      </c>
      <c r="AC10" s="37"/>
      <c r="AD10" s="41">
        <f t="shared" ca="1" si="10"/>
        <v>0</v>
      </c>
      <c r="AE10" s="41">
        <f t="shared" ca="1" si="11"/>
        <v>3</v>
      </c>
      <c r="AF10" s="41">
        <f t="shared" ca="1" si="12"/>
        <v>6</v>
      </c>
      <c r="AG10" s="37"/>
      <c r="AH10" s="56" t="s">
        <v>246</v>
      </c>
      <c r="AI10" s="41">
        <f t="shared" ca="1" si="13"/>
        <v>133</v>
      </c>
      <c r="AJ10" s="61" t="s">
        <v>101</v>
      </c>
      <c r="AK10" s="41">
        <f t="shared" ca="1" si="14"/>
        <v>36</v>
      </c>
      <c r="AL10" s="61" t="s">
        <v>121</v>
      </c>
      <c r="AM10" s="41">
        <f t="shared" ca="1" si="1"/>
        <v>97</v>
      </c>
      <c r="AN10" s="37"/>
      <c r="AO10" s="56" t="s">
        <v>141</v>
      </c>
      <c r="AP10" s="82">
        <f t="shared" ca="1" si="15"/>
        <v>1</v>
      </c>
      <c r="AQ10" s="82">
        <f t="shared" ca="1" si="16"/>
        <v>3</v>
      </c>
      <c r="AR10" s="82">
        <f t="shared" ca="1" si="17"/>
        <v>3</v>
      </c>
      <c r="AS10" s="37"/>
      <c r="AT10" s="82">
        <f t="shared" ca="1" si="18"/>
        <v>0</v>
      </c>
      <c r="AU10" s="82">
        <f t="shared" ca="1" si="19"/>
        <v>3</v>
      </c>
      <c r="AV10" s="82">
        <f t="shared" ca="1" si="20"/>
        <v>6</v>
      </c>
      <c r="AW10" s="37"/>
      <c r="AX10" s="56" t="s">
        <v>141</v>
      </c>
      <c r="AY10" s="41">
        <f t="shared" ca="1" si="21"/>
        <v>133</v>
      </c>
      <c r="AZ10" s="61" t="s">
        <v>101</v>
      </c>
      <c r="BA10" s="41">
        <f t="shared" ca="1" si="22"/>
        <v>36</v>
      </c>
      <c r="BB10" s="61" t="s">
        <v>121</v>
      </c>
      <c r="BC10" s="41">
        <f t="shared" ca="1" si="2"/>
        <v>97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0.20587253946449224</v>
      </c>
      <c r="BZ10" s="40">
        <f t="shared" ca="1" si="4"/>
        <v>10</v>
      </c>
      <c r="CA10" s="17"/>
      <c r="CB10" s="37">
        <v>10</v>
      </c>
      <c r="CC10" s="37">
        <v>1</v>
      </c>
      <c r="CD10" s="37">
        <v>0</v>
      </c>
      <c r="CG10" s="39">
        <f t="shared" ca="1" si="5"/>
        <v>0.81276616544817271</v>
      </c>
      <c r="CH10" s="40">
        <f t="shared" ca="1" si="6"/>
        <v>4</v>
      </c>
      <c r="CI10" s="17"/>
      <c r="CJ10" s="37">
        <v>10</v>
      </c>
      <c r="CK10" s="37">
        <v>1</v>
      </c>
      <c r="CL10" s="37">
        <v>1</v>
      </c>
      <c r="CO10" s="39">
        <f t="shared" ca="1" si="7"/>
        <v>0.58574184404114271</v>
      </c>
      <c r="CP10" s="40">
        <f t="shared" ca="1" si="0"/>
        <v>24</v>
      </c>
      <c r="CQ10" s="17"/>
      <c r="CR10" s="37">
        <v>10</v>
      </c>
      <c r="CS10" s="37">
        <v>1</v>
      </c>
      <c r="CT10" s="37">
        <v>4</v>
      </c>
      <c r="CV10" s="36"/>
      <c r="CW10" s="36"/>
    </row>
    <row r="11" spans="1:101" s="1" customFormat="1" ht="36.6" customHeight="1" x14ac:dyDescent="0.25">
      <c r="A11" s="6" t="s">
        <v>132</v>
      </c>
      <c r="B11" s="7"/>
      <c r="C11" s="147" t="str">
        <f ca="1">IF($Z19="","","○")</f>
        <v>○</v>
      </c>
      <c r="D11" s="147" t="str">
        <f ca="1">IF($AB19="","","○")</f>
        <v>○</v>
      </c>
      <c r="E11" s="147" t="str">
        <f ca="1">IF($AC19="","","○")</f>
        <v>○</v>
      </c>
      <c r="F11" s="8"/>
      <c r="G11" s="6" t="s">
        <v>135</v>
      </c>
      <c r="H11" s="7"/>
      <c r="I11" s="147" t="str">
        <f ca="1">IF($Z20="","","○")</f>
        <v>○</v>
      </c>
      <c r="J11" s="147" t="str">
        <f ca="1">IF($AB20="","","○")</f>
        <v>○</v>
      </c>
      <c r="K11" s="147" t="str">
        <f ca="1">IF($AC20="","","○")</f>
        <v>○</v>
      </c>
      <c r="L11" s="8"/>
      <c r="M11" s="6" t="s">
        <v>229</v>
      </c>
      <c r="N11" s="7"/>
      <c r="O11" s="147" t="str">
        <f ca="1">IF($Z21="","","○")</f>
        <v>○</v>
      </c>
      <c r="P11" s="147" t="str">
        <f ca="1">IF($AB21="","","○")</f>
        <v>○</v>
      </c>
      <c r="Q11" s="147" t="str">
        <f ca="1">IF($AC21="","","○")</f>
        <v>○</v>
      </c>
      <c r="R11" s="8"/>
      <c r="S11" s="2"/>
      <c r="T11" s="2"/>
      <c r="U11" s="2"/>
      <c r="V11" s="2"/>
      <c r="W11" s="2"/>
      <c r="X11" s="37"/>
      <c r="Y11" s="56" t="s">
        <v>144</v>
      </c>
      <c r="Z11" s="41">
        <f t="shared" ca="1" si="8"/>
        <v>1</v>
      </c>
      <c r="AA11" s="41">
        <f t="shared" ca="1" si="9"/>
        <v>4</v>
      </c>
      <c r="AB11" s="41">
        <f t="shared" ca="1" si="9"/>
        <v>3</v>
      </c>
      <c r="AC11" s="37"/>
      <c r="AD11" s="41">
        <f t="shared" ca="1" si="10"/>
        <v>0</v>
      </c>
      <c r="AE11" s="41">
        <f t="shared" ca="1" si="11"/>
        <v>4</v>
      </c>
      <c r="AF11" s="41">
        <f t="shared" ca="1" si="12"/>
        <v>5</v>
      </c>
      <c r="AG11" s="37"/>
      <c r="AH11" s="56" t="s">
        <v>144</v>
      </c>
      <c r="AI11" s="41">
        <f t="shared" ca="1" si="13"/>
        <v>143</v>
      </c>
      <c r="AJ11" s="61" t="s">
        <v>101</v>
      </c>
      <c r="AK11" s="41">
        <f t="shared" ca="1" si="14"/>
        <v>45</v>
      </c>
      <c r="AL11" s="61" t="s">
        <v>121</v>
      </c>
      <c r="AM11" s="41">
        <f t="shared" ca="1" si="1"/>
        <v>98</v>
      </c>
      <c r="AN11" s="37"/>
      <c r="AO11" s="56" t="s">
        <v>144</v>
      </c>
      <c r="AP11" s="82">
        <f t="shared" ca="1" si="15"/>
        <v>1</v>
      </c>
      <c r="AQ11" s="82">
        <f t="shared" ca="1" si="16"/>
        <v>4</v>
      </c>
      <c r="AR11" s="82">
        <f t="shared" ca="1" si="17"/>
        <v>3</v>
      </c>
      <c r="AS11" s="37"/>
      <c r="AT11" s="82">
        <f t="shared" ca="1" si="18"/>
        <v>0</v>
      </c>
      <c r="AU11" s="82">
        <f t="shared" ca="1" si="19"/>
        <v>4</v>
      </c>
      <c r="AV11" s="82">
        <f t="shared" ca="1" si="20"/>
        <v>5</v>
      </c>
      <c r="AW11" s="37"/>
      <c r="AX11" s="56" t="s">
        <v>144</v>
      </c>
      <c r="AY11" s="41">
        <f t="shared" ca="1" si="21"/>
        <v>143</v>
      </c>
      <c r="AZ11" s="61" t="s">
        <v>203</v>
      </c>
      <c r="BA11" s="41">
        <f t="shared" ca="1" si="22"/>
        <v>45</v>
      </c>
      <c r="BB11" s="61" t="s">
        <v>228</v>
      </c>
      <c r="BC11" s="41">
        <f t="shared" ca="1" si="2"/>
        <v>98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0.93689407853701523</v>
      </c>
      <c r="BZ11" s="40">
        <f t="shared" ca="1" si="4"/>
        <v>2</v>
      </c>
      <c r="CA11" s="17"/>
      <c r="CB11" s="37">
        <v>11</v>
      </c>
      <c r="CC11" s="37">
        <v>1</v>
      </c>
      <c r="CD11" s="37">
        <v>0</v>
      </c>
      <c r="CG11" s="39">
        <f t="shared" ca="1" si="5"/>
        <v>0.77908402155070344</v>
      </c>
      <c r="CH11" s="40">
        <f t="shared" ca="1" si="6"/>
        <v>6</v>
      </c>
      <c r="CI11" s="17"/>
      <c r="CJ11" s="37">
        <v>11</v>
      </c>
      <c r="CK11" s="37">
        <v>2</v>
      </c>
      <c r="CL11" s="37">
        <v>2</v>
      </c>
      <c r="CO11" s="39">
        <f t="shared" ca="1" si="7"/>
        <v>0.62921848147291637</v>
      </c>
      <c r="CP11" s="40">
        <f t="shared" ca="1" si="0"/>
        <v>22</v>
      </c>
      <c r="CQ11" s="17"/>
      <c r="CR11" s="37">
        <v>11</v>
      </c>
      <c r="CS11" s="37">
        <v>1</v>
      </c>
      <c r="CT11" s="37">
        <v>5</v>
      </c>
      <c r="CV11" s="36"/>
      <c r="CW11" s="36"/>
    </row>
    <row r="12" spans="1:101" s="1" customFormat="1" ht="42" customHeight="1" x14ac:dyDescent="0.25">
      <c r="A12" s="9"/>
      <c r="B12" s="10"/>
      <c r="C12" s="11">
        <f ca="1">Z5</f>
        <v>1</v>
      </c>
      <c r="D12" s="11">
        <f ca="1">AA5</f>
        <v>4</v>
      </c>
      <c r="E12" s="11">
        <f ca="1">AB5</f>
        <v>6</v>
      </c>
      <c r="F12" s="8"/>
      <c r="G12" s="9"/>
      <c r="H12" s="10"/>
      <c r="I12" s="11">
        <f ca="1">Z6</f>
        <v>1</v>
      </c>
      <c r="J12" s="11">
        <f ca="1">AA6</f>
        <v>8</v>
      </c>
      <c r="K12" s="11">
        <f ca="1">AB6</f>
        <v>7</v>
      </c>
      <c r="L12" s="8"/>
      <c r="M12" s="9"/>
      <c r="N12" s="10"/>
      <c r="O12" s="11">
        <f ca="1">Z7</f>
        <v>1</v>
      </c>
      <c r="P12" s="11">
        <f ca="1">AA7</f>
        <v>3</v>
      </c>
      <c r="Q12" s="11">
        <f ca="1">AB7</f>
        <v>8</v>
      </c>
      <c r="R12" s="8"/>
      <c r="S12" s="2"/>
      <c r="T12" s="2"/>
      <c r="U12" s="2"/>
      <c r="V12" s="2"/>
      <c r="W12" s="2"/>
      <c r="X12" s="37"/>
      <c r="Y12" s="56" t="s">
        <v>247</v>
      </c>
      <c r="Z12" s="41">
        <f t="shared" ca="1" si="8"/>
        <v>1</v>
      </c>
      <c r="AA12" s="41">
        <f t="shared" ca="1" si="9"/>
        <v>6</v>
      </c>
      <c r="AB12" s="41">
        <f t="shared" ca="1" si="9"/>
        <v>2</v>
      </c>
      <c r="AC12" s="37"/>
      <c r="AD12" s="41">
        <f t="shared" ca="1" si="10"/>
        <v>0</v>
      </c>
      <c r="AE12" s="41">
        <f t="shared" ca="1" si="11"/>
        <v>6</v>
      </c>
      <c r="AF12" s="41">
        <f t="shared" ca="1" si="12"/>
        <v>9</v>
      </c>
      <c r="AG12" s="37"/>
      <c r="AH12" s="56" t="s">
        <v>247</v>
      </c>
      <c r="AI12" s="41">
        <f t="shared" ca="1" si="13"/>
        <v>162</v>
      </c>
      <c r="AJ12" s="61" t="s">
        <v>153</v>
      </c>
      <c r="AK12" s="41">
        <f t="shared" ca="1" si="14"/>
        <v>69</v>
      </c>
      <c r="AL12" s="61" t="s">
        <v>136</v>
      </c>
      <c r="AM12" s="41">
        <f t="shared" ca="1" si="1"/>
        <v>93</v>
      </c>
      <c r="AN12" s="37"/>
      <c r="AO12" s="56" t="s">
        <v>247</v>
      </c>
      <c r="AP12" s="82">
        <f t="shared" ca="1" si="15"/>
        <v>1</v>
      </c>
      <c r="AQ12" s="82">
        <f t="shared" ca="1" si="16"/>
        <v>6</v>
      </c>
      <c r="AR12" s="82">
        <f t="shared" ca="1" si="17"/>
        <v>2</v>
      </c>
      <c r="AS12" s="37"/>
      <c r="AT12" s="82">
        <f t="shared" ca="1" si="18"/>
        <v>0</v>
      </c>
      <c r="AU12" s="82">
        <f t="shared" ca="1" si="19"/>
        <v>6</v>
      </c>
      <c r="AV12" s="82">
        <f t="shared" ca="1" si="20"/>
        <v>9</v>
      </c>
      <c r="AW12" s="37"/>
      <c r="AX12" s="56" t="s">
        <v>247</v>
      </c>
      <c r="AY12" s="41">
        <f t="shared" ca="1" si="21"/>
        <v>162</v>
      </c>
      <c r="AZ12" s="61" t="s">
        <v>153</v>
      </c>
      <c r="BA12" s="41">
        <f t="shared" ca="1" si="22"/>
        <v>69</v>
      </c>
      <c r="BB12" s="61" t="s">
        <v>136</v>
      </c>
      <c r="BC12" s="41">
        <f t="shared" ca="1" si="2"/>
        <v>93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1.9518695833130373E-2</v>
      </c>
      <c r="BZ12" s="40">
        <f t="shared" ca="1" si="4"/>
        <v>12</v>
      </c>
      <c r="CA12" s="17"/>
      <c r="CB12" s="37">
        <v>12</v>
      </c>
      <c r="CC12" s="37">
        <v>1</v>
      </c>
      <c r="CD12" s="37">
        <v>0</v>
      </c>
      <c r="CG12" s="39">
        <f t="shared" ca="1" si="5"/>
        <v>0.60051821470533617</v>
      </c>
      <c r="CH12" s="40">
        <f t="shared" ca="1" si="6"/>
        <v>10</v>
      </c>
      <c r="CI12" s="17"/>
      <c r="CJ12" s="37">
        <v>12</v>
      </c>
      <c r="CK12" s="37">
        <v>3</v>
      </c>
      <c r="CL12" s="37">
        <v>3</v>
      </c>
      <c r="CO12" s="39">
        <f t="shared" ca="1" si="7"/>
        <v>0.25194232451164578</v>
      </c>
      <c r="CP12" s="40">
        <f t="shared" ca="1" si="0"/>
        <v>48</v>
      </c>
      <c r="CQ12" s="17"/>
      <c r="CR12" s="37">
        <v>12</v>
      </c>
      <c r="CS12" s="37">
        <v>1</v>
      </c>
      <c r="CT12" s="37">
        <v>6</v>
      </c>
      <c r="CV12" s="36"/>
      <c r="CW12" s="36"/>
    </row>
    <row r="13" spans="1:101" s="1" customFormat="1" ht="42" customHeight="1" thickBot="1" x14ac:dyDescent="0.3">
      <c r="A13" s="9"/>
      <c r="B13" s="12" t="s">
        <v>153</v>
      </c>
      <c r="C13" s="13">
        <f ca="1">AD5</f>
        <v>0</v>
      </c>
      <c r="D13" s="13">
        <f ca="1">AE5</f>
        <v>4</v>
      </c>
      <c r="E13" s="13">
        <f ca="1">AF5</f>
        <v>8</v>
      </c>
      <c r="F13" s="8"/>
      <c r="G13" s="9"/>
      <c r="H13" s="12" t="s">
        <v>101</v>
      </c>
      <c r="I13" s="13">
        <f ca="1">AD6</f>
        <v>0</v>
      </c>
      <c r="J13" s="13">
        <f ca="1">AE6</f>
        <v>8</v>
      </c>
      <c r="K13" s="13">
        <f ca="1">AF6</f>
        <v>9</v>
      </c>
      <c r="L13" s="8"/>
      <c r="M13" s="9"/>
      <c r="N13" s="12" t="s">
        <v>101</v>
      </c>
      <c r="O13" s="13">
        <f ca="1">AD7</f>
        <v>0</v>
      </c>
      <c r="P13" s="13">
        <f ca="1">AE7</f>
        <v>3</v>
      </c>
      <c r="Q13" s="13">
        <f ca="1">AF7</f>
        <v>9</v>
      </c>
      <c r="R13" s="8"/>
      <c r="S13" s="2"/>
      <c r="T13" s="2"/>
      <c r="U13" s="2"/>
      <c r="V13" s="2"/>
      <c r="W13" s="2"/>
      <c r="X13" s="37"/>
      <c r="Y13" s="56" t="s">
        <v>146</v>
      </c>
      <c r="Z13" s="41">
        <f t="shared" ca="1" si="8"/>
        <v>1</v>
      </c>
      <c r="AA13" s="41">
        <f t="shared" ca="1" si="9"/>
        <v>1</v>
      </c>
      <c r="AB13" s="41">
        <f t="shared" ca="1" si="9"/>
        <v>4</v>
      </c>
      <c r="AC13" s="37"/>
      <c r="AD13" s="41">
        <f t="shared" ca="1" si="10"/>
        <v>0</v>
      </c>
      <c r="AE13" s="41">
        <f t="shared" ca="1" si="11"/>
        <v>1</v>
      </c>
      <c r="AF13" s="41">
        <f t="shared" ca="1" si="12"/>
        <v>9</v>
      </c>
      <c r="AG13" s="37"/>
      <c r="AH13" s="56" t="s">
        <v>248</v>
      </c>
      <c r="AI13" s="41">
        <f t="shared" ca="1" si="13"/>
        <v>114</v>
      </c>
      <c r="AJ13" s="61" t="s">
        <v>101</v>
      </c>
      <c r="AK13" s="41">
        <f t="shared" ca="1" si="14"/>
        <v>19</v>
      </c>
      <c r="AL13" s="61" t="s">
        <v>121</v>
      </c>
      <c r="AM13" s="41">
        <f t="shared" ca="1" si="1"/>
        <v>95</v>
      </c>
      <c r="AN13" s="37"/>
      <c r="AO13" s="56" t="s">
        <v>146</v>
      </c>
      <c r="AP13" s="82">
        <f t="shared" ca="1" si="15"/>
        <v>1</v>
      </c>
      <c r="AQ13" s="82">
        <f t="shared" ca="1" si="16"/>
        <v>1</v>
      </c>
      <c r="AR13" s="82">
        <f t="shared" ca="1" si="17"/>
        <v>4</v>
      </c>
      <c r="AS13" s="37"/>
      <c r="AT13" s="82">
        <f t="shared" ca="1" si="18"/>
        <v>0</v>
      </c>
      <c r="AU13" s="82">
        <f t="shared" ca="1" si="19"/>
        <v>1</v>
      </c>
      <c r="AV13" s="82">
        <f t="shared" ca="1" si="20"/>
        <v>9</v>
      </c>
      <c r="AW13" s="37"/>
      <c r="AX13" s="56" t="s">
        <v>146</v>
      </c>
      <c r="AY13" s="41">
        <f t="shared" ca="1" si="21"/>
        <v>114</v>
      </c>
      <c r="AZ13" s="61" t="s">
        <v>101</v>
      </c>
      <c r="BA13" s="41">
        <f t="shared" ca="1" si="22"/>
        <v>19</v>
      </c>
      <c r="BB13" s="61" t="s">
        <v>121</v>
      </c>
      <c r="BC13" s="41">
        <f t="shared" ca="1" si="2"/>
        <v>95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/>
      <c r="BZ13" s="40"/>
      <c r="CA13" s="17"/>
      <c r="CB13" s="37"/>
      <c r="CC13" s="37"/>
      <c r="CD13" s="37"/>
      <c r="CG13" s="39">
        <f t="shared" ca="1" si="5"/>
        <v>0.77912827664694884</v>
      </c>
      <c r="CH13" s="40">
        <f t="shared" ca="1" si="6"/>
        <v>5</v>
      </c>
      <c r="CI13" s="17"/>
      <c r="CJ13" s="37">
        <v>13</v>
      </c>
      <c r="CK13" s="37">
        <v>4</v>
      </c>
      <c r="CL13" s="37">
        <v>4</v>
      </c>
      <c r="CO13" s="39">
        <f t="shared" ca="1" si="7"/>
        <v>0.56239290942945774</v>
      </c>
      <c r="CP13" s="40">
        <f t="shared" ca="1" si="0"/>
        <v>28</v>
      </c>
      <c r="CQ13" s="17"/>
      <c r="CR13" s="37">
        <v>13</v>
      </c>
      <c r="CS13" s="37">
        <v>1</v>
      </c>
      <c r="CT13" s="37">
        <v>7</v>
      </c>
      <c r="CV13" s="36"/>
      <c r="CW13" s="36"/>
    </row>
    <row r="14" spans="1:101" s="1" customFormat="1" ht="42" customHeight="1" x14ac:dyDescent="0.4">
      <c r="A14" s="9"/>
      <c r="B14" s="160"/>
      <c r="C14" s="160"/>
      <c r="D14" s="161"/>
      <c r="E14" s="161"/>
      <c r="F14" s="8"/>
      <c r="G14" s="9"/>
      <c r="H14" s="160"/>
      <c r="I14" s="160"/>
      <c r="J14" s="161"/>
      <c r="K14" s="161"/>
      <c r="L14" s="8"/>
      <c r="M14" s="9"/>
      <c r="N14" s="160"/>
      <c r="O14" s="160"/>
      <c r="P14" s="161"/>
      <c r="Q14" s="161"/>
      <c r="R14" s="8"/>
      <c r="S14" s="2"/>
      <c r="T14" s="2"/>
      <c r="U14" s="2"/>
      <c r="V14" s="2"/>
      <c r="W14" s="2"/>
      <c r="X14" s="37"/>
      <c r="Y14" s="37"/>
      <c r="Z14" s="144" t="s">
        <v>56</v>
      </c>
      <c r="AA14" s="144" t="s">
        <v>30</v>
      </c>
      <c r="AB14" s="144" t="s">
        <v>32</v>
      </c>
      <c r="AC14" s="144" t="s">
        <v>99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/>
      <c r="BZ14" s="40"/>
      <c r="CA14" s="17"/>
      <c r="CB14" s="37"/>
      <c r="CC14" s="37"/>
      <c r="CD14" s="37"/>
      <c r="CG14" s="39">
        <f t="shared" ca="1" si="5"/>
        <v>0.91121738231228766</v>
      </c>
      <c r="CH14" s="40">
        <f t="shared" ca="1" si="6"/>
        <v>2</v>
      </c>
      <c r="CI14" s="17"/>
      <c r="CJ14" s="37">
        <v>14</v>
      </c>
      <c r="CK14" s="37">
        <v>5</v>
      </c>
      <c r="CL14" s="37">
        <v>5</v>
      </c>
      <c r="CO14" s="39">
        <f t="shared" ca="1" si="7"/>
        <v>0.65913222707477426</v>
      </c>
      <c r="CP14" s="40">
        <f t="shared" ca="1" si="0"/>
        <v>20</v>
      </c>
      <c r="CQ14" s="17"/>
      <c r="CR14" s="37">
        <v>14</v>
      </c>
      <c r="CS14" s="37">
        <v>1</v>
      </c>
      <c r="CT14" s="37">
        <v>8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/>
      <c r="BZ15" s="40"/>
      <c r="CA15" s="17"/>
      <c r="CB15" s="37"/>
      <c r="CC15" s="36"/>
      <c r="CD15" s="37"/>
      <c r="CG15" s="39">
        <f t="shared" ca="1" si="5"/>
        <v>0.40593536234925154</v>
      </c>
      <c r="CH15" s="40">
        <f t="shared" ca="1" si="6"/>
        <v>14</v>
      </c>
      <c r="CI15" s="17"/>
      <c r="CJ15" s="37">
        <v>15</v>
      </c>
      <c r="CK15" s="37">
        <v>6</v>
      </c>
      <c r="CL15" s="37">
        <v>6</v>
      </c>
      <c r="CO15" s="39">
        <f t="shared" ca="1" si="7"/>
        <v>0.12318071350690507</v>
      </c>
      <c r="CP15" s="40">
        <f t="shared" ca="1" si="0"/>
        <v>54</v>
      </c>
      <c r="CQ15" s="17"/>
      <c r="CR15" s="37">
        <v>15</v>
      </c>
      <c r="CS15" s="37">
        <v>1</v>
      </c>
      <c r="CT15" s="37">
        <v>9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8" t="str">
        <f ca="1">IF($AA22="","","○")</f>
        <v>○</v>
      </c>
      <c r="E16" s="146"/>
      <c r="F16" s="5"/>
      <c r="G16" s="3"/>
      <c r="H16" s="4"/>
      <c r="I16" s="22"/>
      <c r="J16" s="148" t="str">
        <f ca="1">IF($AA23="","","○")</f>
        <v>○</v>
      </c>
      <c r="K16" s="146"/>
      <c r="L16" s="5"/>
      <c r="M16" s="3"/>
      <c r="N16" s="4"/>
      <c r="O16" s="22"/>
      <c r="P16" s="148" t="str">
        <f ca="1">IF($AA24="","","○")</f>
        <v>○</v>
      </c>
      <c r="Q16" s="146"/>
      <c r="R16" s="5"/>
      <c r="S16" s="2"/>
      <c r="T16" s="2"/>
      <c r="U16" s="2"/>
      <c r="V16" s="2"/>
      <c r="W16" s="2"/>
      <c r="X16" s="37"/>
      <c r="Y16" s="56" t="s">
        <v>118</v>
      </c>
      <c r="Z16" s="145">
        <f ca="1">AH43</f>
        <v>0</v>
      </c>
      <c r="AA16" s="145">
        <f ca="1">AT43</f>
        <v>10</v>
      </c>
      <c r="AB16" s="145">
        <f ca="1">BC43</f>
        <v>6</v>
      </c>
      <c r="AC16" s="145">
        <f t="shared" ref="AC16:AC27" ca="1" si="23">BN43</f>
        <v>10</v>
      </c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/>
      <c r="BZ16" s="40"/>
      <c r="CA16" s="17"/>
      <c r="CB16" s="37"/>
      <c r="CC16" s="36"/>
      <c r="CD16" s="37"/>
      <c r="CG16" s="39">
        <f t="shared" ca="1" si="5"/>
        <v>0.95623988344233524</v>
      </c>
      <c r="CH16" s="40">
        <f t="shared" ca="1" si="6"/>
        <v>1</v>
      </c>
      <c r="CI16" s="17"/>
      <c r="CJ16" s="37">
        <v>16</v>
      </c>
      <c r="CK16" s="37">
        <v>7</v>
      </c>
      <c r="CL16" s="37">
        <v>7</v>
      </c>
      <c r="CO16" s="39">
        <f t="shared" ca="1" si="7"/>
        <v>6.5432529779743565E-2</v>
      </c>
      <c r="CP16" s="40">
        <f t="shared" ca="1" si="0"/>
        <v>58</v>
      </c>
      <c r="CQ16" s="17"/>
      <c r="CR16" s="37">
        <v>16</v>
      </c>
      <c r="CS16" s="37">
        <v>2</v>
      </c>
      <c r="CT16" s="37">
        <v>3</v>
      </c>
      <c r="CV16" s="36"/>
      <c r="CW16" s="36"/>
    </row>
    <row r="17" spans="1:101" s="1" customFormat="1" ht="36.6" customHeight="1" x14ac:dyDescent="0.25">
      <c r="A17" s="6" t="s">
        <v>139</v>
      </c>
      <c r="B17" s="7"/>
      <c r="C17" s="147" t="str">
        <f ca="1">IF($Z22="","","○")</f>
        <v>○</v>
      </c>
      <c r="D17" s="147" t="str">
        <f ca="1">IF($AB22="","","○")</f>
        <v>○</v>
      </c>
      <c r="E17" s="147" t="str">
        <f ca="1">IF($AC22="","","○")</f>
        <v>○</v>
      </c>
      <c r="F17" s="8"/>
      <c r="G17" s="6" t="s">
        <v>204</v>
      </c>
      <c r="H17" s="7"/>
      <c r="I17" s="147" t="str">
        <f ca="1">IF($Z23="","","○")</f>
        <v>○</v>
      </c>
      <c r="J17" s="147" t="str">
        <f ca="1">IF($AB23="","","○")</f>
        <v>○</v>
      </c>
      <c r="K17" s="147" t="str">
        <f ca="1">IF($AC23="","","○")</f>
        <v>○</v>
      </c>
      <c r="L17" s="8"/>
      <c r="M17" s="6" t="s">
        <v>210</v>
      </c>
      <c r="N17" s="7"/>
      <c r="O17" s="147" t="str">
        <f ca="1">IF($Z24="","","○")</f>
        <v>○</v>
      </c>
      <c r="P17" s="147" t="str">
        <f ca="1">IF($AB24="","","○")</f>
        <v>○</v>
      </c>
      <c r="Q17" s="147" t="str">
        <f ca="1">IF($AC24="","","○")</f>
        <v>○</v>
      </c>
      <c r="R17" s="8"/>
      <c r="S17" s="2"/>
      <c r="T17" s="2"/>
      <c r="U17" s="2"/>
      <c r="V17" s="2"/>
      <c r="W17" s="2"/>
      <c r="X17" s="37"/>
      <c r="Y17" s="56" t="s">
        <v>124</v>
      </c>
      <c r="Z17" s="145">
        <f t="shared" ref="Z17:Z27" ca="1" si="24">AH44</f>
        <v>0</v>
      </c>
      <c r="AA17" s="145">
        <f t="shared" ref="AA17:AA27" ca="1" si="25">AT44</f>
        <v>10</v>
      </c>
      <c r="AB17" s="145">
        <f t="shared" ref="AB17:AB27" ca="1" si="26">BC44</f>
        <v>7</v>
      </c>
      <c r="AC17" s="145">
        <f t="shared" ca="1" si="23"/>
        <v>10</v>
      </c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/>
      <c r="BZ17" s="40"/>
      <c r="CA17" s="17"/>
      <c r="CB17" s="37"/>
      <c r="CC17" s="36"/>
      <c r="CD17" s="37"/>
      <c r="CG17" s="39">
        <f t="shared" ca="1" si="5"/>
        <v>0.5445816652853096</v>
      </c>
      <c r="CH17" s="40">
        <f t="shared" ca="1" si="6"/>
        <v>11</v>
      </c>
      <c r="CI17" s="17"/>
      <c r="CJ17" s="37">
        <v>17</v>
      </c>
      <c r="CK17" s="37">
        <v>8</v>
      </c>
      <c r="CL17" s="37">
        <v>8</v>
      </c>
      <c r="CO17" s="39">
        <f t="shared" ca="1" si="7"/>
        <v>0.28764953138756355</v>
      </c>
      <c r="CP17" s="40">
        <f t="shared" ca="1" si="0"/>
        <v>46</v>
      </c>
      <c r="CQ17" s="17"/>
      <c r="CR17" s="37">
        <v>17</v>
      </c>
      <c r="CS17" s="37">
        <v>2</v>
      </c>
      <c r="CT17" s="37">
        <v>4</v>
      </c>
      <c r="CV17" s="36"/>
      <c r="CW17" s="36"/>
    </row>
    <row r="18" spans="1:101" s="1" customFormat="1" ht="42" customHeight="1" x14ac:dyDescent="0.25">
      <c r="A18" s="9"/>
      <c r="B18" s="10"/>
      <c r="C18" s="11">
        <f ca="1">Z8</f>
        <v>1</v>
      </c>
      <c r="D18" s="11">
        <f ca="1">AA8</f>
        <v>9</v>
      </c>
      <c r="E18" s="11">
        <f ca="1">AB8</f>
        <v>6</v>
      </c>
      <c r="F18" s="8"/>
      <c r="G18" s="9"/>
      <c r="H18" s="10"/>
      <c r="I18" s="11">
        <f ca="1">Z9</f>
        <v>1</v>
      </c>
      <c r="J18" s="11">
        <f ca="1">AA9</f>
        <v>6</v>
      </c>
      <c r="K18" s="11">
        <f ca="1">AB9</f>
        <v>5</v>
      </c>
      <c r="L18" s="8"/>
      <c r="M18" s="9"/>
      <c r="N18" s="10"/>
      <c r="O18" s="11">
        <f ca="1">Z10</f>
        <v>1</v>
      </c>
      <c r="P18" s="11">
        <f ca="1">AA10</f>
        <v>3</v>
      </c>
      <c r="Q18" s="11">
        <f ca="1">AB10</f>
        <v>3</v>
      </c>
      <c r="R18" s="8"/>
      <c r="S18" s="2"/>
      <c r="T18" s="2"/>
      <c r="U18" s="2"/>
      <c r="V18" s="2"/>
      <c r="W18" s="2"/>
      <c r="X18" s="37"/>
      <c r="Y18" s="56" t="s">
        <v>129</v>
      </c>
      <c r="Z18" s="145">
        <f t="shared" ca="1" si="24"/>
        <v>0</v>
      </c>
      <c r="AA18" s="145">
        <f t="shared" ca="1" si="25"/>
        <v>10</v>
      </c>
      <c r="AB18" s="145">
        <f t="shared" ca="1" si="26"/>
        <v>8</v>
      </c>
      <c r="AC18" s="145">
        <f t="shared" ca="1" si="23"/>
        <v>10</v>
      </c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/>
      <c r="BZ18" s="40"/>
      <c r="CA18" s="17"/>
      <c r="CB18" s="37"/>
      <c r="CC18" s="36"/>
      <c r="CD18" s="37"/>
      <c r="CG18" s="39">
        <f t="shared" ca="1" si="5"/>
        <v>0.73966714695984703</v>
      </c>
      <c r="CH18" s="40">
        <f t="shared" ca="1" si="6"/>
        <v>7</v>
      </c>
      <c r="CI18" s="17"/>
      <c r="CJ18" s="37">
        <v>18</v>
      </c>
      <c r="CK18" s="37">
        <v>9</v>
      </c>
      <c r="CL18" s="37">
        <v>9</v>
      </c>
      <c r="CO18" s="39">
        <f t="shared" ca="1" si="7"/>
        <v>0.14413493827987323</v>
      </c>
      <c r="CP18" s="40">
        <f t="shared" ca="1" si="0"/>
        <v>52</v>
      </c>
      <c r="CQ18" s="17"/>
      <c r="CR18" s="37">
        <v>18</v>
      </c>
      <c r="CS18" s="37">
        <v>2</v>
      </c>
      <c r="CT18" s="37">
        <v>5</v>
      </c>
      <c r="CV18" s="36"/>
      <c r="CW18" s="36"/>
    </row>
    <row r="19" spans="1:101" s="1" customFormat="1" ht="42" customHeight="1" thickBot="1" x14ac:dyDescent="0.3">
      <c r="A19" s="9"/>
      <c r="B19" s="12" t="s">
        <v>101</v>
      </c>
      <c r="C19" s="13">
        <f ca="1">AD8</f>
        <v>0</v>
      </c>
      <c r="D19" s="13">
        <f ca="1">AE8</f>
        <v>9</v>
      </c>
      <c r="E19" s="13">
        <f ca="1">AF8</f>
        <v>9</v>
      </c>
      <c r="F19" s="8"/>
      <c r="G19" s="9"/>
      <c r="H19" s="12" t="s">
        <v>101</v>
      </c>
      <c r="I19" s="13">
        <f ca="1">AD9</f>
        <v>0</v>
      </c>
      <c r="J19" s="13">
        <f ca="1">AE9</f>
        <v>6</v>
      </c>
      <c r="K19" s="13">
        <f ca="1">AF9</f>
        <v>6</v>
      </c>
      <c r="L19" s="8"/>
      <c r="M19" s="9"/>
      <c r="N19" s="12" t="s">
        <v>249</v>
      </c>
      <c r="O19" s="13">
        <f ca="1">AD10</f>
        <v>0</v>
      </c>
      <c r="P19" s="13">
        <f ca="1">AE10</f>
        <v>3</v>
      </c>
      <c r="Q19" s="13">
        <f ca="1">AF10</f>
        <v>6</v>
      </c>
      <c r="R19" s="8"/>
      <c r="S19" s="2"/>
      <c r="T19" s="2"/>
      <c r="U19" s="2"/>
      <c r="V19" s="2"/>
      <c r="W19" s="2"/>
      <c r="X19" s="37"/>
      <c r="Y19" s="56" t="s">
        <v>132</v>
      </c>
      <c r="Z19" s="145">
        <f t="shared" ca="1" si="24"/>
        <v>0</v>
      </c>
      <c r="AA19" s="145">
        <f t="shared" ca="1" si="25"/>
        <v>10</v>
      </c>
      <c r="AB19" s="145">
        <f t="shared" ca="1" si="26"/>
        <v>3</v>
      </c>
      <c r="AC19" s="145">
        <f t="shared" ca="1" si="23"/>
        <v>10</v>
      </c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/>
      <c r="CH19" s="40"/>
      <c r="CI19" s="17"/>
      <c r="CJ19" s="37"/>
      <c r="CK19" s="36"/>
      <c r="CL19" s="37"/>
      <c r="CO19" s="39">
        <f t="shared" ca="1" si="7"/>
        <v>0.24202470178526758</v>
      </c>
      <c r="CP19" s="40">
        <f t="shared" ca="1" si="0"/>
        <v>50</v>
      </c>
      <c r="CQ19" s="17"/>
      <c r="CR19" s="37">
        <v>19</v>
      </c>
      <c r="CS19" s="37">
        <v>2</v>
      </c>
      <c r="CT19" s="37">
        <v>6</v>
      </c>
      <c r="CV19" s="36"/>
      <c r="CW19" s="36"/>
    </row>
    <row r="20" spans="1:101" s="1" customFormat="1" ht="42" customHeight="1" x14ac:dyDescent="0.25">
      <c r="A20" s="9"/>
      <c r="B20" s="156"/>
      <c r="C20" s="156"/>
      <c r="D20" s="156"/>
      <c r="E20" s="156"/>
      <c r="F20" s="8"/>
      <c r="G20" s="9"/>
      <c r="H20" s="156"/>
      <c r="I20" s="156"/>
      <c r="J20" s="156"/>
      <c r="K20" s="156"/>
      <c r="L20" s="8"/>
      <c r="M20" s="9"/>
      <c r="N20" s="156"/>
      <c r="O20" s="156"/>
      <c r="P20" s="156"/>
      <c r="Q20" s="156"/>
      <c r="R20" s="8"/>
      <c r="S20" s="2"/>
      <c r="T20" s="2"/>
      <c r="U20" s="2"/>
      <c r="V20" s="2"/>
      <c r="W20" s="2"/>
      <c r="X20" s="37"/>
      <c r="Y20" s="56" t="s">
        <v>135</v>
      </c>
      <c r="Z20" s="145">
        <f t="shared" ca="1" si="24"/>
        <v>0</v>
      </c>
      <c r="AA20" s="145">
        <f t="shared" ca="1" si="25"/>
        <v>10</v>
      </c>
      <c r="AB20" s="145">
        <f t="shared" ca="1" si="26"/>
        <v>7</v>
      </c>
      <c r="AC20" s="145">
        <f t="shared" ca="1" si="23"/>
        <v>10</v>
      </c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/>
      <c r="CH20" s="40"/>
      <c r="CI20" s="17"/>
      <c r="CJ20" s="37"/>
      <c r="CK20" s="37"/>
      <c r="CL20" s="37"/>
      <c r="CO20" s="39">
        <f t="shared" ca="1" si="7"/>
        <v>0.14252660618840685</v>
      </c>
      <c r="CP20" s="40">
        <f t="shared" ca="1" si="0"/>
        <v>53</v>
      </c>
      <c r="CQ20" s="17"/>
      <c r="CR20" s="37">
        <v>20</v>
      </c>
      <c r="CS20" s="37">
        <v>2</v>
      </c>
      <c r="CT20" s="37">
        <v>7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250</v>
      </c>
      <c r="Z21" s="145">
        <f t="shared" ca="1" si="24"/>
        <v>0</v>
      </c>
      <c r="AA21" s="145">
        <f t="shared" ca="1" si="25"/>
        <v>10</v>
      </c>
      <c r="AB21" s="145">
        <f t="shared" ca="1" si="26"/>
        <v>2</v>
      </c>
      <c r="AC21" s="145">
        <f t="shared" ca="1" si="23"/>
        <v>10</v>
      </c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/>
      <c r="CH21" s="40"/>
      <c r="CI21" s="17"/>
      <c r="CJ21" s="37"/>
      <c r="CK21" s="37"/>
      <c r="CL21" s="37"/>
      <c r="CO21" s="39">
        <f t="shared" ca="1" si="7"/>
        <v>0.51497608822773466</v>
      </c>
      <c r="CP21" s="40">
        <f t="shared" ca="1" si="0"/>
        <v>30</v>
      </c>
      <c r="CQ21" s="17"/>
      <c r="CR21" s="37">
        <v>21</v>
      </c>
      <c r="CS21" s="37">
        <v>2</v>
      </c>
      <c r="CT21" s="37">
        <v>8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8" t="str">
        <f ca="1">IF($AA25="","","○")</f>
        <v>○</v>
      </c>
      <c r="E22" s="146"/>
      <c r="F22" s="5"/>
      <c r="G22" s="3"/>
      <c r="H22" s="4"/>
      <c r="I22" s="22"/>
      <c r="J22" s="148" t="str">
        <f ca="1">IF($AA26="","","○")</f>
        <v>○</v>
      </c>
      <c r="K22" s="146"/>
      <c r="L22" s="5"/>
      <c r="M22" s="3"/>
      <c r="N22" s="4"/>
      <c r="O22" s="22"/>
      <c r="P22" s="148" t="str">
        <f ca="1">IF($AA27="","","○")</f>
        <v>○</v>
      </c>
      <c r="Q22" s="146"/>
      <c r="R22" s="5"/>
      <c r="S22" s="2"/>
      <c r="T22" s="2"/>
      <c r="U22" s="2"/>
      <c r="V22" s="2"/>
      <c r="W22" s="2"/>
      <c r="X22" s="37"/>
      <c r="Y22" s="56" t="s">
        <v>139</v>
      </c>
      <c r="Z22" s="145">
        <f t="shared" ca="1" si="24"/>
        <v>0</v>
      </c>
      <c r="AA22" s="145">
        <f t="shared" ca="1" si="25"/>
        <v>10</v>
      </c>
      <c r="AB22" s="145">
        <f t="shared" ca="1" si="26"/>
        <v>8</v>
      </c>
      <c r="AC22" s="145">
        <f t="shared" ca="1" si="23"/>
        <v>10</v>
      </c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/>
      <c r="CH22" s="40"/>
      <c r="CI22" s="17"/>
      <c r="CJ22" s="37"/>
      <c r="CK22" s="36"/>
      <c r="CL22" s="37"/>
      <c r="CO22" s="39">
        <f t="shared" ca="1" si="7"/>
        <v>0.59819072486270364</v>
      </c>
      <c r="CP22" s="40">
        <f t="shared" ca="1" si="0"/>
        <v>23</v>
      </c>
      <c r="CQ22" s="17"/>
      <c r="CR22" s="37">
        <v>22</v>
      </c>
      <c r="CS22" s="37">
        <v>2</v>
      </c>
      <c r="CT22" s="37">
        <v>9</v>
      </c>
      <c r="CV22" s="36"/>
      <c r="CW22" s="36"/>
    </row>
    <row r="23" spans="1:101" s="1" customFormat="1" ht="36.6" customHeight="1" x14ac:dyDescent="0.25">
      <c r="A23" s="6" t="s">
        <v>144</v>
      </c>
      <c r="B23" s="7"/>
      <c r="C23" s="147" t="str">
        <f ca="1">IF($Z25="","","○")</f>
        <v>○</v>
      </c>
      <c r="D23" s="147" t="str">
        <f ca="1">IF($AB25="","","○")</f>
        <v>○</v>
      </c>
      <c r="E23" s="147" t="str">
        <f ca="1">IF($AC25="","","○")</f>
        <v>○</v>
      </c>
      <c r="F23" s="8"/>
      <c r="G23" s="6" t="s">
        <v>251</v>
      </c>
      <c r="H23" s="7"/>
      <c r="I23" s="147" t="str">
        <f ca="1">IF($Z26="","","○")</f>
        <v>○</v>
      </c>
      <c r="J23" s="147" t="str">
        <f ca="1">IF($AB26="","","○")</f>
        <v>○</v>
      </c>
      <c r="K23" s="147" t="str">
        <f ca="1">IF($AC26="","","○")</f>
        <v>○</v>
      </c>
      <c r="L23" s="8"/>
      <c r="M23" s="6" t="s">
        <v>146</v>
      </c>
      <c r="N23" s="7"/>
      <c r="O23" s="147" t="str">
        <f ca="1">IF($Z27="","","○")</f>
        <v>○</v>
      </c>
      <c r="P23" s="147" t="str">
        <f ca="1">IF($AB27="","","○")</f>
        <v>○</v>
      </c>
      <c r="Q23" s="147" t="str">
        <f ca="1">IF($AC27="","","○")</f>
        <v>○</v>
      </c>
      <c r="R23" s="8"/>
      <c r="S23" s="2"/>
      <c r="T23" s="2"/>
      <c r="U23" s="2"/>
      <c r="V23" s="2"/>
      <c r="W23" s="2"/>
      <c r="X23" s="37"/>
      <c r="Y23" s="56" t="s">
        <v>140</v>
      </c>
      <c r="Z23" s="145">
        <f t="shared" ca="1" si="24"/>
        <v>0</v>
      </c>
      <c r="AA23" s="145">
        <f t="shared" ca="1" si="25"/>
        <v>10</v>
      </c>
      <c r="AB23" s="145">
        <f t="shared" ca="1" si="26"/>
        <v>5</v>
      </c>
      <c r="AC23" s="145">
        <f t="shared" ca="1" si="23"/>
        <v>10</v>
      </c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/>
      <c r="CH23" s="40"/>
      <c r="CI23" s="17"/>
      <c r="CJ23" s="37"/>
      <c r="CK23" s="36"/>
      <c r="CL23" s="37"/>
      <c r="CO23" s="39">
        <f t="shared" ca="1" si="7"/>
        <v>0.99164230468356374</v>
      </c>
      <c r="CP23" s="40">
        <f t="shared" ca="1" si="0"/>
        <v>1</v>
      </c>
      <c r="CQ23" s="17"/>
      <c r="CR23" s="37">
        <v>23</v>
      </c>
      <c r="CS23" s="36">
        <v>3</v>
      </c>
      <c r="CT23" s="37">
        <v>4</v>
      </c>
      <c r="CV23" s="36"/>
      <c r="CW23" s="36"/>
    </row>
    <row r="24" spans="1:101" s="1" customFormat="1" ht="42" customHeight="1" x14ac:dyDescent="0.25">
      <c r="A24" s="9"/>
      <c r="B24" s="10"/>
      <c r="C24" s="11">
        <f ca="1">Z11</f>
        <v>1</v>
      </c>
      <c r="D24" s="11">
        <f ca="1">AA11</f>
        <v>4</v>
      </c>
      <c r="E24" s="11">
        <f ca="1">AB11</f>
        <v>3</v>
      </c>
      <c r="F24" s="8"/>
      <c r="G24" s="9"/>
      <c r="H24" s="10"/>
      <c r="I24" s="11">
        <f ca="1">Z12</f>
        <v>1</v>
      </c>
      <c r="J24" s="11">
        <f ca="1">AA12</f>
        <v>6</v>
      </c>
      <c r="K24" s="11">
        <f ca="1">AB12</f>
        <v>2</v>
      </c>
      <c r="L24" s="8"/>
      <c r="M24" s="9"/>
      <c r="N24" s="10"/>
      <c r="O24" s="11">
        <f ca="1">Z13</f>
        <v>1</v>
      </c>
      <c r="P24" s="11">
        <f ca="1">AA13</f>
        <v>1</v>
      </c>
      <c r="Q24" s="11">
        <f ca="1">AB13</f>
        <v>4</v>
      </c>
      <c r="R24" s="8"/>
      <c r="S24" s="2"/>
      <c r="T24" s="2"/>
      <c r="U24" s="2"/>
      <c r="V24" s="2"/>
      <c r="W24" s="2"/>
      <c r="X24" s="37"/>
      <c r="Y24" s="56" t="s">
        <v>141</v>
      </c>
      <c r="Z24" s="145">
        <f t="shared" ca="1" si="24"/>
        <v>0</v>
      </c>
      <c r="AA24" s="145">
        <f t="shared" ca="1" si="25"/>
        <v>10</v>
      </c>
      <c r="AB24" s="145">
        <f t="shared" ca="1" si="26"/>
        <v>2</v>
      </c>
      <c r="AC24" s="145">
        <f t="shared" ca="1" si="23"/>
        <v>10</v>
      </c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/>
      <c r="CH24" s="40"/>
      <c r="CI24" s="17"/>
      <c r="CJ24" s="37"/>
      <c r="CK24" s="36"/>
      <c r="CL24" s="37"/>
      <c r="CO24" s="39">
        <f t="shared" ca="1" si="7"/>
        <v>0.47560294649631496</v>
      </c>
      <c r="CP24" s="40">
        <f t="shared" ca="1" si="0"/>
        <v>33</v>
      </c>
      <c r="CQ24" s="17"/>
      <c r="CR24" s="37">
        <v>24</v>
      </c>
      <c r="CS24" s="36">
        <v>3</v>
      </c>
      <c r="CT24" s="37">
        <v>5</v>
      </c>
      <c r="CV24" s="36"/>
      <c r="CW24" s="36"/>
    </row>
    <row r="25" spans="1:101" s="1" customFormat="1" ht="42" customHeight="1" thickBot="1" x14ac:dyDescent="0.3">
      <c r="A25" s="9"/>
      <c r="B25" s="12" t="s">
        <v>101</v>
      </c>
      <c r="C25" s="13">
        <f ca="1">AD11</f>
        <v>0</v>
      </c>
      <c r="D25" s="13">
        <f ca="1">AE11</f>
        <v>4</v>
      </c>
      <c r="E25" s="13">
        <f ca="1">AF11</f>
        <v>5</v>
      </c>
      <c r="F25" s="8"/>
      <c r="G25" s="9"/>
      <c r="H25" s="12" t="s">
        <v>154</v>
      </c>
      <c r="I25" s="13">
        <f ca="1">AD12</f>
        <v>0</v>
      </c>
      <c r="J25" s="13">
        <f ca="1">AE12</f>
        <v>6</v>
      </c>
      <c r="K25" s="13">
        <f ca="1">AF12</f>
        <v>9</v>
      </c>
      <c r="L25" s="8"/>
      <c r="M25" s="9"/>
      <c r="N25" s="12" t="s">
        <v>101</v>
      </c>
      <c r="O25" s="13">
        <f ca="1">AD13</f>
        <v>0</v>
      </c>
      <c r="P25" s="13">
        <f ca="1">AE13</f>
        <v>1</v>
      </c>
      <c r="Q25" s="13">
        <f ca="1">AF13</f>
        <v>9</v>
      </c>
      <c r="R25" s="8"/>
      <c r="S25" s="2"/>
      <c r="T25" s="2"/>
      <c r="U25" s="2"/>
      <c r="V25" s="2"/>
      <c r="W25" s="2"/>
      <c r="X25" s="37"/>
      <c r="Y25" s="56" t="s">
        <v>252</v>
      </c>
      <c r="Z25" s="145">
        <f t="shared" ca="1" si="24"/>
        <v>0</v>
      </c>
      <c r="AA25" s="145">
        <f t="shared" ca="1" si="25"/>
        <v>10</v>
      </c>
      <c r="AB25" s="145">
        <f t="shared" ca="1" si="26"/>
        <v>3</v>
      </c>
      <c r="AC25" s="145">
        <f t="shared" ca="1" si="23"/>
        <v>10</v>
      </c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/>
      <c r="CH25" s="40"/>
      <c r="CI25" s="17"/>
      <c r="CJ25" s="37"/>
      <c r="CK25" s="36"/>
      <c r="CL25" s="37"/>
      <c r="CO25" s="39">
        <f t="shared" ca="1" si="7"/>
        <v>6.0855650539797246E-2</v>
      </c>
      <c r="CP25" s="40">
        <f t="shared" ca="1" si="0"/>
        <v>59</v>
      </c>
      <c r="CQ25" s="17"/>
      <c r="CR25" s="37">
        <v>25</v>
      </c>
      <c r="CS25" s="36">
        <v>3</v>
      </c>
      <c r="CT25" s="37">
        <v>6</v>
      </c>
      <c r="CV25" s="36"/>
      <c r="CW25" s="36"/>
    </row>
    <row r="26" spans="1:101" s="1" customFormat="1" ht="42" customHeight="1" x14ac:dyDescent="0.25">
      <c r="A26" s="9"/>
      <c r="B26" s="156"/>
      <c r="C26" s="156"/>
      <c r="D26" s="157"/>
      <c r="E26" s="157"/>
      <c r="F26" s="8"/>
      <c r="G26" s="9"/>
      <c r="H26" s="156"/>
      <c r="I26" s="156"/>
      <c r="J26" s="157"/>
      <c r="K26" s="157"/>
      <c r="L26" s="8"/>
      <c r="M26" s="9"/>
      <c r="N26" s="156"/>
      <c r="O26" s="156"/>
      <c r="P26" s="157"/>
      <c r="Q26" s="157"/>
      <c r="R26" s="8"/>
      <c r="S26" s="2"/>
      <c r="T26" s="2"/>
      <c r="U26" s="2"/>
      <c r="V26" s="2"/>
      <c r="W26" s="2"/>
      <c r="X26" s="37"/>
      <c r="Y26" s="56" t="s">
        <v>145</v>
      </c>
      <c r="Z26" s="145">
        <f t="shared" ca="1" si="24"/>
        <v>0</v>
      </c>
      <c r="AA26" s="145">
        <f t="shared" ca="1" si="25"/>
        <v>10</v>
      </c>
      <c r="AB26" s="145">
        <f t="shared" ca="1" si="26"/>
        <v>5</v>
      </c>
      <c r="AC26" s="145">
        <f t="shared" ca="1" si="23"/>
        <v>10</v>
      </c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/>
      <c r="CH26" s="40"/>
      <c r="CI26" s="17"/>
      <c r="CJ26" s="37"/>
      <c r="CK26" s="36"/>
      <c r="CL26" s="37"/>
      <c r="CO26" s="39">
        <f t="shared" ca="1" si="7"/>
        <v>0.94104016457428163</v>
      </c>
      <c r="CP26" s="40">
        <f t="shared" ca="1" si="0"/>
        <v>9</v>
      </c>
      <c r="CQ26" s="17"/>
      <c r="CR26" s="37">
        <v>26</v>
      </c>
      <c r="CS26" s="36">
        <v>3</v>
      </c>
      <c r="CT26" s="37">
        <v>7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253</v>
      </c>
      <c r="Z27" s="145">
        <f t="shared" ca="1" si="24"/>
        <v>0</v>
      </c>
      <c r="AA27" s="145">
        <f t="shared" ca="1" si="25"/>
        <v>10</v>
      </c>
      <c r="AB27" s="145">
        <f t="shared" ca="1" si="26"/>
        <v>0</v>
      </c>
      <c r="AC27" s="145">
        <f t="shared" ca="1" si="23"/>
        <v>10</v>
      </c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/>
      <c r="CH27" s="40"/>
      <c r="CI27" s="17"/>
      <c r="CJ27" s="37"/>
      <c r="CK27" s="36"/>
      <c r="CL27" s="37"/>
      <c r="CO27" s="39">
        <f t="shared" ca="1" si="7"/>
        <v>0.97427733103728942</v>
      </c>
      <c r="CP27" s="40">
        <f t="shared" ca="1" si="0"/>
        <v>4</v>
      </c>
      <c r="CQ27" s="17"/>
      <c r="CR27" s="37">
        <v>27</v>
      </c>
      <c r="CS27" s="36">
        <v>3</v>
      </c>
      <c r="CT27" s="37">
        <v>8</v>
      </c>
      <c r="CV27" s="36"/>
      <c r="CW27" s="36"/>
    </row>
    <row r="28" spans="1:101" s="1" customFormat="1" ht="39.950000000000003" customHeight="1" thickBot="1" x14ac:dyDescent="0.3">
      <c r="A28" s="185" t="str">
        <f>A1</f>
        <v>ひき算 筆算 １○○－２けた 連続くり下がり</v>
      </c>
      <c r="B28" s="185"/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90">
        <f>Q1</f>
        <v>1</v>
      </c>
      <c r="R28" s="190"/>
      <c r="S28" s="153"/>
      <c r="T28" s="153"/>
      <c r="U28" s="153"/>
      <c r="V28" s="153"/>
      <c r="W28" s="153"/>
      <c r="X28" s="37"/>
      <c r="Y28" s="37"/>
      <c r="Z28" s="37" t="str">
        <f t="shared" ref="Z28:AB40" si="27">Z1</f>
        <v>被減数修正</v>
      </c>
      <c r="AA28" s="37"/>
      <c r="AB28" s="37"/>
      <c r="AC28" s="37"/>
      <c r="AD28" s="37" t="str">
        <f t="shared" ref="AD28:AF40" si="28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/>
      <c r="CH28" s="40"/>
      <c r="CI28" s="17"/>
      <c r="CJ28" s="37"/>
      <c r="CK28" s="36"/>
      <c r="CL28" s="37"/>
      <c r="CO28" s="39">
        <f t="shared" ca="1" si="7"/>
        <v>0.73537092014621319</v>
      </c>
      <c r="CP28" s="40">
        <f t="shared" ca="1" si="0"/>
        <v>18</v>
      </c>
      <c r="CQ28" s="17"/>
      <c r="CR28" s="37">
        <v>28</v>
      </c>
      <c r="CS28" s="36">
        <v>3</v>
      </c>
      <c r="CT28" s="37">
        <v>9</v>
      </c>
      <c r="CV28" s="36"/>
      <c r="CW28" s="36"/>
    </row>
    <row r="29" spans="1:101" s="1" customFormat="1" ht="38.25" customHeight="1" thickBot="1" x14ac:dyDescent="0.3">
      <c r="A29" s="44"/>
      <c r="B29" s="182" t="str">
        <f>B2</f>
        <v>　　月　　日</v>
      </c>
      <c r="C29" s="183"/>
      <c r="D29" s="183"/>
      <c r="E29" s="184"/>
      <c r="F29" s="182" t="str">
        <f>F2</f>
        <v>名前</v>
      </c>
      <c r="G29" s="183"/>
      <c r="H29" s="183"/>
      <c r="I29" s="182"/>
      <c r="J29" s="183"/>
      <c r="K29" s="183"/>
      <c r="L29" s="183"/>
      <c r="M29" s="183"/>
      <c r="N29" s="183"/>
      <c r="O29" s="183"/>
      <c r="P29" s="183"/>
      <c r="Q29" s="184"/>
      <c r="R29" s="44"/>
      <c r="S29" s="17"/>
      <c r="V29" s="17"/>
      <c r="W29" s="17"/>
      <c r="X29" s="37"/>
      <c r="Y29" s="37" t="str">
        <f t="shared" ref="Y29:Y40" si="29">Y2</f>
        <v>①</v>
      </c>
      <c r="Z29" s="41">
        <f t="shared" ca="1" si="27"/>
        <v>1</v>
      </c>
      <c r="AA29" s="41">
        <f t="shared" ca="1" si="27"/>
        <v>7</v>
      </c>
      <c r="AB29" s="41">
        <f t="shared" ca="1" si="27"/>
        <v>5</v>
      </c>
      <c r="AC29" s="37"/>
      <c r="AD29" s="41">
        <f t="shared" ca="1" si="28"/>
        <v>0</v>
      </c>
      <c r="AE29" s="41">
        <f t="shared" ca="1" si="28"/>
        <v>7</v>
      </c>
      <c r="AF29" s="41">
        <f t="shared" ca="1" si="28"/>
        <v>9</v>
      </c>
      <c r="AG29" s="37"/>
      <c r="AH29" s="42" t="str">
        <f t="shared" ref="AH29:AM40" si="30">AH2</f>
        <v>①</v>
      </c>
      <c r="AI29" s="41">
        <f t="shared" ca="1" si="30"/>
        <v>175</v>
      </c>
      <c r="AJ29" s="37" t="str">
        <f t="shared" si="30"/>
        <v>－</v>
      </c>
      <c r="AK29" s="41">
        <f t="shared" ca="1" si="30"/>
        <v>79</v>
      </c>
      <c r="AL29" s="37" t="str">
        <f t="shared" si="30"/>
        <v>＝</v>
      </c>
      <c r="AM29" s="41">
        <f t="shared" ca="1" si="30"/>
        <v>96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/>
      <c r="CH29" s="40"/>
      <c r="CI29" s="17"/>
      <c r="CJ29" s="37"/>
      <c r="CK29" s="36"/>
      <c r="CL29" s="37"/>
      <c r="CO29" s="39">
        <f t="shared" ca="1" si="7"/>
        <v>0.77342152156556032</v>
      </c>
      <c r="CP29" s="40">
        <f t="shared" ca="1" si="0"/>
        <v>16</v>
      </c>
      <c r="CQ29" s="17"/>
      <c r="CR29" s="37">
        <v>29</v>
      </c>
      <c r="CS29" s="37">
        <v>4</v>
      </c>
      <c r="CT29" s="37">
        <v>5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9"/>
        <v>②</v>
      </c>
      <c r="Z30" s="41">
        <f t="shared" ca="1" si="27"/>
        <v>1</v>
      </c>
      <c r="AA30" s="41">
        <f t="shared" ca="1" si="27"/>
        <v>8</v>
      </c>
      <c r="AB30" s="41">
        <f t="shared" ca="1" si="27"/>
        <v>0</v>
      </c>
      <c r="AC30" s="37"/>
      <c r="AD30" s="41">
        <f t="shared" ca="1" si="28"/>
        <v>0</v>
      </c>
      <c r="AE30" s="41">
        <f t="shared" ca="1" si="28"/>
        <v>8</v>
      </c>
      <c r="AF30" s="41">
        <f t="shared" ca="1" si="28"/>
        <v>7</v>
      </c>
      <c r="AG30" s="37"/>
      <c r="AH30" s="42" t="str">
        <f t="shared" si="30"/>
        <v>②</v>
      </c>
      <c r="AI30" s="41">
        <f t="shared" ca="1" si="30"/>
        <v>180</v>
      </c>
      <c r="AJ30" s="37" t="str">
        <f t="shared" si="30"/>
        <v>－</v>
      </c>
      <c r="AK30" s="41">
        <f t="shared" ca="1" si="30"/>
        <v>87</v>
      </c>
      <c r="AL30" s="37" t="str">
        <f t="shared" si="30"/>
        <v>＝</v>
      </c>
      <c r="AM30" s="41">
        <f t="shared" ca="1" si="30"/>
        <v>93</v>
      </c>
      <c r="AN30" s="37"/>
      <c r="AO30" s="36"/>
      <c r="AP30" s="88"/>
      <c r="AQ30" s="89"/>
      <c r="AR30" s="89"/>
      <c r="AS30" s="89"/>
      <c r="AT30" s="89"/>
      <c r="AU30" s="90"/>
      <c r="AV30" s="36"/>
      <c r="AW30" s="3"/>
      <c r="AX30" s="104"/>
      <c r="AY30" s="104"/>
      <c r="AZ30" s="104"/>
      <c r="BA30" s="104"/>
      <c r="BB30" s="105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/>
      <c r="CH30" s="40"/>
      <c r="CI30" s="17"/>
      <c r="CJ30" s="37"/>
      <c r="CK30" s="36"/>
      <c r="CL30" s="37"/>
      <c r="CO30" s="39">
        <f t="shared" ca="1" si="7"/>
        <v>0.38430045282310665</v>
      </c>
      <c r="CP30" s="40">
        <f t="shared" ca="1" si="0"/>
        <v>36</v>
      </c>
      <c r="CQ30" s="17"/>
      <c r="CR30" s="37">
        <v>30</v>
      </c>
      <c r="CS30" s="37">
        <v>4</v>
      </c>
      <c r="CT30" s="37">
        <v>6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>⑩</v>
      </c>
      <c r="E31" s="21"/>
      <c r="F31" s="21"/>
      <c r="G31" s="23"/>
      <c r="H31" s="21"/>
      <c r="I31" s="21"/>
      <c r="J31" s="22" t="str">
        <f ca="1">IF($AT44="","",VLOOKUP($AT44,$BT$43:$BU$53,2,FALSE))</f>
        <v>⑩</v>
      </c>
      <c r="K31" s="21"/>
      <c r="L31" s="24"/>
      <c r="M31" s="20"/>
      <c r="N31" s="24"/>
      <c r="O31" s="21"/>
      <c r="P31" s="22" t="str">
        <f ca="1">IF($AT45="","",VLOOKUP($AT45,$BT$43:$BU$53,2,FALSE))</f>
        <v>⑩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9"/>
        <v>③</v>
      </c>
      <c r="Z31" s="41">
        <f t="shared" ca="1" si="27"/>
        <v>1</v>
      </c>
      <c r="AA31" s="41">
        <f t="shared" ca="1" si="27"/>
        <v>9</v>
      </c>
      <c r="AB31" s="41">
        <f t="shared" ca="1" si="27"/>
        <v>5</v>
      </c>
      <c r="AC31" s="37"/>
      <c r="AD31" s="41">
        <f t="shared" ca="1" si="28"/>
        <v>0</v>
      </c>
      <c r="AE31" s="41">
        <f t="shared" ca="1" si="28"/>
        <v>9</v>
      </c>
      <c r="AF31" s="41">
        <f t="shared" ca="1" si="28"/>
        <v>8</v>
      </c>
      <c r="AG31" s="37"/>
      <c r="AH31" s="42" t="str">
        <f t="shared" si="30"/>
        <v>③</v>
      </c>
      <c r="AI31" s="41">
        <f t="shared" ca="1" si="30"/>
        <v>195</v>
      </c>
      <c r="AJ31" s="37" t="str">
        <f t="shared" si="30"/>
        <v>－</v>
      </c>
      <c r="AK31" s="41">
        <f t="shared" ca="1" si="30"/>
        <v>98</v>
      </c>
      <c r="AL31" s="37" t="str">
        <f t="shared" si="30"/>
        <v>＝</v>
      </c>
      <c r="AM31" s="41">
        <f t="shared" ca="1" si="30"/>
        <v>97</v>
      </c>
      <c r="AN31" s="37"/>
      <c r="AO31" s="36"/>
      <c r="AP31" s="91"/>
      <c r="AQ31" s="103"/>
      <c r="AR31" s="103"/>
      <c r="AS31" s="103" t="str">
        <f ca="1">IF(AT43="","",VLOOKUP($AT43,$BT$43:$BU$53,2,FALSE))</f>
        <v>⑩</v>
      </c>
      <c r="AT31" s="103"/>
      <c r="AU31" s="92"/>
      <c r="AV31" s="36"/>
      <c r="AW31" s="9"/>
      <c r="AX31" s="2"/>
      <c r="AY31" s="84"/>
      <c r="AZ31" s="26" t="s">
        <v>30</v>
      </c>
      <c r="BA31" s="84"/>
      <c r="BB31" s="106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/>
      <c r="CH31" s="40"/>
      <c r="CI31" s="17"/>
      <c r="CJ31" s="37"/>
      <c r="CK31" s="36"/>
      <c r="CL31" s="37"/>
      <c r="CO31" s="39">
        <f t="shared" ca="1" si="7"/>
        <v>0.98757229321609297</v>
      </c>
      <c r="CP31" s="40">
        <f t="shared" ca="1" si="0"/>
        <v>3</v>
      </c>
      <c r="CQ31" s="17"/>
      <c r="CR31" s="37">
        <v>31</v>
      </c>
      <c r="CS31" s="36">
        <v>4</v>
      </c>
      <c r="CT31" s="37">
        <v>7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>⓪</v>
      </c>
      <c r="D32" s="32" t="str">
        <f ca="1">IF($BC43="","",VLOOKUP($BC43,$BT$43:$BU$53,2,FALSE))</f>
        <v>⑥</v>
      </c>
      <c r="E32" s="32" t="str">
        <f ca="1">IF($BN43="","",VLOOKUP($BN43,$BT$43:$BU$53,2,FALSE))</f>
        <v>⑩</v>
      </c>
      <c r="F32" s="8"/>
      <c r="G32" s="6" t="str">
        <f>G5</f>
        <v>②</v>
      </c>
      <c r="H32" s="7"/>
      <c r="I32" s="32" t="str">
        <f ca="1">IF($AH44="","",VLOOKUP($AH44,$BT$43:$BU$53,2,FALSE))</f>
        <v>⓪</v>
      </c>
      <c r="J32" s="32" t="str">
        <f ca="1">IF($BC44="","",VLOOKUP($BC44,$BT$43:$BU$53,2,FALSE))</f>
        <v>⑦</v>
      </c>
      <c r="K32" s="32" t="str">
        <f ca="1">IF($BN44="","",VLOOKUP($BN44,$BT$43:$BU$53,2,FALSE))</f>
        <v>⑩</v>
      </c>
      <c r="L32" s="8"/>
      <c r="M32" s="6" t="str">
        <f>M5</f>
        <v>③</v>
      </c>
      <c r="N32" s="26"/>
      <c r="O32" s="32" t="str">
        <f ca="1">IF($AH45="","",VLOOKUP($AH45,$BT$43:$BU$53,2,FALSE))</f>
        <v>⓪</v>
      </c>
      <c r="P32" s="32" t="str">
        <f ca="1">IF($BC45="","",VLOOKUP($BC45,$BT$43:$BU$53,2,FALSE))</f>
        <v>⑧</v>
      </c>
      <c r="Q32" s="32" t="str">
        <f ca="1">IF($BN45="","",VLOOKUP($BN45,$BT$43:$BU$53,2,FALSE))</f>
        <v>⑩</v>
      </c>
      <c r="R32" s="8"/>
      <c r="S32" s="2"/>
      <c r="T32" s="2"/>
      <c r="U32" s="44"/>
      <c r="V32" s="2"/>
      <c r="W32" s="2"/>
      <c r="X32" s="37"/>
      <c r="Y32" s="37" t="str">
        <f t="shared" si="29"/>
        <v>④</v>
      </c>
      <c r="Z32" s="41">
        <f t="shared" ca="1" si="27"/>
        <v>1</v>
      </c>
      <c r="AA32" s="41">
        <f t="shared" ca="1" si="27"/>
        <v>4</v>
      </c>
      <c r="AB32" s="41">
        <f t="shared" ca="1" si="27"/>
        <v>6</v>
      </c>
      <c r="AC32" s="37"/>
      <c r="AD32" s="41">
        <f t="shared" ca="1" si="28"/>
        <v>0</v>
      </c>
      <c r="AE32" s="41">
        <f t="shared" ca="1" si="28"/>
        <v>4</v>
      </c>
      <c r="AF32" s="41">
        <f t="shared" ca="1" si="28"/>
        <v>8</v>
      </c>
      <c r="AG32" s="37"/>
      <c r="AH32" s="42" t="str">
        <f t="shared" si="30"/>
        <v>④</v>
      </c>
      <c r="AI32" s="41">
        <f t="shared" ca="1" si="30"/>
        <v>146</v>
      </c>
      <c r="AJ32" s="37" t="str">
        <f t="shared" si="30"/>
        <v>－</v>
      </c>
      <c r="AK32" s="41">
        <f t="shared" ca="1" si="30"/>
        <v>48</v>
      </c>
      <c r="AL32" s="37" t="str">
        <f t="shared" si="30"/>
        <v>＝</v>
      </c>
      <c r="AM32" s="41">
        <f t="shared" ca="1" si="30"/>
        <v>98</v>
      </c>
      <c r="AN32" s="37"/>
      <c r="AO32" s="36"/>
      <c r="AP32" s="91"/>
      <c r="AQ32" s="102"/>
      <c r="AR32" s="103" t="str">
        <f ca="1">IF(AH43="","",VLOOKUP($AH43,$BT$43:$BU$53,2,FALSE))</f>
        <v>⓪</v>
      </c>
      <c r="AS32" s="103" t="str">
        <f ca="1">IF(BC43="","",VLOOKUP($BC43,$BT$43:$BU$53,2,FALSE))</f>
        <v>⑥</v>
      </c>
      <c r="AT32" s="103" t="str">
        <f ca="1">IF(BN43="","",VLOOKUP($BN43,$BT$43:$BU$53,2,FALSE))</f>
        <v>⑩</v>
      </c>
      <c r="AU32" s="92"/>
      <c r="AV32" s="36"/>
      <c r="AW32" s="9"/>
      <c r="AX32" s="2"/>
      <c r="AY32" s="26" t="s">
        <v>56</v>
      </c>
      <c r="AZ32" s="26" t="s">
        <v>32</v>
      </c>
      <c r="BA32" s="26" t="s">
        <v>254</v>
      </c>
      <c r="BB32" s="106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/>
      <c r="CH32" s="40"/>
      <c r="CI32" s="17"/>
      <c r="CJ32" s="37"/>
      <c r="CK32" s="36"/>
      <c r="CL32" s="37"/>
      <c r="CO32" s="39">
        <f t="shared" ca="1" si="7"/>
        <v>0.36850789334052481</v>
      </c>
      <c r="CP32" s="40">
        <f t="shared" ca="1" si="0"/>
        <v>38</v>
      </c>
      <c r="CQ32" s="17"/>
      <c r="CR32" s="37">
        <v>32</v>
      </c>
      <c r="CS32" s="36">
        <v>4</v>
      </c>
      <c r="CT32" s="37">
        <v>8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31">C6</f>
        <v>1</v>
      </c>
      <c r="D33" s="11">
        <f t="shared" ca="1" si="31"/>
        <v>7</v>
      </c>
      <c r="E33" s="11">
        <f t="shared" ca="1" si="31"/>
        <v>5</v>
      </c>
      <c r="F33" s="8"/>
      <c r="G33" s="9"/>
      <c r="H33" s="27"/>
      <c r="I33" s="28">
        <f t="shared" ca="1" si="31"/>
        <v>1</v>
      </c>
      <c r="J33" s="11">
        <f t="shared" ca="1" si="31"/>
        <v>8</v>
      </c>
      <c r="K33" s="11">
        <f t="shared" ca="1" si="31"/>
        <v>0</v>
      </c>
      <c r="L33" s="8"/>
      <c r="M33" s="9"/>
      <c r="N33" s="27"/>
      <c r="O33" s="28">
        <f t="shared" ca="1" si="31"/>
        <v>1</v>
      </c>
      <c r="P33" s="11">
        <f t="shared" ca="1" si="31"/>
        <v>9</v>
      </c>
      <c r="Q33" s="11">
        <f t="shared" ca="1" si="31"/>
        <v>5</v>
      </c>
      <c r="R33" s="8"/>
      <c r="S33" s="2"/>
      <c r="T33" s="44"/>
      <c r="U33" s="2"/>
      <c r="V33" s="2"/>
      <c r="W33" s="2"/>
      <c r="X33" s="37"/>
      <c r="Y33" s="37" t="str">
        <f t="shared" si="29"/>
        <v>⑤</v>
      </c>
      <c r="Z33" s="41">
        <f t="shared" ca="1" si="27"/>
        <v>1</v>
      </c>
      <c r="AA33" s="41">
        <f t="shared" ca="1" si="27"/>
        <v>8</v>
      </c>
      <c r="AB33" s="41">
        <f t="shared" ca="1" si="27"/>
        <v>7</v>
      </c>
      <c r="AC33" s="37"/>
      <c r="AD33" s="41">
        <f t="shared" ca="1" si="28"/>
        <v>0</v>
      </c>
      <c r="AE33" s="41">
        <f t="shared" ca="1" si="28"/>
        <v>8</v>
      </c>
      <c r="AF33" s="41">
        <f t="shared" ca="1" si="28"/>
        <v>9</v>
      </c>
      <c r="AG33" s="37"/>
      <c r="AH33" s="42" t="str">
        <f t="shared" si="30"/>
        <v>⑤</v>
      </c>
      <c r="AI33" s="41">
        <f t="shared" ca="1" si="30"/>
        <v>187</v>
      </c>
      <c r="AJ33" s="37" t="str">
        <f t="shared" si="30"/>
        <v>－</v>
      </c>
      <c r="AK33" s="41">
        <f t="shared" ca="1" si="30"/>
        <v>89</v>
      </c>
      <c r="AL33" s="37" t="str">
        <f t="shared" si="30"/>
        <v>＝</v>
      </c>
      <c r="AM33" s="41">
        <f t="shared" ca="1" si="30"/>
        <v>98</v>
      </c>
      <c r="AN33" s="37"/>
      <c r="AO33" s="36"/>
      <c r="AP33" s="91"/>
      <c r="AQ33" s="96"/>
      <c r="AR33" s="97">
        <f t="shared" ref="AR33:AT35" ca="1" si="32">C33</f>
        <v>1</v>
      </c>
      <c r="AS33" s="98">
        <f t="shared" ca="1" si="32"/>
        <v>7</v>
      </c>
      <c r="AT33" s="98">
        <f t="shared" ca="1" si="32"/>
        <v>5</v>
      </c>
      <c r="AU33" s="92"/>
      <c r="AV33" s="36"/>
      <c r="AW33" s="9"/>
      <c r="AX33" s="2"/>
      <c r="AY33" s="26" t="s">
        <v>55</v>
      </c>
      <c r="AZ33" s="26" t="s">
        <v>255</v>
      </c>
      <c r="BA33" s="83">
        <v>4</v>
      </c>
      <c r="BB33" s="106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/>
      <c r="CH33" s="40"/>
      <c r="CI33" s="17"/>
      <c r="CJ33" s="37"/>
      <c r="CK33" s="36"/>
      <c r="CL33" s="37"/>
      <c r="CO33" s="39">
        <f t="shared" ca="1" si="7"/>
        <v>0.58281733847914197</v>
      </c>
      <c r="CP33" s="40">
        <f t="shared" ca="1" si="0"/>
        <v>26</v>
      </c>
      <c r="CQ33" s="17"/>
      <c r="CR33" s="37">
        <v>33</v>
      </c>
      <c r="CS33" s="36">
        <v>4</v>
      </c>
      <c r="CT33" s="37">
        <v>9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3">B7</f>
        <v>－</v>
      </c>
      <c r="C34" s="13">
        <f t="shared" ca="1" si="33"/>
        <v>0</v>
      </c>
      <c r="D34" s="13">
        <f t="shared" ca="1" si="33"/>
        <v>7</v>
      </c>
      <c r="E34" s="13">
        <f t="shared" ca="1" si="33"/>
        <v>9</v>
      </c>
      <c r="F34" s="8"/>
      <c r="G34" s="9"/>
      <c r="H34" s="12" t="str">
        <f t="shared" si="33"/>
        <v>－</v>
      </c>
      <c r="I34" s="13">
        <f t="shared" ca="1" si="33"/>
        <v>0</v>
      </c>
      <c r="J34" s="13">
        <f t="shared" ca="1" si="33"/>
        <v>8</v>
      </c>
      <c r="K34" s="13">
        <f t="shared" ca="1" si="33"/>
        <v>7</v>
      </c>
      <c r="L34" s="8"/>
      <c r="M34" s="9"/>
      <c r="N34" s="12" t="str">
        <f t="shared" si="33"/>
        <v>－</v>
      </c>
      <c r="O34" s="13">
        <f t="shared" ca="1" si="33"/>
        <v>0</v>
      </c>
      <c r="P34" s="13">
        <f t="shared" ca="1" si="33"/>
        <v>9</v>
      </c>
      <c r="Q34" s="13">
        <f t="shared" ca="1" si="33"/>
        <v>8</v>
      </c>
      <c r="R34" s="8"/>
      <c r="S34" s="2"/>
      <c r="U34" s="2"/>
      <c r="V34" s="2"/>
      <c r="W34" s="2"/>
      <c r="X34" s="37"/>
      <c r="Y34" s="37" t="str">
        <f t="shared" si="29"/>
        <v>⑥</v>
      </c>
      <c r="Z34" s="41">
        <f t="shared" ca="1" si="27"/>
        <v>1</v>
      </c>
      <c r="AA34" s="41">
        <f t="shared" ca="1" si="27"/>
        <v>3</v>
      </c>
      <c r="AB34" s="41">
        <f t="shared" ca="1" si="27"/>
        <v>8</v>
      </c>
      <c r="AC34" s="37"/>
      <c r="AD34" s="41">
        <f t="shared" ca="1" si="28"/>
        <v>0</v>
      </c>
      <c r="AE34" s="41">
        <f t="shared" ca="1" si="28"/>
        <v>3</v>
      </c>
      <c r="AF34" s="41">
        <f t="shared" ca="1" si="28"/>
        <v>9</v>
      </c>
      <c r="AG34" s="37"/>
      <c r="AH34" s="42" t="str">
        <f t="shared" si="30"/>
        <v>⑥</v>
      </c>
      <c r="AI34" s="41">
        <f t="shared" ca="1" si="30"/>
        <v>138</v>
      </c>
      <c r="AJ34" s="37" t="str">
        <f t="shared" si="30"/>
        <v>－</v>
      </c>
      <c r="AK34" s="41">
        <f t="shared" ca="1" si="30"/>
        <v>39</v>
      </c>
      <c r="AL34" s="37" t="str">
        <f t="shared" si="30"/>
        <v>＝</v>
      </c>
      <c r="AM34" s="41">
        <f t="shared" ca="1" si="30"/>
        <v>99</v>
      </c>
      <c r="AN34" s="37"/>
      <c r="AO34" s="36"/>
      <c r="AP34" s="91"/>
      <c r="AQ34" s="99" t="s">
        <v>101</v>
      </c>
      <c r="AR34" s="100">
        <f t="shared" ca="1" si="32"/>
        <v>0</v>
      </c>
      <c r="AS34" s="100">
        <f t="shared" ca="1" si="32"/>
        <v>7</v>
      </c>
      <c r="AT34" s="100">
        <f t="shared" ca="1" si="32"/>
        <v>9</v>
      </c>
      <c r="AU34" s="92"/>
      <c r="AV34" s="36"/>
      <c r="AW34" s="9"/>
      <c r="AX34" s="99" t="s">
        <v>101</v>
      </c>
      <c r="AY34" s="50">
        <v>0</v>
      </c>
      <c r="AZ34" s="50">
        <v>5</v>
      </c>
      <c r="BA34" s="50">
        <v>6</v>
      </c>
      <c r="BB34" s="106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/>
      <c r="CH34" s="40"/>
      <c r="CI34" s="17"/>
      <c r="CJ34" s="37"/>
      <c r="CK34" s="36"/>
      <c r="CL34" s="37"/>
      <c r="CO34" s="39">
        <f t="shared" ca="1" si="7"/>
        <v>0.9554318289652447</v>
      </c>
      <c r="CP34" s="40">
        <f t="shared" ca="1" si="0"/>
        <v>5</v>
      </c>
      <c r="CQ34" s="17"/>
      <c r="CR34" s="37">
        <v>34</v>
      </c>
      <c r="CS34" s="36">
        <v>5</v>
      </c>
      <c r="CT34" s="37">
        <v>6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0</v>
      </c>
      <c r="D35" s="30">
        <f ca="1">MOD(ROUNDDOWN(AM29/10,0),10)</f>
        <v>9</v>
      </c>
      <c r="E35" s="30">
        <f ca="1">MOD(ROUNDDOWN(AM29/1,0),10)</f>
        <v>6</v>
      </c>
      <c r="F35" s="8"/>
      <c r="G35" s="9"/>
      <c r="H35" s="29"/>
      <c r="I35" s="30">
        <f ca="1">MOD(ROUNDDOWN(AM30/100,0),10)</f>
        <v>0</v>
      </c>
      <c r="J35" s="30">
        <f ca="1">MOD(ROUNDDOWN(AM30/10,0),10)</f>
        <v>9</v>
      </c>
      <c r="K35" s="30">
        <f ca="1">MOD(ROUNDDOWN(AM30/1,0),10)</f>
        <v>3</v>
      </c>
      <c r="L35" s="8"/>
      <c r="M35" s="9"/>
      <c r="N35" s="29"/>
      <c r="O35" s="30">
        <f ca="1">MOD(ROUNDDOWN(AM31/100,0),10)</f>
        <v>0</v>
      </c>
      <c r="P35" s="30">
        <f ca="1">MOD(ROUNDDOWN(AM31/10,0),10)</f>
        <v>9</v>
      </c>
      <c r="Q35" s="30">
        <f ca="1">MOD(AM31,10)</f>
        <v>7</v>
      </c>
      <c r="R35" s="8"/>
      <c r="S35" s="2"/>
      <c r="T35" s="81"/>
      <c r="U35" s="2"/>
      <c r="V35" s="2"/>
      <c r="W35" s="2"/>
      <c r="X35" s="37"/>
      <c r="Y35" s="37" t="str">
        <f t="shared" si="29"/>
        <v>⑦</v>
      </c>
      <c r="Z35" s="41">
        <f t="shared" ca="1" si="27"/>
        <v>1</v>
      </c>
      <c r="AA35" s="41">
        <f t="shared" ca="1" si="27"/>
        <v>9</v>
      </c>
      <c r="AB35" s="41">
        <f t="shared" ca="1" si="27"/>
        <v>6</v>
      </c>
      <c r="AC35" s="37"/>
      <c r="AD35" s="41">
        <f t="shared" ca="1" si="28"/>
        <v>0</v>
      </c>
      <c r="AE35" s="41">
        <f t="shared" ca="1" si="28"/>
        <v>9</v>
      </c>
      <c r="AF35" s="41">
        <f t="shared" ca="1" si="28"/>
        <v>9</v>
      </c>
      <c r="AG35" s="37"/>
      <c r="AH35" s="42" t="str">
        <f t="shared" si="30"/>
        <v>⑦</v>
      </c>
      <c r="AI35" s="41">
        <f t="shared" ca="1" si="30"/>
        <v>196</v>
      </c>
      <c r="AJ35" s="37" t="str">
        <f t="shared" si="30"/>
        <v>－</v>
      </c>
      <c r="AK35" s="41">
        <f t="shared" ca="1" si="30"/>
        <v>99</v>
      </c>
      <c r="AL35" s="37" t="str">
        <f t="shared" si="30"/>
        <v>＝</v>
      </c>
      <c r="AM35" s="41">
        <f t="shared" ca="1" si="30"/>
        <v>97</v>
      </c>
      <c r="AN35" s="37"/>
      <c r="AO35" s="36"/>
      <c r="AP35" s="91"/>
      <c r="AQ35" s="101"/>
      <c r="AR35" s="98">
        <f ca="1">C35</f>
        <v>0</v>
      </c>
      <c r="AS35" s="98">
        <f t="shared" ca="1" si="32"/>
        <v>9</v>
      </c>
      <c r="AT35" s="98">
        <f t="shared" ca="1" si="32"/>
        <v>6</v>
      </c>
      <c r="AU35" s="92"/>
      <c r="AV35" s="36"/>
      <c r="AW35" s="9"/>
      <c r="AX35" s="2"/>
      <c r="AY35" s="43"/>
      <c r="AZ35" s="43"/>
      <c r="BA35" s="43"/>
      <c r="BB35" s="106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/>
      <c r="CH35" s="40"/>
      <c r="CI35" s="17"/>
      <c r="CJ35" s="37"/>
      <c r="CK35" s="37"/>
      <c r="CL35" s="37"/>
      <c r="CO35" s="39">
        <f t="shared" ca="1" si="7"/>
        <v>0.31503095545298421</v>
      </c>
      <c r="CP35" s="40">
        <f t="shared" ca="1" si="0"/>
        <v>44</v>
      </c>
      <c r="CQ35" s="17"/>
      <c r="CR35" s="37">
        <v>35</v>
      </c>
      <c r="CS35" s="36">
        <v>5</v>
      </c>
      <c r="CT35" s="37">
        <v>7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9"/>
        <v>⑧</v>
      </c>
      <c r="Z36" s="41">
        <f t="shared" ca="1" si="27"/>
        <v>1</v>
      </c>
      <c r="AA36" s="41">
        <f t="shared" ca="1" si="27"/>
        <v>6</v>
      </c>
      <c r="AB36" s="41">
        <f t="shared" ca="1" si="27"/>
        <v>5</v>
      </c>
      <c r="AC36" s="37"/>
      <c r="AD36" s="41">
        <f t="shared" ca="1" si="28"/>
        <v>0</v>
      </c>
      <c r="AE36" s="41">
        <f t="shared" ca="1" si="28"/>
        <v>6</v>
      </c>
      <c r="AF36" s="41">
        <f t="shared" ca="1" si="28"/>
        <v>6</v>
      </c>
      <c r="AG36" s="37"/>
      <c r="AH36" s="42" t="str">
        <f t="shared" si="30"/>
        <v>⑧</v>
      </c>
      <c r="AI36" s="41">
        <f t="shared" ca="1" si="30"/>
        <v>165</v>
      </c>
      <c r="AJ36" s="37" t="str">
        <f t="shared" si="30"/>
        <v>－</v>
      </c>
      <c r="AK36" s="41">
        <f t="shared" ca="1" si="30"/>
        <v>66</v>
      </c>
      <c r="AL36" s="37" t="str">
        <f t="shared" si="30"/>
        <v>＝</v>
      </c>
      <c r="AM36" s="41">
        <f t="shared" ca="1" si="30"/>
        <v>99</v>
      </c>
      <c r="AN36" s="37"/>
      <c r="AO36" s="36"/>
      <c r="AP36" s="93"/>
      <c r="AQ36" s="94"/>
      <c r="AR36" s="94"/>
      <c r="AS36" s="94"/>
      <c r="AT36" s="94"/>
      <c r="AU36" s="95"/>
      <c r="AV36" s="36"/>
      <c r="AW36" s="14"/>
      <c r="AX36" s="107"/>
      <c r="AY36" s="107"/>
      <c r="AZ36" s="107"/>
      <c r="BA36" s="107"/>
      <c r="BB36" s="108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/>
      <c r="CH36" s="40"/>
      <c r="CI36" s="17"/>
      <c r="CJ36" s="37"/>
      <c r="CK36" s="37"/>
      <c r="CL36" s="37"/>
      <c r="CO36" s="39">
        <f t="shared" ca="1" si="7"/>
        <v>7.9964700712893078E-2</v>
      </c>
      <c r="CP36" s="40">
        <f t="shared" ca="1" si="0"/>
        <v>56</v>
      </c>
      <c r="CQ36" s="17"/>
      <c r="CR36" s="37">
        <v>36</v>
      </c>
      <c r="CS36" s="36">
        <v>5</v>
      </c>
      <c r="CT36" s="37">
        <v>8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>⑩</v>
      </c>
      <c r="E37" s="21"/>
      <c r="F37" s="21"/>
      <c r="G37" s="23"/>
      <c r="H37" s="21"/>
      <c r="I37" s="21"/>
      <c r="J37" s="22" t="str">
        <f ca="1">IF($AT47="","",VLOOKUP($AT47,$BT$43:$BU$53,2,FALSE))</f>
        <v>⑩</v>
      </c>
      <c r="K37" s="21"/>
      <c r="L37" s="24"/>
      <c r="M37" s="20"/>
      <c r="N37" s="24"/>
      <c r="O37" s="21"/>
      <c r="P37" s="22" t="str">
        <f ca="1">IF($AT48="","",VLOOKUP($AT48,$BT$43:$BU$53,2,FALSE))</f>
        <v>⑩</v>
      </c>
      <c r="Q37" s="21"/>
      <c r="R37" s="5"/>
      <c r="S37" s="2"/>
      <c r="T37" s="2"/>
      <c r="U37" s="2"/>
      <c r="V37" s="2"/>
      <c r="W37" s="2"/>
      <c r="X37" s="37"/>
      <c r="Y37" s="37" t="str">
        <f t="shared" si="29"/>
        <v>⑨</v>
      </c>
      <c r="Z37" s="41">
        <f t="shared" ca="1" si="27"/>
        <v>1</v>
      </c>
      <c r="AA37" s="41">
        <f t="shared" ca="1" si="27"/>
        <v>3</v>
      </c>
      <c r="AB37" s="41">
        <f t="shared" ca="1" si="27"/>
        <v>3</v>
      </c>
      <c r="AC37" s="37"/>
      <c r="AD37" s="41">
        <f t="shared" ca="1" si="28"/>
        <v>0</v>
      </c>
      <c r="AE37" s="41">
        <f t="shared" ca="1" si="28"/>
        <v>3</v>
      </c>
      <c r="AF37" s="41">
        <f t="shared" ca="1" si="28"/>
        <v>6</v>
      </c>
      <c r="AG37" s="37"/>
      <c r="AH37" s="42" t="str">
        <f t="shared" si="30"/>
        <v>⑨</v>
      </c>
      <c r="AI37" s="41">
        <f t="shared" ca="1" si="30"/>
        <v>133</v>
      </c>
      <c r="AJ37" s="37" t="str">
        <f t="shared" si="30"/>
        <v>－</v>
      </c>
      <c r="AK37" s="41">
        <f t="shared" ca="1" si="30"/>
        <v>36</v>
      </c>
      <c r="AL37" s="37" t="str">
        <f t="shared" si="30"/>
        <v>＝</v>
      </c>
      <c r="AM37" s="41">
        <f t="shared" ca="1" si="30"/>
        <v>97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/>
      <c r="CH37" s="40"/>
      <c r="CI37" s="17"/>
      <c r="CJ37" s="37"/>
      <c r="CK37" s="37"/>
      <c r="CL37" s="37"/>
      <c r="CO37" s="39">
        <f t="shared" ca="1" si="7"/>
        <v>0.87918873537568198</v>
      </c>
      <c r="CP37" s="40">
        <f t="shared" ca="1" si="0"/>
        <v>13</v>
      </c>
      <c r="CQ37" s="17"/>
      <c r="CR37" s="37">
        <v>37</v>
      </c>
      <c r="CS37" s="36">
        <v>5</v>
      </c>
      <c r="CT37" s="37">
        <v>9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>⓪</v>
      </c>
      <c r="D38" s="32" t="str">
        <f ca="1">IF($BC46="","",VLOOKUP($BC46,$BT$43:$BU$53,2,FALSE))</f>
        <v>③</v>
      </c>
      <c r="E38" s="32" t="str">
        <f ca="1">IF($BN46="","",VLOOKUP($BN46,$BT$43:$BU$53,2,FALSE))</f>
        <v>⑩</v>
      </c>
      <c r="F38" s="8"/>
      <c r="G38" s="6" t="str">
        <f>G11</f>
        <v>⑤</v>
      </c>
      <c r="H38" s="7"/>
      <c r="I38" s="32" t="str">
        <f ca="1">IF($AH47="","",VLOOKUP($AH47,$BT$43:$BU$53,2,FALSE))</f>
        <v>⓪</v>
      </c>
      <c r="J38" s="32" t="str">
        <f ca="1">IF($BC47="","",VLOOKUP($BC47,$BT$43:$BU$53,2,FALSE))</f>
        <v>⑦</v>
      </c>
      <c r="K38" s="32" t="str">
        <f ca="1">IF($BN47="","",VLOOKUP($BN47,$BT$43:$BU$53,2,FALSE))</f>
        <v>⑩</v>
      </c>
      <c r="L38" s="8"/>
      <c r="M38" s="6" t="str">
        <f>M11</f>
        <v>⑥</v>
      </c>
      <c r="N38" s="7"/>
      <c r="O38" s="32" t="str">
        <f ca="1">IF($AH48="","",VLOOKUP($AH48,$BT$43:$BU$53,2,FALSE))</f>
        <v>⓪</v>
      </c>
      <c r="P38" s="32" t="str">
        <f ca="1">IF($BC48="","",VLOOKUP($BC48,$BT$43:$BU$53,2,FALSE))</f>
        <v>②</v>
      </c>
      <c r="Q38" s="32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37"/>
      <c r="Y38" s="37" t="str">
        <f t="shared" si="29"/>
        <v>⑩</v>
      </c>
      <c r="Z38" s="41">
        <f t="shared" ca="1" si="27"/>
        <v>1</v>
      </c>
      <c r="AA38" s="41">
        <f t="shared" ca="1" si="27"/>
        <v>4</v>
      </c>
      <c r="AB38" s="41">
        <f t="shared" ca="1" si="27"/>
        <v>3</v>
      </c>
      <c r="AC38" s="37"/>
      <c r="AD38" s="41">
        <f t="shared" ca="1" si="28"/>
        <v>0</v>
      </c>
      <c r="AE38" s="41">
        <f t="shared" ca="1" si="28"/>
        <v>4</v>
      </c>
      <c r="AF38" s="41">
        <f t="shared" ca="1" si="28"/>
        <v>5</v>
      </c>
      <c r="AG38" s="37"/>
      <c r="AH38" s="42" t="str">
        <f t="shared" si="30"/>
        <v>⑩</v>
      </c>
      <c r="AI38" s="41">
        <f t="shared" ca="1" si="30"/>
        <v>143</v>
      </c>
      <c r="AJ38" s="37" t="str">
        <f t="shared" si="30"/>
        <v>－</v>
      </c>
      <c r="AK38" s="41">
        <f t="shared" ca="1" si="30"/>
        <v>45</v>
      </c>
      <c r="AL38" s="37" t="str">
        <f t="shared" si="30"/>
        <v>＝</v>
      </c>
      <c r="AM38" s="41">
        <f t="shared" ca="1" si="30"/>
        <v>98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/>
      <c r="CH38" s="40"/>
      <c r="CJ38" s="37"/>
      <c r="CK38" s="37"/>
      <c r="CL38" s="37"/>
      <c r="CO38" s="39">
        <f t="shared" ca="1" si="7"/>
        <v>0.94108858215145952</v>
      </c>
      <c r="CP38" s="40">
        <f t="shared" ca="1" si="0"/>
        <v>8</v>
      </c>
      <c r="CQ38" s="17"/>
      <c r="CR38" s="37">
        <v>38</v>
      </c>
      <c r="CS38" s="36">
        <v>6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4">C12</f>
        <v>1</v>
      </c>
      <c r="D39" s="11">
        <f t="shared" ca="1" si="34"/>
        <v>4</v>
      </c>
      <c r="E39" s="11">
        <f t="shared" ca="1" si="34"/>
        <v>6</v>
      </c>
      <c r="F39" s="8"/>
      <c r="G39" s="9"/>
      <c r="H39" s="10"/>
      <c r="I39" s="11">
        <f t="shared" ca="1" si="34"/>
        <v>1</v>
      </c>
      <c r="J39" s="11">
        <f t="shared" ca="1" si="34"/>
        <v>8</v>
      </c>
      <c r="K39" s="11">
        <f t="shared" ca="1" si="34"/>
        <v>7</v>
      </c>
      <c r="L39" s="8"/>
      <c r="M39" s="9"/>
      <c r="N39" s="10"/>
      <c r="O39" s="11">
        <f t="shared" ca="1" si="34"/>
        <v>1</v>
      </c>
      <c r="P39" s="11">
        <f t="shared" ca="1" si="34"/>
        <v>3</v>
      </c>
      <c r="Q39" s="11">
        <f t="shared" ca="1" si="34"/>
        <v>8</v>
      </c>
      <c r="R39" s="8"/>
      <c r="S39" s="2"/>
      <c r="T39" s="2"/>
      <c r="U39" s="46" t="s">
        <v>158</v>
      </c>
      <c r="V39" s="2"/>
      <c r="W39" s="2"/>
      <c r="X39" s="37"/>
      <c r="Y39" s="37" t="str">
        <f t="shared" si="29"/>
        <v>⑪</v>
      </c>
      <c r="Z39" s="41">
        <f t="shared" ca="1" si="27"/>
        <v>1</v>
      </c>
      <c r="AA39" s="41">
        <f t="shared" ca="1" si="27"/>
        <v>6</v>
      </c>
      <c r="AB39" s="41">
        <f t="shared" ca="1" si="27"/>
        <v>2</v>
      </c>
      <c r="AC39" s="37"/>
      <c r="AD39" s="41">
        <f t="shared" ca="1" si="28"/>
        <v>0</v>
      </c>
      <c r="AE39" s="41">
        <f t="shared" ca="1" si="28"/>
        <v>6</v>
      </c>
      <c r="AF39" s="41">
        <f t="shared" ca="1" si="28"/>
        <v>9</v>
      </c>
      <c r="AG39" s="37"/>
      <c r="AH39" s="42" t="str">
        <f t="shared" si="30"/>
        <v>⑪</v>
      </c>
      <c r="AI39" s="41">
        <f t="shared" ca="1" si="30"/>
        <v>162</v>
      </c>
      <c r="AJ39" s="37" t="str">
        <f t="shared" si="30"/>
        <v>－</v>
      </c>
      <c r="AK39" s="41">
        <f t="shared" ca="1" si="30"/>
        <v>69</v>
      </c>
      <c r="AL39" s="37" t="str">
        <f t="shared" si="30"/>
        <v>＝</v>
      </c>
      <c r="AM39" s="41">
        <f t="shared" ca="1" si="30"/>
        <v>93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/>
      <c r="CH39" s="40"/>
      <c r="CJ39" s="37"/>
      <c r="CK39" s="36"/>
      <c r="CL39" s="37"/>
      <c r="CO39" s="39">
        <f t="shared" ca="1" si="7"/>
        <v>2.5527612734744798E-2</v>
      </c>
      <c r="CP39" s="40">
        <f t="shared" ca="1" si="0"/>
        <v>61</v>
      </c>
      <c r="CQ39" s="17"/>
      <c r="CR39" s="37">
        <v>39</v>
      </c>
      <c r="CS39" s="36">
        <v>6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5">B13</f>
        <v>－</v>
      </c>
      <c r="C40" s="13">
        <f t="shared" ca="1" si="35"/>
        <v>0</v>
      </c>
      <c r="D40" s="13">
        <f t="shared" ca="1" si="35"/>
        <v>4</v>
      </c>
      <c r="E40" s="13">
        <f t="shared" ca="1" si="35"/>
        <v>8</v>
      </c>
      <c r="F40" s="8"/>
      <c r="G40" s="9"/>
      <c r="H40" s="12" t="str">
        <f t="shared" si="35"/>
        <v>－</v>
      </c>
      <c r="I40" s="13">
        <f t="shared" ca="1" si="35"/>
        <v>0</v>
      </c>
      <c r="J40" s="13">
        <f t="shared" ca="1" si="35"/>
        <v>8</v>
      </c>
      <c r="K40" s="13">
        <f t="shared" ca="1" si="35"/>
        <v>9</v>
      </c>
      <c r="L40" s="8"/>
      <c r="M40" s="9"/>
      <c r="N40" s="12" t="str">
        <f t="shared" si="35"/>
        <v>－</v>
      </c>
      <c r="O40" s="13">
        <f t="shared" ca="1" si="35"/>
        <v>0</v>
      </c>
      <c r="P40" s="13">
        <f t="shared" ca="1" si="35"/>
        <v>3</v>
      </c>
      <c r="Q40" s="13">
        <f t="shared" ca="1" si="35"/>
        <v>9</v>
      </c>
      <c r="R40" s="8"/>
      <c r="S40" s="2"/>
      <c r="T40" s="2"/>
      <c r="U40" s="46" t="s">
        <v>81</v>
      </c>
      <c r="V40" s="2"/>
      <c r="W40" s="2"/>
      <c r="X40" s="37"/>
      <c r="Y40" s="37" t="str">
        <f t="shared" si="29"/>
        <v>⑫</v>
      </c>
      <c r="Z40" s="41">
        <f t="shared" ca="1" si="27"/>
        <v>1</v>
      </c>
      <c r="AA40" s="41">
        <f t="shared" ca="1" si="27"/>
        <v>1</v>
      </c>
      <c r="AB40" s="41">
        <f t="shared" ca="1" si="27"/>
        <v>4</v>
      </c>
      <c r="AC40" s="37"/>
      <c r="AD40" s="41">
        <f t="shared" ca="1" si="28"/>
        <v>0</v>
      </c>
      <c r="AE40" s="48">
        <f t="shared" ca="1" si="28"/>
        <v>1</v>
      </c>
      <c r="AF40" s="48">
        <f t="shared" ca="1" si="28"/>
        <v>9</v>
      </c>
      <c r="AG40" s="37"/>
      <c r="AH40" s="35" t="str">
        <f t="shared" si="30"/>
        <v>⑫</v>
      </c>
      <c r="AI40" s="49">
        <f t="shared" ca="1" si="30"/>
        <v>114</v>
      </c>
      <c r="AJ40" s="36" t="str">
        <f t="shared" si="30"/>
        <v>－</v>
      </c>
      <c r="AK40" s="49">
        <f t="shared" ca="1" si="30"/>
        <v>19</v>
      </c>
      <c r="AL40" s="36" t="str">
        <f t="shared" si="30"/>
        <v>＝</v>
      </c>
      <c r="AM40" s="49">
        <f t="shared" ca="1" si="30"/>
        <v>95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3"/>
      <c r="BH40" s="83"/>
      <c r="BI40" s="83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/>
      <c r="CH40" s="40"/>
      <c r="CJ40" s="37"/>
      <c r="CK40" s="36"/>
      <c r="CL40" s="37"/>
      <c r="CO40" s="39">
        <f t="shared" ca="1" si="7"/>
        <v>0.47757008848184002</v>
      </c>
      <c r="CP40" s="40">
        <f t="shared" ca="1" si="0"/>
        <v>32</v>
      </c>
      <c r="CQ40" s="17"/>
      <c r="CR40" s="37">
        <v>40</v>
      </c>
      <c r="CS40" s="36">
        <v>6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9</v>
      </c>
      <c r="E41" s="30">
        <f ca="1">MOD(AM32,10)</f>
        <v>8</v>
      </c>
      <c r="F41" s="8"/>
      <c r="G41" s="9"/>
      <c r="H41" s="29"/>
      <c r="I41" s="30">
        <f ca="1">MOD(ROUNDDOWN(AM33/100,0),10)</f>
        <v>0</v>
      </c>
      <c r="J41" s="30">
        <f ca="1">MOD(ROUNDDOWN(AM33/10,0),10)</f>
        <v>9</v>
      </c>
      <c r="K41" s="30">
        <f ca="1">MOD(AM33,10)</f>
        <v>8</v>
      </c>
      <c r="L41" s="8"/>
      <c r="M41" s="9"/>
      <c r="N41" s="29"/>
      <c r="O41" s="30">
        <f ca="1">MOD(ROUNDDOWN(AM34/100,0),10)</f>
        <v>0</v>
      </c>
      <c r="P41" s="30">
        <f ca="1">MOD(ROUNDDOWN(AM34/10,0),10)</f>
        <v>9</v>
      </c>
      <c r="Q41" s="30">
        <f ca="1">MOD(AM34,10)</f>
        <v>9</v>
      </c>
      <c r="R41" s="8"/>
      <c r="S41" s="2"/>
      <c r="T41" s="16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4"/>
      <c r="BH41" s="36" t="s">
        <v>34</v>
      </c>
      <c r="BI41" s="84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/>
      <c r="CH41" s="40"/>
      <c r="CJ41" s="37"/>
      <c r="CK41" s="36"/>
      <c r="CL41" s="37"/>
      <c r="CO41" s="39">
        <f t="shared" ca="1" si="7"/>
        <v>0.29115984959812813</v>
      </c>
      <c r="CP41" s="40">
        <f t="shared" ca="1" si="0"/>
        <v>45</v>
      </c>
      <c r="CQ41" s="17"/>
      <c r="CR41" s="37">
        <v>41</v>
      </c>
      <c r="CS41" s="36">
        <v>7</v>
      </c>
      <c r="CT41" s="37">
        <v>8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37"/>
      <c r="U42" s="143" t="s">
        <v>187</v>
      </c>
      <c r="V42" s="2"/>
      <c r="W42" s="2"/>
      <c r="X42" s="37"/>
      <c r="Z42" s="45" t="s">
        <v>213</v>
      </c>
      <c r="AA42" s="45" t="s">
        <v>214</v>
      </c>
      <c r="AB42" s="45" t="s">
        <v>33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5" t="s">
        <v>161</v>
      </c>
      <c r="AR42" s="116"/>
      <c r="AS42" s="116"/>
      <c r="AT42" s="117" t="s">
        <v>189</v>
      </c>
      <c r="AU42" s="115" t="s">
        <v>256</v>
      </c>
      <c r="AV42" s="115" t="s">
        <v>189</v>
      </c>
      <c r="AW42" s="115"/>
      <c r="AX42" s="116"/>
      <c r="AY42" s="117" t="s">
        <v>257</v>
      </c>
      <c r="AZ42" s="116"/>
      <c r="BA42" s="115" t="s">
        <v>188</v>
      </c>
      <c r="BB42" s="36"/>
      <c r="BC42" s="57" t="s">
        <v>188</v>
      </c>
      <c r="BD42" s="56" t="s">
        <v>191</v>
      </c>
      <c r="BE42" s="56" t="s">
        <v>161</v>
      </c>
      <c r="BF42" s="56" t="s">
        <v>214</v>
      </c>
      <c r="BG42" s="36"/>
      <c r="BH42" s="57" t="s">
        <v>161</v>
      </c>
      <c r="BI42" s="56" t="s">
        <v>165</v>
      </c>
      <c r="BJ42" s="56" t="s">
        <v>161</v>
      </c>
      <c r="BK42" s="36"/>
      <c r="BL42" s="54"/>
      <c r="BM42" s="54"/>
      <c r="BN42" s="57" t="s">
        <v>99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/>
      <c r="CH42" s="40"/>
      <c r="CJ42" s="37"/>
      <c r="CK42" s="36"/>
      <c r="CL42" s="37"/>
      <c r="CO42" s="39">
        <f t="shared" ca="1" si="7"/>
        <v>5.2620436513950652E-2</v>
      </c>
      <c r="CP42" s="40">
        <f t="shared" ca="1" si="0"/>
        <v>60</v>
      </c>
      <c r="CQ42" s="17"/>
      <c r="CR42" s="37">
        <v>42</v>
      </c>
      <c r="CS42" s="36">
        <v>7</v>
      </c>
      <c r="CT42" s="37">
        <v>9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>⑩</v>
      </c>
      <c r="E43" s="21"/>
      <c r="F43" s="21"/>
      <c r="G43" s="23"/>
      <c r="H43" s="21"/>
      <c r="I43" s="21"/>
      <c r="J43" s="22" t="str">
        <f ca="1">IF($AT50="","",VLOOKUP($AT50,$BT$43:$BU$53,2,FALSE))</f>
        <v>⑩</v>
      </c>
      <c r="K43" s="21"/>
      <c r="L43" s="24"/>
      <c r="M43" s="20"/>
      <c r="N43" s="24"/>
      <c r="O43" s="21"/>
      <c r="P43" s="22" t="str">
        <f ca="1">IF($AT51="","",VLOOKUP($AT51,$BT$43:$BU$53,2,FALSE))</f>
        <v>⑩</v>
      </c>
      <c r="Q43" s="21"/>
      <c r="R43" s="5"/>
      <c r="S43" s="2"/>
      <c r="T43" s="2"/>
      <c r="U43" s="58" t="s">
        <v>258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nono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5" t="str">
        <f t="shared" ref="AG43:AG54" ca="1" si="36">IF(BL43&lt;0,"ok",IF(AND(BL43=0,BR43&lt;0),"ok","no"))</f>
        <v>ok</v>
      </c>
      <c r="AH43" s="129">
        <f ca="1">IF(AI43="ok",AM43-1,"")</f>
        <v>0</v>
      </c>
      <c r="AI43" s="128" t="str">
        <f ca="1">IF(AL43="ok","ok",IF(AND(AK43="ok",AJ43="ok"),"ok","no"))</f>
        <v>ok</v>
      </c>
      <c r="AJ43" s="123" t="str">
        <f ca="1">IF(BR43&lt;0,"ok","no")</f>
        <v>ok</v>
      </c>
      <c r="AK43" s="123" t="str">
        <f t="shared" ref="AK43:AK54" ca="1" si="37">IF(BJ43=BK43,"ok","no")</f>
        <v>ok</v>
      </c>
      <c r="AL43" s="123" t="str">
        <f ca="1">IF(BL43&lt;0,"ok","no")</f>
        <v>no</v>
      </c>
      <c r="AM43" s="63">
        <f t="shared" ref="AM43:AM54" ca="1" si="38">Z29</f>
        <v>1</v>
      </c>
      <c r="AN43" s="64">
        <f t="shared" ref="AN43:AN54" ca="1" si="39">AD29</f>
        <v>0</v>
      </c>
      <c r="AO43" s="65">
        <f t="shared" ref="AO43:AO54" ca="1" si="40">AM43-AN43</f>
        <v>1</v>
      </c>
      <c r="AP43" s="36"/>
      <c r="AQ43" s="126" t="str">
        <f ca="1">IF(AND(AS43="ok",AR43="ok"),"ok","no")</f>
        <v>no</v>
      </c>
      <c r="AR43" s="128" t="str">
        <f ca="1">IF(AY43=9,"ok","no")</f>
        <v>no</v>
      </c>
      <c r="AS43" s="123" t="str">
        <f ca="1">IF(BC43=10,"ok","no")</f>
        <v>no</v>
      </c>
      <c r="AT43" s="135">
        <f ca="1">IF(AY43=9,AY43,IF(AU43=10,AU43,""))</f>
        <v>10</v>
      </c>
      <c r="AU43" s="132">
        <f ca="1">IF(AND(AW43&lt;&gt;"",AV43="ok"),10,"")</f>
        <v>10</v>
      </c>
      <c r="AV43" s="123" t="str">
        <f ca="1">IF(BL43&lt;0,"ok",IF(AND(BL43=0,BR43&lt;0),"ok","no"))</f>
        <v>ok</v>
      </c>
      <c r="AW43" s="118">
        <f ca="1">IF(BC43=10,"",BC43)</f>
        <v>6</v>
      </c>
      <c r="AX43" s="116"/>
      <c r="AY43" s="118" t="str">
        <f ca="1">IF(AND(BA43="ok",AZ43="ok"),9,"")</f>
        <v/>
      </c>
      <c r="AZ43" s="123" t="str">
        <f ca="1">IF(BR43&lt;0,"ok","no")</f>
        <v>ok</v>
      </c>
      <c r="BA43" s="122" t="str">
        <f ca="1">IF(BC43=10,"ok","no")</f>
        <v>no</v>
      </c>
      <c r="BB43" s="36"/>
      <c r="BC43" s="149">
        <f ca="1">IF(AND(BO43="ok",BJ43=0),10,IF(BF43="ok",BJ43-1,IF(BE43="ok",10,"")))</f>
        <v>6</v>
      </c>
      <c r="BD43" s="128" t="str">
        <f t="shared" ref="BD43:BD54" ca="1" si="41">IF(BJ43=0,"ok","no")</f>
        <v>no</v>
      </c>
      <c r="BE43" s="123" t="str">
        <f t="shared" ref="BE43:BE54" ca="1" si="42">IF(BL43&lt;0,"ok","no")</f>
        <v>no</v>
      </c>
      <c r="BF43" s="122" t="str">
        <f ca="1">IF(AND(BO43="ok",BI43="no"),"ok","no")</f>
        <v>ok</v>
      </c>
      <c r="BG43" s="36"/>
      <c r="BH43" s="125" t="str">
        <f ca="1">IF(BO43="ok","ok","no")</f>
        <v>ok</v>
      </c>
      <c r="BI43" s="128" t="str">
        <f ca="1">IF(BJ43=0,"ok","no")</f>
        <v>no</v>
      </c>
      <c r="BJ43" s="63">
        <f ca="1">AA29</f>
        <v>7</v>
      </c>
      <c r="BK43" s="64">
        <f ca="1">AE29</f>
        <v>7</v>
      </c>
      <c r="BL43" s="66">
        <f t="shared" ref="BL43:BL54" ca="1" si="43">BJ43-BK43</f>
        <v>0</v>
      </c>
      <c r="BM43" s="68"/>
      <c r="BN43" s="138">
        <f ca="1">IF(BO43="ok",10,"")</f>
        <v>10</v>
      </c>
      <c r="BO43" s="128" t="str">
        <f ca="1">IF(BR43&lt;0,"ok","no")</f>
        <v>ok</v>
      </c>
      <c r="BP43" s="63">
        <f t="shared" ref="BP43:BP54" ca="1" si="44">AB29</f>
        <v>5</v>
      </c>
      <c r="BQ43" s="64">
        <f t="shared" ref="BQ43:BQ54" ca="1" si="45">AF29</f>
        <v>9</v>
      </c>
      <c r="BR43" s="67">
        <f t="shared" ref="BR43:BR54" ca="1" si="46">BP43-BQ43</f>
        <v>-4</v>
      </c>
      <c r="BS43" s="68"/>
      <c r="BT43" s="109">
        <v>0</v>
      </c>
      <c r="BU43" s="110" t="s">
        <v>46</v>
      </c>
      <c r="BV43" s="68" t="s">
        <v>168</v>
      </c>
      <c r="BW43" s="68"/>
      <c r="BX43" s="68"/>
      <c r="BY43" s="39"/>
      <c r="BZ43" s="40"/>
      <c r="CB43" s="37"/>
      <c r="CC43" s="36"/>
      <c r="CD43" s="37"/>
      <c r="CG43" s="39"/>
      <c r="CH43" s="40"/>
      <c r="CJ43" s="37"/>
      <c r="CK43" s="36"/>
      <c r="CL43" s="37"/>
      <c r="CO43" s="39">
        <f t="shared" ca="1" si="7"/>
        <v>7.7232654203446272E-3</v>
      </c>
      <c r="CP43" s="40">
        <f t="shared" ca="1" si="0"/>
        <v>63</v>
      </c>
      <c r="CQ43" s="17"/>
      <c r="CR43" s="37">
        <v>43</v>
      </c>
      <c r="CS43" s="36">
        <v>8</v>
      </c>
      <c r="CT43" s="37">
        <v>9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>⓪</v>
      </c>
      <c r="D44" s="32" t="str">
        <f ca="1">IF($BC49="","",VLOOKUP($BC49,$BT$43:$BU$53,2,FALSE))</f>
        <v>⑧</v>
      </c>
      <c r="E44" s="32" t="str">
        <f ca="1">IF($BN49="","",VLOOKUP($BN49,$BT$43:$BU$53,2,FALSE))</f>
        <v>⑩</v>
      </c>
      <c r="F44" s="8"/>
      <c r="G44" s="6" t="str">
        <f>G17</f>
        <v>⑧</v>
      </c>
      <c r="H44" s="7"/>
      <c r="I44" s="32" t="str">
        <f ca="1">IF($AH50="","",VLOOKUP($AH50,$BT$43:$BU$53,2,FALSE))</f>
        <v>⓪</v>
      </c>
      <c r="J44" s="32" t="str">
        <f ca="1">IF($BC50="","",VLOOKUP($BC50,$BT$43:$BU$53,2,FALSE))</f>
        <v>⑤</v>
      </c>
      <c r="K44" s="32" t="str">
        <f ca="1">IF($BN50="","",VLOOKUP($BN50,$BT$43:$BU$53,2,FALSE))</f>
        <v>⑩</v>
      </c>
      <c r="L44" s="8"/>
      <c r="M44" s="6" t="str">
        <f>M17</f>
        <v>⑨</v>
      </c>
      <c r="N44" s="7"/>
      <c r="O44" s="32" t="str">
        <f ca="1">IF($AH51="","",VLOOKUP($AH51,$BT$43:$BU$53,2,FALSE))</f>
        <v>⓪</v>
      </c>
      <c r="P44" s="32" t="str">
        <f ca="1">IF($BC51="","",VLOOKUP($BC51,$BT$43:$BU$53,2,FALSE))</f>
        <v>②</v>
      </c>
      <c r="Q44" s="32" t="str">
        <f ca="1">IF($BN51="","",VLOOKUP($BN51,$BT$43:$BU$53,2,FALSE))</f>
        <v>⑩</v>
      </c>
      <c r="R44" s="8"/>
      <c r="S44" s="2"/>
      <c r="T44" s="37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7">IF(AI44="ok","okok","nono")</f>
        <v>okok</v>
      </c>
      <c r="AA44" s="59" t="str">
        <f t="shared" ref="AA44:AA54" ca="1" si="48">IF(AQ44="ok","okok","nono")</f>
        <v>nono</v>
      </c>
      <c r="AB44" s="59" t="str">
        <f t="shared" ref="AB44:AB54" ca="1" si="49">IF(BH44="ok","okok","nono")</f>
        <v>okok</v>
      </c>
      <c r="AC44" s="43"/>
      <c r="AD44" s="42"/>
      <c r="AE44" s="61" t="s">
        <v>58</v>
      </c>
      <c r="AF44" s="62"/>
      <c r="AG44" s="126" t="str">
        <f t="shared" ca="1" si="36"/>
        <v>ok</v>
      </c>
      <c r="AH44" s="130">
        <f t="shared" ref="AH44:AH54" ca="1" si="50">IF(AI44="ok",AM44-1,"")</f>
        <v>0</v>
      </c>
      <c r="AI44" s="128" t="str">
        <f t="shared" ref="AI44:AI54" ca="1" si="51">IF(AL44="ok","ok",IF(AND(AK44="ok",AJ44="ok"),"ok","no"))</f>
        <v>ok</v>
      </c>
      <c r="AJ44" s="123" t="str">
        <f t="shared" ref="AJ44:AJ54" ca="1" si="52">IF(BR44&lt;0,"ok","no")</f>
        <v>ok</v>
      </c>
      <c r="AK44" s="123" t="str">
        <f t="shared" ca="1" si="37"/>
        <v>ok</v>
      </c>
      <c r="AL44" s="123" t="str">
        <f t="shared" ref="AL44:AL54" ca="1" si="53">IF(BL44&lt;0,"ok","no")</f>
        <v>no</v>
      </c>
      <c r="AM44" s="69">
        <f t="shared" ca="1" si="38"/>
        <v>1</v>
      </c>
      <c r="AN44" s="41">
        <f t="shared" ca="1" si="39"/>
        <v>0</v>
      </c>
      <c r="AO44" s="70">
        <f t="shared" ca="1" si="40"/>
        <v>1</v>
      </c>
      <c r="AP44" s="36"/>
      <c r="AQ44" s="126" t="str">
        <f t="shared" ref="AQ44:AQ54" ca="1" si="54">IF(AND(AS44="ok",AR44="ok"),"ok","no")</f>
        <v>no</v>
      </c>
      <c r="AR44" s="128" t="str">
        <f t="shared" ref="AR44:AR53" ca="1" si="55">IF(AY44=9,"ok","no")</f>
        <v>no</v>
      </c>
      <c r="AS44" s="123" t="str">
        <f t="shared" ref="AS44:AS54" ca="1" si="56">IF(BC44=10,"ok","no")</f>
        <v>no</v>
      </c>
      <c r="AT44" s="136">
        <f t="shared" ref="AT44:AT54" ca="1" si="57">IF(AY44=9,AY44,IF(AU44=10,AU44,""))</f>
        <v>10</v>
      </c>
      <c r="AU44" s="133">
        <f t="shared" ref="AU44:AU54" ca="1" si="58">IF(AND(AW44&lt;&gt;"",AV44="ok"),10,"")</f>
        <v>10</v>
      </c>
      <c r="AV44" s="123" t="str">
        <f t="shared" ref="AV44:AV54" ca="1" si="59">IF(BL44&lt;0,"ok",IF(AND(BL44=0,BR44&lt;0),"ok","no"))</f>
        <v>ok</v>
      </c>
      <c r="AW44" s="119">
        <f t="shared" ref="AW44:AW54" ca="1" si="60">IF(BC44=10,"",BC44)</f>
        <v>7</v>
      </c>
      <c r="AX44" s="116"/>
      <c r="AY44" s="119" t="str">
        <f t="shared" ref="AY44:AY54" ca="1" si="61">IF(AND(BA44="ok",AZ44="ok"),9,"")</f>
        <v/>
      </c>
      <c r="AZ44" s="123" t="str">
        <f t="shared" ref="AZ44:AZ54" ca="1" si="62">IF(BR44&lt;0,"ok","no")</f>
        <v>ok</v>
      </c>
      <c r="BA44" s="122" t="str">
        <f t="shared" ref="BA44:BA54" ca="1" si="63">IF(BC44=10,"ok","no")</f>
        <v>no</v>
      </c>
      <c r="BB44" s="36"/>
      <c r="BC44" s="139">
        <f t="shared" ref="BC44:BC54" ca="1" si="64">IF(AND(BO44="ok",BJ44=0),10,IF(BF44="ok",BJ44-1,IF(BE44="ok",10,"")))</f>
        <v>7</v>
      </c>
      <c r="BD44" s="128" t="str">
        <f t="shared" ca="1" si="41"/>
        <v>no</v>
      </c>
      <c r="BE44" s="123" t="str">
        <f t="shared" ca="1" si="42"/>
        <v>no</v>
      </c>
      <c r="BF44" s="122" t="str">
        <f t="shared" ref="BF44:BF54" ca="1" si="65">IF(AND(BO44="ok",BI44="no"),"ok","no")</f>
        <v>ok</v>
      </c>
      <c r="BG44" s="36"/>
      <c r="BH44" s="126" t="str">
        <f t="shared" ref="BH44:BH54" ca="1" si="66">IF(BO44="ok","ok","no")</f>
        <v>ok</v>
      </c>
      <c r="BI44" s="128" t="str">
        <f t="shared" ref="BI44:BI54" ca="1" si="67">IF(BJ44=0,"ok","no")</f>
        <v>no</v>
      </c>
      <c r="BJ44" s="69">
        <f t="shared" ref="BJ44:BJ54" ca="1" si="68">AA30</f>
        <v>8</v>
      </c>
      <c r="BK44" s="41">
        <f t="shared" ref="BK44:BK54" ca="1" si="69">AE30</f>
        <v>8</v>
      </c>
      <c r="BL44" s="71">
        <f t="shared" ca="1" si="43"/>
        <v>0</v>
      </c>
      <c r="BM44" s="68"/>
      <c r="BN44" s="139">
        <f t="shared" ref="BN44:BN54" ca="1" si="70">IF(BO44="ok",10,"")</f>
        <v>10</v>
      </c>
      <c r="BO44" s="128" t="str">
        <f t="shared" ref="BO44:BO54" ca="1" si="71">IF(BR44&lt;0,"ok","no")</f>
        <v>ok</v>
      </c>
      <c r="BP44" s="69">
        <f t="shared" ca="1" si="44"/>
        <v>0</v>
      </c>
      <c r="BQ44" s="41">
        <f t="shared" ca="1" si="45"/>
        <v>7</v>
      </c>
      <c r="BR44" s="72">
        <f t="shared" ca="1" si="46"/>
        <v>-7</v>
      </c>
      <c r="BS44" s="68"/>
      <c r="BT44" s="111">
        <v>1</v>
      </c>
      <c r="BU44" s="112" t="s">
        <v>118</v>
      </c>
      <c r="BV44" s="68" t="s">
        <v>168</v>
      </c>
      <c r="BW44" s="68"/>
      <c r="BX44" s="68"/>
      <c r="BY44" s="39"/>
      <c r="BZ44" s="40"/>
      <c r="CB44" s="37"/>
      <c r="CC44" s="36"/>
      <c r="CD44" s="37"/>
      <c r="CG44" s="39"/>
      <c r="CH44" s="40"/>
      <c r="CJ44" s="37"/>
      <c r="CK44" s="36"/>
      <c r="CL44" s="37"/>
      <c r="CO44" s="39">
        <f t="shared" ca="1" si="7"/>
        <v>0.63017202255198979</v>
      </c>
      <c r="CP44" s="40">
        <f t="shared" ca="1" si="0"/>
        <v>21</v>
      </c>
      <c r="CQ44" s="17"/>
      <c r="CR44" s="37">
        <v>44</v>
      </c>
      <c r="CS44" s="163">
        <v>4</v>
      </c>
      <c r="CT44" s="163">
        <v>5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2">C18</f>
        <v>1</v>
      </c>
      <c r="D45" s="11">
        <f t="shared" ca="1" si="72"/>
        <v>9</v>
      </c>
      <c r="E45" s="11">
        <f t="shared" ca="1" si="72"/>
        <v>6</v>
      </c>
      <c r="F45" s="8"/>
      <c r="G45" s="9"/>
      <c r="H45" s="27"/>
      <c r="I45" s="28">
        <f t="shared" ca="1" si="72"/>
        <v>1</v>
      </c>
      <c r="J45" s="11">
        <f t="shared" ca="1" si="72"/>
        <v>6</v>
      </c>
      <c r="K45" s="11">
        <f t="shared" ca="1" si="72"/>
        <v>5</v>
      </c>
      <c r="L45" s="8"/>
      <c r="M45" s="9"/>
      <c r="N45" s="27"/>
      <c r="O45" s="28">
        <f t="shared" ca="1" si="72"/>
        <v>1</v>
      </c>
      <c r="P45" s="11">
        <f t="shared" ca="1" si="72"/>
        <v>3</v>
      </c>
      <c r="Q45" s="11">
        <f t="shared" ca="1" si="72"/>
        <v>3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7"/>
        <v>okok</v>
      </c>
      <c r="AA45" s="59" t="str">
        <f t="shared" ca="1" si="48"/>
        <v>nono</v>
      </c>
      <c r="AB45" s="59" t="str">
        <f t="shared" ca="1" si="49"/>
        <v>okok</v>
      </c>
      <c r="AC45" s="43"/>
      <c r="AD45" s="42"/>
      <c r="AE45" s="61" t="s">
        <v>59</v>
      </c>
      <c r="AF45" s="62"/>
      <c r="AG45" s="126" t="str">
        <f t="shared" ca="1" si="36"/>
        <v>ok</v>
      </c>
      <c r="AH45" s="130">
        <f t="shared" ca="1" si="50"/>
        <v>0</v>
      </c>
      <c r="AI45" s="128" t="str">
        <f t="shared" ca="1" si="51"/>
        <v>ok</v>
      </c>
      <c r="AJ45" s="123" t="str">
        <f t="shared" ca="1" si="52"/>
        <v>ok</v>
      </c>
      <c r="AK45" s="123" t="str">
        <f t="shared" ca="1" si="37"/>
        <v>ok</v>
      </c>
      <c r="AL45" s="123" t="str">
        <f t="shared" ca="1" si="53"/>
        <v>no</v>
      </c>
      <c r="AM45" s="69">
        <f t="shared" ca="1" si="38"/>
        <v>1</v>
      </c>
      <c r="AN45" s="41">
        <f t="shared" ca="1" si="39"/>
        <v>0</v>
      </c>
      <c r="AO45" s="70">
        <f t="shared" ca="1" si="40"/>
        <v>1</v>
      </c>
      <c r="AP45" s="36"/>
      <c r="AQ45" s="126" t="str">
        <f t="shared" ca="1" si="54"/>
        <v>no</v>
      </c>
      <c r="AR45" s="128" t="str">
        <f t="shared" ca="1" si="55"/>
        <v>no</v>
      </c>
      <c r="AS45" s="123" t="str">
        <f t="shared" ca="1" si="56"/>
        <v>no</v>
      </c>
      <c r="AT45" s="136">
        <f t="shared" ca="1" si="57"/>
        <v>10</v>
      </c>
      <c r="AU45" s="133">
        <f t="shared" ca="1" si="58"/>
        <v>10</v>
      </c>
      <c r="AV45" s="123" t="str">
        <f t="shared" ca="1" si="59"/>
        <v>ok</v>
      </c>
      <c r="AW45" s="119">
        <f t="shared" ca="1" si="60"/>
        <v>8</v>
      </c>
      <c r="AX45" s="116"/>
      <c r="AY45" s="119" t="str">
        <f t="shared" ca="1" si="61"/>
        <v/>
      </c>
      <c r="AZ45" s="123" t="str">
        <f t="shared" ca="1" si="62"/>
        <v>ok</v>
      </c>
      <c r="BA45" s="122" t="str">
        <f t="shared" ca="1" si="63"/>
        <v>no</v>
      </c>
      <c r="BB45" s="36"/>
      <c r="BC45" s="139">
        <f t="shared" ca="1" si="64"/>
        <v>8</v>
      </c>
      <c r="BD45" s="128" t="str">
        <f t="shared" ca="1" si="41"/>
        <v>no</v>
      </c>
      <c r="BE45" s="123" t="str">
        <f t="shared" ca="1" si="42"/>
        <v>no</v>
      </c>
      <c r="BF45" s="122" t="str">
        <f t="shared" ca="1" si="65"/>
        <v>ok</v>
      </c>
      <c r="BG45" s="36"/>
      <c r="BH45" s="126" t="str">
        <f t="shared" ca="1" si="66"/>
        <v>ok</v>
      </c>
      <c r="BI45" s="128" t="str">
        <f t="shared" ca="1" si="67"/>
        <v>no</v>
      </c>
      <c r="BJ45" s="69">
        <f t="shared" ca="1" si="68"/>
        <v>9</v>
      </c>
      <c r="BK45" s="41">
        <f t="shared" ca="1" si="69"/>
        <v>9</v>
      </c>
      <c r="BL45" s="71">
        <f t="shared" ca="1" si="43"/>
        <v>0</v>
      </c>
      <c r="BM45" s="68"/>
      <c r="BN45" s="139">
        <f t="shared" ca="1" si="70"/>
        <v>10</v>
      </c>
      <c r="BO45" s="128" t="str">
        <f t="shared" ca="1" si="71"/>
        <v>ok</v>
      </c>
      <c r="BP45" s="69">
        <f t="shared" ca="1" si="44"/>
        <v>5</v>
      </c>
      <c r="BQ45" s="41">
        <f t="shared" ca="1" si="45"/>
        <v>8</v>
      </c>
      <c r="BR45" s="72">
        <f t="shared" ca="1" si="46"/>
        <v>-3</v>
      </c>
      <c r="BS45" s="68"/>
      <c r="BT45" s="111">
        <v>2</v>
      </c>
      <c r="BU45" s="112" t="s">
        <v>124</v>
      </c>
      <c r="BV45" s="68" t="s">
        <v>168</v>
      </c>
      <c r="BW45" s="68"/>
      <c r="BX45" s="68"/>
      <c r="BY45" s="39"/>
      <c r="BZ45" s="40"/>
      <c r="CB45" s="37"/>
      <c r="CC45" s="36"/>
      <c r="CD45" s="37"/>
      <c r="CG45" s="39"/>
      <c r="CH45" s="40"/>
      <c r="CJ45" s="37"/>
      <c r="CK45" s="36"/>
      <c r="CL45" s="37"/>
      <c r="CO45" s="39">
        <f t="shared" ca="1" si="7"/>
        <v>0.93373511389301789</v>
      </c>
      <c r="CP45" s="40">
        <f t="shared" ca="1" si="0"/>
        <v>11</v>
      </c>
      <c r="CQ45" s="17"/>
      <c r="CR45" s="37">
        <v>45</v>
      </c>
      <c r="CS45" s="163">
        <v>4</v>
      </c>
      <c r="CT45" s="163">
        <v>6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3">B19</f>
        <v>－</v>
      </c>
      <c r="C46" s="13">
        <f t="shared" ca="1" si="73"/>
        <v>0</v>
      </c>
      <c r="D46" s="13">
        <f t="shared" ca="1" si="73"/>
        <v>9</v>
      </c>
      <c r="E46" s="13">
        <f t="shared" ca="1" si="73"/>
        <v>9</v>
      </c>
      <c r="F46" s="8"/>
      <c r="G46" s="9"/>
      <c r="H46" s="12" t="str">
        <f t="shared" si="73"/>
        <v>－</v>
      </c>
      <c r="I46" s="13">
        <f t="shared" ca="1" si="73"/>
        <v>0</v>
      </c>
      <c r="J46" s="13">
        <f t="shared" ca="1" si="73"/>
        <v>6</v>
      </c>
      <c r="K46" s="13">
        <f t="shared" ca="1" si="73"/>
        <v>6</v>
      </c>
      <c r="L46" s="8"/>
      <c r="M46" s="9"/>
      <c r="N46" s="12" t="str">
        <f t="shared" si="73"/>
        <v>－</v>
      </c>
      <c r="O46" s="13">
        <f t="shared" ca="1" si="73"/>
        <v>0</v>
      </c>
      <c r="P46" s="13">
        <f t="shared" ca="1" si="73"/>
        <v>3</v>
      </c>
      <c r="Q46" s="13">
        <f t="shared" ca="1" si="73"/>
        <v>6</v>
      </c>
      <c r="R46" s="8"/>
      <c r="S46" s="2"/>
      <c r="T46" s="2"/>
      <c r="U46" s="58" t="s">
        <v>171</v>
      </c>
      <c r="V46" s="2"/>
      <c r="W46" s="2"/>
      <c r="X46" s="37"/>
      <c r="Y46" s="37" t="s">
        <v>60</v>
      </c>
      <c r="Z46" s="59" t="str">
        <f t="shared" ca="1" si="47"/>
        <v>okok</v>
      </c>
      <c r="AA46" s="59" t="str">
        <f t="shared" ca="1" si="48"/>
        <v>nono</v>
      </c>
      <c r="AB46" s="59" t="str">
        <f t="shared" ca="1" si="49"/>
        <v>okok</v>
      </c>
      <c r="AC46" s="43"/>
      <c r="AD46" s="42"/>
      <c r="AE46" s="61" t="s">
        <v>60</v>
      </c>
      <c r="AF46" s="62"/>
      <c r="AG46" s="126" t="str">
        <f t="shared" ca="1" si="36"/>
        <v>ok</v>
      </c>
      <c r="AH46" s="130">
        <f t="shared" ca="1" si="50"/>
        <v>0</v>
      </c>
      <c r="AI46" s="128" t="str">
        <f t="shared" ca="1" si="51"/>
        <v>ok</v>
      </c>
      <c r="AJ46" s="123" t="str">
        <f t="shared" ca="1" si="52"/>
        <v>ok</v>
      </c>
      <c r="AK46" s="123" t="str">
        <f t="shared" ca="1" si="37"/>
        <v>ok</v>
      </c>
      <c r="AL46" s="123" t="str">
        <f t="shared" ca="1" si="53"/>
        <v>no</v>
      </c>
      <c r="AM46" s="69">
        <f t="shared" ca="1" si="38"/>
        <v>1</v>
      </c>
      <c r="AN46" s="41">
        <f t="shared" ca="1" si="39"/>
        <v>0</v>
      </c>
      <c r="AO46" s="70">
        <f t="shared" ca="1" si="40"/>
        <v>1</v>
      </c>
      <c r="AP46" s="36"/>
      <c r="AQ46" s="126" t="str">
        <f t="shared" ca="1" si="54"/>
        <v>no</v>
      </c>
      <c r="AR46" s="128" t="str">
        <f t="shared" ca="1" si="55"/>
        <v>no</v>
      </c>
      <c r="AS46" s="123" t="str">
        <f t="shared" ca="1" si="56"/>
        <v>no</v>
      </c>
      <c r="AT46" s="136">
        <f t="shared" ca="1" si="57"/>
        <v>10</v>
      </c>
      <c r="AU46" s="133">
        <f t="shared" ca="1" si="58"/>
        <v>10</v>
      </c>
      <c r="AV46" s="123" t="str">
        <f t="shared" ca="1" si="59"/>
        <v>ok</v>
      </c>
      <c r="AW46" s="119">
        <f t="shared" ca="1" si="60"/>
        <v>3</v>
      </c>
      <c r="AX46" s="116"/>
      <c r="AY46" s="119" t="str">
        <f t="shared" ca="1" si="61"/>
        <v/>
      </c>
      <c r="AZ46" s="123" t="str">
        <f t="shared" ca="1" si="62"/>
        <v>ok</v>
      </c>
      <c r="BA46" s="122" t="str">
        <f t="shared" ca="1" si="63"/>
        <v>no</v>
      </c>
      <c r="BB46" s="36"/>
      <c r="BC46" s="139">
        <f t="shared" ca="1" si="64"/>
        <v>3</v>
      </c>
      <c r="BD46" s="128" t="str">
        <f t="shared" ca="1" si="41"/>
        <v>no</v>
      </c>
      <c r="BE46" s="123" t="str">
        <f t="shared" ca="1" si="42"/>
        <v>no</v>
      </c>
      <c r="BF46" s="122" t="str">
        <f t="shared" ca="1" si="65"/>
        <v>ok</v>
      </c>
      <c r="BG46" s="36"/>
      <c r="BH46" s="126" t="str">
        <f t="shared" ca="1" si="66"/>
        <v>ok</v>
      </c>
      <c r="BI46" s="128" t="str">
        <f t="shared" ca="1" si="67"/>
        <v>no</v>
      </c>
      <c r="BJ46" s="69">
        <f t="shared" ca="1" si="68"/>
        <v>4</v>
      </c>
      <c r="BK46" s="41">
        <f t="shared" ca="1" si="69"/>
        <v>4</v>
      </c>
      <c r="BL46" s="71">
        <f t="shared" ca="1" si="43"/>
        <v>0</v>
      </c>
      <c r="BM46" s="68"/>
      <c r="BN46" s="139">
        <f t="shared" ca="1" si="70"/>
        <v>10</v>
      </c>
      <c r="BO46" s="128" t="str">
        <f t="shared" ca="1" si="71"/>
        <v>ok</v>
      </c>
      <c r="BP46" s="69">
        <f t="shared" ca="1" si="44"/>
        <v>6</v>
      </c>
      <c r="BQ46" s="41">
        <f t="shared" ca="1" si="45"/>
        <v>8</v>
      </c>
      <c r="BR46" s="72">
        <f t="shared" ca="1" si="46"/>
        <v>-2</v>
      </c>
      <c r="BS46" s="68"/>
      <c r="BT46" s="111">
        <v>3</v>
      </c>
      <c r="BU46" s="112" t="s">
        <v>129</v>
      </c>
      <c r="BV46" s="68" t="s">
        <v>168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39">
        <f t="shared" ca="1" si="7"/>
        <v>0.51185884056215158</v>
      </c>
      <c r="CP46" s="40">
        <f t="shared" ca="1" si="0"/>
        <v>31</v>
      </c>
      <c r="CQ46" s="17"/>
      <c r="CR46" s="37">
        <v>46</v>
      </c>
      <c r="CS46" s="164">
        <v>4</v>
      </c>
      <c r="CT46" s="163">
        <v>7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0</v>
      </c>
      <c r="D47" s="30">
        <f ca="1">MOD(ROUNDDOWN(AM35/10,0),10)</f>
        <v>9</v>
      </c>
      <c r="E47" s="30">
        <f ca="1">MOD(AM35,10)</f>
        <v>7</v>
      </c>
      <c r="F47" s="8"/>
      <c r="G47" s="9"/>
      <c r="H47" s="29"/>
      <c r="I47" s="30">
        <f ca="1">MOD(ROUNDDOWN(AM36/100,0),10)</f>
        <v>0</v>
      </c>
      <c r="J47" s="30">
        <f ca="1">MOD(ROUNDDOWN(AM36/10,0),10)</f>
        <v>9</v>
      </c>
      <c r="K47" s="30">
        <f ca="1">MOD(AM36,10)</f>
        <v>9</v>
      </c>
      <c r="L47" s="8"/>
      <c r="M47" s="9"/>
      <c r="N47" s="29"/>
      <c r="O47" s="30">
        <f ca="1">MOD(ROUNDDOWN(AM37/100,0),10)</f>
        <v>0</v>
      </c>
      <c r="P47" s="30">
        <f ca="1">MOD(ROUNDDOWN(AM37/10,0),10)</f>
        <v>9</v>
      </c>
      <c r="Q47" s="30">
        <f ca="1">MOD(AM37,10)</f>
        <v>7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7"/>
        <v>okok</v>
      </c>
      <c r="AA47" s="59" t="str">
        <f t="shared" ca="1" si="48"/>
        <v>nono</v>
      </c>
      <c r="AB47" s="59" t="str">
        <f t="shared" ca="1" si="49"/>
        <v>okok</v>
      </c>
      <c r="AC47" s="43"/>
      <c r="AD47" s="42"/>
      <c r="AE47" s="61" t="s">
        <v>61</v>
      </c>
      <c r="AF47" s="62"/>
      <c r="AG47" s="126" t="str">
        <f t="shared" ca="1" si="36"/>
        <v>ok</v>
      </c>
      <c r="AH47" s="130">
        <f t="shared" ca="1" si="50"/>
        <v>0</v>
      </c>
      <c r="AI47" s="128" t="str">
        <f t="shared" ca="1" si="51"/>
        <v>ok</v>
      </c>
      <c r="AJ47" s="123" t="str">
        <f t="shared" ca="1" si="52"/>
        <v>ok</v>
      </c>
      <c r="AK47" s="123" t="str">
        <f t="shared" ca="1" si="37"/>
        <v>ok</v>
      </c>
      <c r="AL47" s="123" t="str">
        <f t="shared" ca="1" si="53"/>
        <v>no</v>
      </c>
      <c r="AM47" s="69">
        <f t="shared" ca="1" si="38"/>
        <v>1</v>
      </c>
      <c r="AN47" s="41">
        <f t="shared" ca="1" si="39"/>
        <v>0</v>
      </c>
      <c r="AO47" s="70">
        <f t="shared" ca="1" si="40"/>
        <v>1</v>
      </c>
      <c r="AP47" s="36"/>
      <c r="AQ47" s="126" t="str">
        <f t="shared" ca="1" si="54"/>
        <v>no</v>
      </c>
      <c r="AR47" s="128" t="str">
        <f t="shared" ca="1" si="55"/>
        <v>no</v>
      </c>
      <c r="AS47" s="123" t="str">
        <f t="shared" ca="1" si="56"/>
        <v>no</v>
      </c>
      <c r="AT47" s="136">
        <f t="shared" ca="1" si="57"/>
        <v>10</v>
      </c>
      <c r="AU47" s="133">
        <f t="shared" ca="1" si="58"/>
        <v>10</v>
      </c>
      <c r="AV47" s="123" t="str">
        <f t="shared" ca="1" si="59"/>
        <v>ok</v>
      </c>
      <c r="AW47" s="119">
        <f t="shared" ca="1" si="60"/>
        <v>7</v>
      </c>
      <c r="AX47" s="116"/>
      <c r="AY47" s="119" t="str">
        <f t="shared" ca="1" si="61"/>
        <v/>
      </c>
      <c r="AZ47" s="123" t="str">
        <f t="shared" ca="1" si="62"/>
        <v>ok</v>
      </c>
      <c r="BA47" s="122" t="str">
        <f t="shared" ca="1" si="63"/>
        <v>no</v>
      </c>
      <c r="BB47" s="36"/>
      <c r="BC47" s="139">
        <f t="shared" ca="1" si="64"/>
        <v>7</v>
      </c>
      <c r="BD47" s="128" t="str">
        <f t="shared" ca="1" si="41"/>
        <v>no</v>
      </c>
      <c r="BE47" s="123" t="str">
        <f t="shared" ca="1" si="42"/>
        <v>no</v>
      </c>
      <c r="BF47" s="122" t="str">
        <f t="shared" ca="1" si="65"/>
        <v>ok</v>
      </c>
      <c r="BG47" s="36"/>
      <c r="BH47" s="126" t="str">
        <f t="shared" ca="1" si="66"/>
        <v>ok</v>
      </c>
      <c r="BI47" s="128" t="str">
        <f t="shared" ca="1" si="67"/>
        <v>no</v>
      </c>
      <c r="BJ47" s="69">
        <f t="shared" ca="1" si="68"/>
        <v>8</v>
      </c>
      <c r="BK47" s="41">
        <f t="shared" ca="1" si="69"/>
        <v>8</v>
      </c>
      <c r="BL47" s="71">
        <f t="shared" ca="1" si="43"/>
        <v>0</v>
      </c>
      <c r="BM47" s="68"/>
      <c r="BN47" s="139">
        <f t="shared" ca="1" si="70"/>
        <v>10</v>
      </c>
      <c r="BO47" s="128" t="str">
        <f t="shared" ca="1" si="71"/>
        <v>ok</v>
      </c>
      <c r="BP47" s="69">
        <f t="shared" ca="1" si="44"/>
        <v>7</v>
      </c>
      <c r="BQ47" s="41">
        <f t="shared" ca="1" si="45"/>
        <v>9</v>
      </c>
      <c r="BR47" s="72">
        <f t="shared" ca="1" si="46"/>
        <v>-2</v>
      </c>
      <c r="BS47" s="68"/>
      <c r="BT47" s="111">
        <v>4</v>
      </c>
      <c r="BU47" s="112" t="s">
        <v>259</v>
      </c>
      <c r="BV47" s="68" t="s">
        <v>260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39">
        <f t="shared" ca="1" si="7"/>
        <v>0.7291515393887118</v>
      </c>
      <c r="CP47" s="40">
        <f t="shared" ca="1" si="0"/>
        <v>19</v>
      </c>
      <c r="CR47" s="37">
        <v>47</v>
      </c>
      <c r="CS47" s="164">
        <v>4</v>
      </c>
      <c r="CT47" s="163">
        <v>8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261</v>
      </c>
      <c r="V48" s="2"/>
      <c r="W48" s="2"/>
      <c r="X48" s="37"/>
      <c r="Y48" s="37" t="s">
        <v>62</v>
      </c>
      <c r="Z48" s="59" t="str">
        <f t="shared" ca="1" si="47"/>
        <v>okok</v>
      </c>
      <c r="AA48" s="59" t="str">
        <f t="shared" ca="1" si="48"/>
        <v>nono</v>
      </c>
      <c r="AB48" s="59" t="str">
        <f t="shared" ca="1" si="49"/>
        <v>okok</v>
      </c>
      <c r="AC48" s="43"/>
      <c r="AD48" s="42"/>
      <c r="AE48" s="61" t="s">
        <v>62</v>
      </c>
      <c r="AF48" s="62"/>
      <c r="AG48" s="126" t="str">
        <f t="shared" ca="1" si="36"/>
        <v>ok</v>
      </c>
      <c r="AH48" s="130">
        <f t="shared" ca="1" si="50"/>
        <v>0</v>
      </c>
      <c r="AI48" s="128" t="str">
        <f t="shared" ca="1" si="51"/>
        <v>ok</v>
      </c>
      <c r="AJ48" s="123" t="str">
        <f t="shared" ca="1" si="52"/>
        <v>ok</v>
      </c>
      <c r="AK48" s="123" t="str">
        <f t="shared" ca="1" si="37"/>
        <v>ok</v>
      </c>
      <c r="AL48" s="123" t="str">
        <f t="shared" ca="1" si="53"/>
        <v>no</v>
      </c>
      <c r="AM48" s="69">
        <f t="shared" ca="1" si="38"/>
        <v>1</v>
      </c>
      <c r="AN48" s="41">
        <f t="shared" ca="1" si="39"/>
        <v>0</v>
      </c>
      <c r="AO48" s="70">
        <f t="shared" ca="1" si="40"/>
        <v>1</v>
      </c>
      <c r="AP48" s="36"/>
      <c r="AQ48" s="126" t="str">
        <f t="shared" ca="1" si="54"/>
        <v>no</v>
      </c>
      <c r="AR48" s="128" t="str">
        <f t="shared" ca="1" si="55"/>
        <v>no</v>
      </c>
      <c r="AS48" s="123" t="str">
        <f t="shared" ca="1" si="56"/>
        <v>no</v>
      </c>
      <c r="AT48" s="136">
        <f t="shared" ca="1" si="57"/>
        <v>10</v>
      </c>
      <c r="AU48" s="133">
        <f t="shared" ca="1" si="58"/>
        <v>10</v>
      </c>
      <c r="AV48" s="123" t="str">
        <f t="shared" ca="1" si="59"/>
        <v>ok</v>
      </c>
      <c r="AW48" s="119">
        <f t="shared" ca="1" si="60"/>
        <v>2</v>
      </c>
      <c r="AX48" s="116"/>
      <c r="AY48" s="119" t="str">
        <f t="shared" ca="1" si="61"/>
        <v/>
      </c>
      <c r="AZ48" s="123" t="str">
        <f t="shared" ca="1" si="62"/>
        <v>ok</v>
      </c>
      <c r="BA48" s="122" t="str">
        <f t="shared" ca="1" si="63"/>
        <v>no</v>
      </c>
      <c r="BB48" s="36"/>
      <c r="BC48" s="139">
        <f t="shared" ca="1" si="64"/>
        <v>2</v>
      </c>
      <c r="BD48" s="128" t="str">
        <f t="shared" ca="1" si="41"/>
        <v>no</v>
      </c>
      <c r="BE48" s="123" t="str">
        <f t="shared" ca="1" si="42"/>
        <v>no</v>
      </c>
      <c r="BF48" s="122" t="str">
        <f t="shared" ca="1" si="65"/>
        <v>ok</v>
      </c>
      <c r="BG48" s="36"/>
      <c r="BH48" s="126" t="str">
        <f t="shared" ca="1" si="66"/>
        <v>ok</v>
      </c>
      <c r="BI48" s="128" t="str">
        <f t="shared" ca="1" si="67"/>
        <v>no</v>
      </c>
      <c r="BJ48" s="69">
        <f t="shared" ca="1" si="68"/>
        <v>3</v>
      </c>
      <c r="BK48" s="41">
        <f t="shared" ca="1" si="69"/>
        <v>3</v>
      </c>
      <c r="BL48" s="71">
        <f t="shared" ca="1" si="43"/>
        <v>0</v>
      </c>
      <c r="BM48" s="68"/>
      <c r="BN48" s="139">
        <f t="shared" ca="1" si="70"/>
        <v>10</v>
      </c>
      <c r="BO48" s="128" t="str">
        <f t="shared" ca="1" si="71"/>
        <v>ok</v>
      </c>
      <c r="BP48" s="69">
        <f t="shared" ca="1" si="44"/>
        <v>8</v>
      </c>
      <c r="BQ48" s="41">
        <f t="shared" ca="1" si="45"/>
        <v>9</v>
      </c>
      <c r="BR48" s="72">
        <f t="shared" ca="1" si="46"/>
        <v>-1</v>
      </c>
      <c r="BS48" s="68"/>
      <c r="BT48" s="111">
        <v>5</v>
      </c>
      <c r="BU48" s="112" t="s">
        <v>135</v>
      </c>
      <c r="BV48" s="68" t="s">
        <v>168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>
        <f t="shared" ca="1" si="7"/>
        <v>0.34485475218660488</v>
      </c>
      <c r="CP48" s="40">
        <f t="shared" ca="1" si="0"/>
        <v>41</v>
      </c>
      <c r="CR48" s="37">
        <v>48</v>
      </c>
      <c r="CS48" s="164">
        <v>4</v>
      </c>
      <c r="CT48" s="163">
        <v>9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>⑩</v>
      </c>
      <c r="E49" s="21"/>
      <c r="F49" s="21"/>
      <c r="G49" s="23"/>
      <c r="H49" s="21"/>
      <c r="I49" s="21"/>
      <c r="J49" s="22" t="str">
        <f ca="1">IF($AT53="","",VLOOKUP($AT53,$BT$43:$BU$53,2,FALSE))</f>
        <v>⑩</v>
      </c>
      <c r="K49" s="21"/>
      <c r="L49" s="24"/>
      <c r="M49" s="20"/>
      <c r="N49" s="24"/>
      <c r="O49" s="21"/>
      <c r="P49" s="22" t="str">
        <f ca="1">IF($AT54="","",VLOOKUP($AT54,$BT$43:$BU$53,2,FALSE))</f>
        <v>⑩</v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7"/>
        <v>okok</v>
      </c>
      <c r="AA49" s="59" t="str">
        <f t="shared" ca="1" si="48"/>
        <v>nono</v>
      </c>
      <c r="AB49" s="59" t="str">
        <f t="shared" ca="1" si="49"/>
        <v>okok</v>
      </c>
      <c r="AC49" s="43"/>
      <c r="AD49" s="73"/>
      <c r="AE49" s="61" t="s">
        <v>63</v>
      </c>
      <c r="AF49" s="62"/>
      <c r="AG49" s="126" t="str">
        <f t="shared" ca="1" si="36"/>
        <v>ok</v>
      </c>
      <c r="AH49" s="130">
        <f t="shared" ca="1" si="50"/>
        <v>0</v>
      </c>
      <c r="AI49" s="128" t="str">
        <f t="shared" ca="1" si="51"/>
        <v>ok</v>
      </c>
      <c r="AJ49" s="123" t="str">
        <f t="shared" ca="1" si="52"/>
        <v>ok</v>
      </c>
      <c r="AK49" s="123" t="str">
        <f t="shared" ca="1" si="37"/>
        <v>ok</v>
      </c>
      <c r="AL49" s="123" t="str">
        <f t="shared" ca="1" si="53"/>
        <v>no</v>
      </c>
      <c r="AM49" s="69">
        <f t="shared" ca="1" si="38"/>
        <v>1</v>
      </c>
      <c r="AN49" s="41">
        <f t="shared" ca="1" si="39"/>
        <v>0</v>
      </c>
      <c r="AO49" s="70">
        <f t="shared" ca="1" si="40"/>
        <v>1</v>
      </c>
      <c r="AP49" s="36"/>
      <c r="AQ49" s="126" t="str">
        <f t="shared" ca="1" si="54"/>
        <v>no</v>
      </c>
      <c r="AR49" s="128" t="str">
        <f ca="1">IF(AY49=9,"ok","no")</f>
        <v>no</v>
      </c>
      <c r="AS49" s="123" t="str">
        <f t="shared" ca="1" si="56"/>
        <v>no</v>
      </c>
      <c r="AT49" s="136">
        <f ca="1">IF(AY49=9,AY49,IF(AU49=10,AU49,""))</f>
        <v>10</v>
      </c>
      <c r="AU49" s="133">
        <f t="shared" ca="1" si="58"/>
        <v>10</v>
      </c>
      <c r="AV49" s="123" t="str">
        <f t="shared" ca="1" si="59"/>
        <v>ok</v>
      </c>
      <c r="AW49" s="119">
        <f t="shared" ca="1" si="60"/>
        <v>8</v>
      </c>
      <c r="AX49" s="116"/>
      <c r="AY49" s="119" t="str">
        <f t="shared" ca="1" si="61"/>
        <v/>
      </c>
      <c r="AZ49" s="123" t="str">
        <f t="shared" ca="1" si="62"/>
        <v>ok</v>
      </c>
      <c r="BA49" s="122" t="str">
        <f t="shared" ca="1" si="63"/>
        <v>no</v>
      </c>
      <c r="BB49" s="36"/>
      <c r="BC49" s="139">
        <f t="shared" ca="1" si="64"/>
        <v>8</v>
      </c>
      <c r="BD49" s="128" t="str">
        <f t="shared" ca="1" si="41"/>
        <v>no</v>
      </c>
      <c r="BE49" s="123" t="str">
        <f t="shared" ca="1" si="42"/>
        <v>no</v>
      </c>
      <c r="BF49" s="122" t="str">
        <f t="shared" ca="1" si="65"/>
        <v>ok</v>
      </c>
      <c r="BG49" s="36"/>
      <c r="BH49" s="126" t="str">
        <f t="shared" ca="1" si="66"/>
        <v>ok</v>
      </c>
      <c r="BI49" s="128" t="str">
        <f t="shared" ca="1" si="67"/>
        <v>no</v>
      </c>
      <c r="BJ49" s="69">
        <f t="shared" ca="1" si="68"/>
        <v>9</v>
      </c>
      <c r="BK49" s="41">
        <f t="shared" ca="1" si="69"/>
        <v>9</v>
      </c>
      <c r="BL49" s="71">
        <f t="shared" ca="1" si="43"/>
        <v>0</v>
      </c>
      <c r="BM49" s="68"/>
      <c r="BN49" s="139">
        <f t="shared" ca="1" si="70"/>
        <v>10</v>
      </c>
      <c r="BO49" s="128" t="str">
        <f t="shared" ca="1" si="71"/>
        <v>ok</v>
      </c>
      <c r="BP49" s="69">
        <f t="shared" ca="1" si="44"/>
        <v>6</v>
      </c>
      <c r="BQ49" s="41">
        <f t="shared" ca="1" si="45"/>
        <v>9</v>
      </c>
      <c r="BR49" s="72">
        <f t="shared" ca="1" si="46"/>
        <v>-3</v>
      </c>
      <c r="BS49" s="68"/>
      <c r="BT49" s="111">
        <v>6</v>
      </c>
      <c r="BU49" s="112" t="s">
        <v>138</v>
      </c>
      <c r="BV49" s="68" t="s">
        <v>168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>
        <f t="shared" ca="1" si="7"/>
        <v>0.46475045324420539</v>
      </c>
      <c r="CP49" s="40">
        <f t="shared" ca="1" si="0"/>
        <v>34</v>
      </c>
      <c r="CR49" s="37">
        <v>49</v>
      </c>
      <c r="CS49" s="164">
        <v>5</v>
      </c>
      <c r="CT49" s="163">
        <v>6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>⓪</v>
      </c>
      <c r="D50" s="32" t="str">
        <f ca="1">IF($BC52="","",VLOOKUP($BC52,$BT$43:$BU$53,2,FALSE))</f>
        <v>③</v>
      </c>
      <c r="E50" s="32" t="str">
        <f ca="1">IF($BN52="","",VLOOKUP($BN52,$BT$43:$BU$53,2,FALSE))</f>
        <v>⑩</v>
      </c>
      <c r="F50" s="8"/>
      <c r="G50" s="6" t="str">
        <f>G23</f>
        <v>⑪</v>
      </c>
      <c r="H50" s="7"/>
      <c r="I50" s="32" t="str">
        <f ca="1">IF($AH53="","",VLOOKUP($AH53,$BT$43:$BU$53,2,FALSE))</f>
        <v>⓪</v>
      </c>
      <c r="J50" s="32" t="str">
        <f ca="1">IF($BC53="","",VLOOKUP($BC53,$BT$43:$BU$53,2,FALSE))</f>
        <v>⑤</v>
      </c>
      <c r="K50" s="32" t="str">
        <f ca="1">IF($BN53="","",VLOOKUP($BN53,$BT$43:$BU$53,2,FALSE))</f>
        <v>⑩</v>
      </c>
      <c r="L50" s="8"/>
      <c r="M50" s="6" t="str">
        <f>M23</f>
        <v>⑫</v>
      </c>
      <c r="N50" s="7"/>
      <c r="O50" s="32" t="str">
        <f ca="1">IF($AH54="","",VLOOKUP($AH54,$BT$43:$BU$53,2,FALSE))</f>
        <v>⓪</v>
      </c>
      <c r="P50" s="32" t="str">
        <f ca="1">IF($BC54="","",VLOOKUP($BC54,$BT$43:$BU$53,2,FALSE))</f>
        <v>⓪</v>
      </c>
      <c r="Q50" s="32" t="str">
        <f ca="1">IF($BN54="","",VLOOKUP($BN54,$BT$43:$BU$53,2,FALSE))</f>
        <v>⑩</v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7"/>
        <v>okok</v>
      </c>
      <c r="AA50" s="59" t="str">
        <f t="shared" ca="1" si="48"/>
        <v>nono</v>
      </c>
      <c r="AB50" s="59" t="str">
        <f t="shared" ca="1" si="49"/>
        <v>okok</v>
      </c>
      <c r="AC50" s="43"/>
      <c r="AD50" s="35"/>
      <c r="AE50" s="61" t="s">
        <v>64</v>
      </c>
      <c r="AF50" s="62"/>
      <c r="AG50" s="126" t="str">
        <f t="shared" ca="1" si="36"/>
        <v>ok</v>
      </c>
      <c r="AH50" s="130">
        <f t="shared" ca="1" si="50"/>
        <v>0</v>
      </c>
      <c r="AI50" s="128" t="str">
        <f t="shared" ca="1" si="51"/>
        <v>ok</v>
      </c>
      <c r="AJ50" s="123" t="str">
        <f t="shared" ca="1" si="52"/>
        <v>ok</v>
      </c>
      <c r="AK50" s="123" t="str">
        <f t="shared" ca="1" si="37"/>
        <v>ok</v>
      </c>
      <c r="AL50" s="123" t="str">
        <f t="shared" ca="1" si="53"/>
        <v>no</v>
      </c>
      <c r="AM50" s="69">
        <f t="shared" ca="1" si="38"/>
        <v>1</v>
      </c>
      <c r="AN50" s="41">
        <f t="shared" ca="1" si="39"/>
        <v>0</v>
      </c>
      <c r="AO50" s="70">
        <f t="shared" ca="1" si="40"/>
        <v>1</v>
      </c>
      <c r="AP50" s="36"/>
      <c r="AQ50" s="126" t="str">
        <f t="shared" ca="1" si="54"/>
        <v>no</v>
      </c>
      <c r="AR50" s="128" t="str">
        <f t="shared" ca="1" si="55"/>
        <v>no</v>
      </c>
      <c r="AS50" s="123" t="str">
        <f t="shared" ca="1" si="56"/>
        <v>no</v>
      </c>
      <c r="AT50" s="136">
        <f t="shared" ca="1" si="57"/>
        <v>10</v>
      </c>
      <c r="AU50" s="133">
        <f t="shared" ca="1" si="58"/>
        <v>10</v>
      </c>
      <c r="AV50" s="123" t="str">
        <f t="shared" ca="1" si="59"/>
        <v>ok</v>
      </c>
      <c r="AW50" s="119">
        <f t="shared" ca="1" si="60"/>
        <v>5</v>
      </c>
      <c r="AX50" s="116"/>
      <c r="AY50" s="119" t="str">
        <f t="shared" ca="1" si="61"/>
        <v/>
      </c>
      <c r="AZ50" s="123" t="str">
        <f t="shared" ca="1" si="62"/>
        <v>ok</v>
      </c>
      <c r="BA50" s="122" t="str">
        <f t="shared" ca="1" si="63"/>
        <v>no</v>
      </c>
      <c r="BB50" s="36"/>
      <c r="BC50" s="139">
        <f t="shared" ca="1" si="64"/>
        <v>5</v>
      </c>
      <c r="BD50" s="128" t="str">
        <f t="shared" ca="1" si="41"/>
        <v>no</v>
      </c>
      <c r="BE50" s="123" t="str">
        <f t="shared" ca="1" si="42"/>
        <v>no</v>
      </c>
      <c r="BF50" s="122" t="str">
        <f t="shared" ca="1" si="65"/>
        <v>ok</v>
      </c>
      <c r="BG50" s="36"/>
      <c r="BH50" s="126" t="str">
        <f t="shared" ca="1" si="66"/>
        <v>ok</v>
      </c>
      <c r="BI50" s="128" t="str">
        <f t="shared" ca="1" si="67"/>
        <v>no</v>
      </c>
      <c r="BJ50" s="69">
        <f t="shared" ca="1" si="68"/>
        <v>6</v>
      </c>
      <c r="BK50" s="41">
        <f t="shared" ca="1" si="69"/>
        <v>6</v>
      </c>
      <c r="BL50" s="71">
        <f t="shared" ca="1" si="43"/>
        <v>0</v>
      </c>
      <c r="BM50" s="68"/>
      <c r="BN50" s="139">
        <f t="shared" ca="1" si="70"/>
        <v>10</v>
      </c>
      <c r="BO50" s="128" t="str">
        <f t="shared" ca="1" si="71"/>
        <v>ok</v>
      </c>
      <c r="BP50" s="69">
        <f t="shared" ca="1" si="44"/>
        <v>5</v>
      </c>
      <c r="BQ50" s="41">
        <f t="shared" ca="1" si="45"/>
        <v>6</v>
      </c>
      <c r="BR50" s="72">
        <f t="shared" ca="1" si="46"/>
        <v>-1</v>
      </c>
      <c r="BS50" s="68"/>
      <c r="BT50" s="111">
        <v>7</v>
      </c>
      <c r="BU50" s="112" t="s">
        <v>139</v>
      </c>
      <c r="BV50" s="68" t="s">
        <v>168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>
        <f t="shared" ca="1" si="7"/>
        <v>0.91144894213937322</v>
      </c>
      <c r="CP50" s="40">
        <f t="shared" ca="1" si="0"/>
        <v>12</v>
      </c>
      <c r="CR50" s="37">
        <v>50</v>
      </c>
      <c r="CS50" s="164">
        <v>5</v>
      </c>
      <c r="CT50" s="163">
        <v>7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4">C24</f>
        <v>1</v>
      </c>
      <c r="D51" s="11">
        <f t="shared" ca="1" si="74"/>
        <v>4</v>
      </c>
      <c r="E51" s="11">
        <f t="shared" ca="1" si="74"/>
        <v>3</v>
      </c>
      <c r="F51" s="8"/>
      <c r="G51" s="9"/>
      <c r="H51" s="10"/>
      <c r="I51" s="11">
        <f t="shared" ca="1" si="74"/>
        <v>1</v>
      </c>
      <c r="J51" s="11">
        <f t="shared" ca="1" si="74"/>
        <v>6</v>
      </c>
      <c r="K51" s="11">
        <f t="shared" ca="1" si="74"/>
        <v>2</v>
      </c>
      <c r="L51" s="8"/>
      <c r="M51" s="9"/>
      <c r="N51" s="10"/>
      <c r="O51" s="11">
        <f t="shared" ca="1" si="74"/>
        <v>1</v>
      </c>
      <c r="P51" s="11">
        <f t="shared" ca="1" si="74"/>
        <v>1</v>
      </c>
      <c r="Q51" s="11">
        <f t="shared" ca="1" si="74"/>
        <v>4</v>
      </c>
      <c r="R51" s="8"/>
      <c r="S51" s="2"/>
      <c r="T51" s="2"/>
      <c r="U51" s="58" t="s">
        <v>176</v>
      </c>
      <c r="V51" s="2"/>
      <c r="W51" s="2"/>
      <c r="X51" s="37"/>
      <c r="Y51" s="37" t="s">
        <v>65</v>
      </c>
      <c r="Z51" s="59" t="str">
        <f t="shared" ca="1" si="47"/>
        <v>okok</v>
      </c>
      <c r="AA51" s="59" t="str">
        <f t="shared" ca="1" si="48"/>
        <v>nono</v>
      </c>
      <c r="AB51" s="59" t="str">
        <f t="shared" ca="1" si="49"/>
        <v>okok</v>
      </c>
      <c r="AC51" s="43"/>
      <c r="AD51" s="35"/>
      <c r="AE51" s="61" t="s">
        <v>65</v>
      </c>
      <c r="AF51" s="62"/>
      <c r="AG51" s="126" t="str">
        <f t="shared" ca="1" si="36"/>
        <v>ok</v>
      </c>
      <c r="AH51" s="130">
        <f t="shared" ca="1" si="50"/>
        <v>0</v>
      </c>
      <c r="AI51" s="128" t="str">
        <f t="shared" ca="1" si="51"/>
        <v>ok</v>
      </c>
      <c r="AJ51" s="123" t="str">
        <f t="shared" ca="1" si="52"/>
        <v>ok</v>
      </c>
      <c r="AK51" s="123" t="str">
        <f t="shared" ca="1" si="37"/>
        <v>ok</v>
      </c>
      <c r="AL51" s="123" t="str">
        <f t="shared" ca="1" si="53"/>
        <v>no</v>
      </c>
      <c r="AM51" s="69">
        <f t="shared" ca="1" si="38"/>
        <v>1</v>
      </c>
      <c r="AN51" s="41">
        <f t="shared" ca="1" si="39"/>
        <v>0</v>
      </c>
      <c r="AO51" s="70">
        <f t="shared" ca="1" si="40"/>
        <v>1</v>
      </c>
      <c r="AP51" s="36"/>
      <c r="AQ51" s="126" t="str">
        <f t="shared" ca="1" si="54"/>
        <v>no</v>
      </c>
      <c r="AR51" s="128" t="str">
        <f t="shared" ca="1" si="55"/>
        <v>no</v>
      </c>
      <c r="AS51" s="123" t="str">
        <f t="shared" ca="1" si="56"/>
        <v>no</v>
      </c>
      <c r="AT51" s="136">
        <f t="shared" ca="1" si="57"/>
        <v>10</v>
      </c>
      <c r="AU51" s="133">
        <f t="shared" ca="1" si="58"/>
        <v>10</v>
      </c>
      <c r="AV51" s="123" t="str">
        <f t="shared" ca="1" si="59"/>
        <v>ok</v>
      </c>
      <c r="AW51" s="119">
        <f t="shared" ca="1" si="60"/>
        <v>2</v>
      </c>
      <c r="AX51" s="116"/>
      <c r="AY51" s="119" t="str">
        <f t="shared" ca="1" si="61"/>
        <v/>
      </c>
      <c r="AZ51" s="123" t="str">
        <f t="shared" ca="1" si="62"/>
        <v>ok</v>
      </c>
      <c r="BA51" s="122" t="str">
        <f t="shared" ca="1" si="63"/>
        <v>no</v>
      </c>
      <c r="BB51" s="36"/>
      <c r="BC51" s="139">
        <f t="shared" ca="1" si="64"/>
        <v>2</v>
      </c>
      <c r="BD51" s="128" t="str">
        <f t="shared" ca="1" si="41"/>
        <v>no</v>
      </c>
      <c r="BE51" s="123" t="str">
        <f t="shared" ca="1" si="42"/>
        <v>no</v>
      </c>
      <c r="BF51" s="122" t="str">
        <f t="shared" ca="1" si="65"/>
        <v>ok</v>
      </c>
      <c r="BG51" s="36"/>
      <c r="BH51" s="126" t="str">
        <f t="shared" ca="1" si="66"/>
        <v>ok</v>
      </c>
      <c r="BI51" s="128" t="str">
        <f t="shared" ca="1" si="67"/>
        <v>no</v>
      </c>
      <c r="BJ51" s="69">
        <f t="shared" ca="1" si="68"/>
        <v>3</v>
      </c>
      <c r="BK51" s="41">
        <f t="shared" ca="1" si="69"/>
        <v>3</v>
      </c>
      <c r="BL51" s="71">
        <f t="shared" ca="1" si="43"/>
        <v>0</v>
      </c>
      <c r="BM51" s="68"/>
      <c r="BN51" s="139">
        <f t="shared" ca="1" si="70"/>
        <v>10</v>
      </c>
      <c r="BO51" s="128" t="str">
        <f t="shared" ca="1" si="71"/>
        <v>ok</v>
      </c>
      <c r="BP51" s="69">
        <f t="shared" ca="1" si="44"/>
        <v>3</v>
      </c>
      <c r="BQ51" s="41">
        <f t="shared" ca="1" si="45"/>
        <v>6</v>
      </c>
      <c r="BR51" s="72">
        <f t="shared" ca="1" si="46"/>
        <v>-3</v>
      </c>
      <c r="BS51" s="68"/>
      <c r="BT51" s="111">
        <v>8</v>
      </c>
      <c r="BU51" s="112" t="s">
        <v>140</v>
      </c>
      <c r="BV51" s="68" t="s">
        <v>168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>
        <f t="shared" ca="1" si="7"/>
        <v>0.5728042869414427</v>
      </c>
      <c r="CP51" s="40">
        <f t="shared" ca="1" si="0"/>
        <v>27</v>
      </c>
      <c r="CR51" s="37">
        <v>51</v>
      </c>
      <c r="CS51" s="164">
        <v>5</v>
      </c>
      <c r="CT51" s="163">
        <v>8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5">B25</f>
        <v>－</v>
      </c>
      <c r="C52" s="13">
        <f t="shared" ca="1" si="75"/>
        <v>0</v>
      </c>
      <c r="D52" s="13">
        <f t="shared" ca="1" si="75"/>
        <v>4</v>
      </c>
      <c r="E52" s="13">
        <f t="shared" ca="1" si="75"/>
        <v>5</v>
      </c>
      <c r="F52" s="8"/>
      <c r="G52" s="9"/>
      <c r="H52" s="12" t="str">
        <f t="shared" si="75"/>
        <v>－</v>
      </c>
      <c r="I52" s="13">
        <f t="shared" ca="1" si="75"/>
        <v>0</v>
      </c>
      <c r="J52" s="13">
        <f t="shared" ca="1" si="75"/>
        <v>6</v>
      </c>
      <c r="K52" s="13">
        <f t="shared" ca="1" si="75"/>
        <v>9</v>
      </c>
      <c r="L52" s="8"/>
      <c r="M52" s="9"/>
      <c r="N52" s="12" t="str">
        <f t="shared" si="75"/>
        <v>－</v>
      </c>
      <c r="O52" s="13">
        <f t="shared" ca="1" si="75"/>
        <v>0</v>
      </c>
      <c r="P52" s="13">
        <f t="shared" ca="1" si="75"/>
        <v>1</v>
      </c>
      <c r="Q52" s="13">
        <f t="shared" ca="1" si="75"/>
        <v>9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7"/>
        <v>okok</v>
      </c>
      <c r="AA52" s="59" t="str">
        <f t="shared" ca="1" si="48"/>
        <v>nono</v>
      </c>
      <c r="AB52" s="59" t="str">
        <f t="shared" ca="1" si="49"/>
        <v>okok</v>
      </c>
      <c r="AC52" s="43"/>
      <c r="AD52" s="35"/>
      <c r="AE52" s="61" t="s">
        <v>66</v>
      </c>
      <c r="AF52" s="62"/>
      <c r="AG52" s="126" t="str">
        <f t="shared" ca="1" si="36"/>
        <v>ok</v>
      </c>
      <c r="AH52" s="130">
        <f t="shared" ca="1" si="50"/>
        <v>0</v>
      </c>
      <c r="AI52" s="128" t="str">
        <f t="shared" ca="1" si="51"/>
        <v>ok</v>
      </c>
      <c r="AJ52" s="123" t="str">
        <f t="shared" ca="1" si="52"/>
        <v>ok</v>
      </c>
      <c r="AK52" s="123" t="str">
        <f t="shared" ca="1" si="37"/>
        <v>ok</v>
      </c>
      <c r="AL52" s="123" t="str">
        <f t="shared" ca="1" si="53"/>
        <v>no</v>
      </c>
      <c r="AM52" s="69">
        <f t="shared" ca="1" si="38"/>
        <v>1</v>
      </c>
      <c r="AN52" s="41">
        <f t="shared" ca="1" si="39"/>
        <v>0</v>
      </c>
      <c r="AO52" s="70">
        <f t="shared" ca="1" si="40"/>
        <v>1</v>
      </c>
      <c r="AP52" s="36"/>
      <c r="AQ52" s="126" t="str">
        <f t="shared" ca="1" si="54"/>
        <v>no</v>
      </c>
      <c r="AR52" s="128" t="str">
        <f t="shared" ca="1" si="55"/>
        <v>no</v>
      </c>
      <c r="AS52" s="123" t="str">
        <f t="shared" ca="1" si="56"/>
        <v>no</v>
      </c>
      <c r="AT52" s="136">
        <f t="shared" ca="1" si="57"/>
        <v>10</v>
      </c>
      <c r="AU52" s="133">
        <f t="shared" ca="1" si="58"/>
        <v>10</v>
      </c>
      <c r="AV52" s="123" t="str">
        <f t="shared" ca="1" si="59"/>
        <v>ok</v>
      </c>
      <c r="AW52" s="119">
        <f t="shared" ca="1" si="60"/>
        <v>3</v>
      </c>
      <c r="AX52" s="116"/>
      <c r="AY52" s="119" t="str">
        <f t="shared" ca="1" si="61"/>
        <v/>
      </c>
      <c r="AZ52" s="123" t="str">
        <f t="shared" ca="1" si="62"/>
        <v>ok</v>
      </c>
      <c r="BA52" s="122" t="str">
        <f t="shared" ca="1" si="63"/>
        <v>no</v>
      </c>
      <c r="BB52" s="36"/>
      <c r="BC52" s="139">
        <f t="shared" ca="1" si="64"/>
        <v>3</v>
      </c>
      <c r="BD52" s="128" t="str">
        <f t="shared" ca="1" si="41"/>
        <v>no</v>
      </c>
      <c r="BE52" s="123" t="str">
        <f t="shared" ca="1" si="42"/>
        <v>no</v>
      </c>
      <c r="BF52" s="122" t="str">
        <f t="shared" ca="1" si="65"/>
        <v>ok</v>
      </c>
      <c r="BG52" s="36"/>
      <c r="BH52" s="126" t="str">
        <f t="shared" ca="1" si="66"/>
        <v>ok</v>
      </c>
      <c r="BI52" s="128" t="str">
        <f t="shared" ca="1" si="67"/>
        <v>no</v>
      </c>
      <c r="BJ52" s="69">
        <f t="shared" ca="1" si="68"/>
        <v>4</v>
      </c>
      <c r="BK52" s="41">
        <f t="shared" ca="1" si="69"/>
        <v>4</v>
      </c>
      <c r="BL52" s="71">
        <f t="shared" ca="1" si="43"/>
        <v>0</v>
      </c>
      <c r="BM52" s="68"/>
      <c r="BN52" s="139">
        <f t="shared" ca="1" si="70"/>
        <v>10</v>
      </c>
      <c r="BO52" s="128" t="str">
        <f t="shared" ca="1" si="71"/>
        <v>ok</v>
      </c>
      <c r="BP52" s="69">
        <f t="shared" ca="1" si="44"/>
        <v>3</v>
      </c>
      <c r="BQ52" s="41">
        <f t="shared" ca="1" si="45"/>
        <v>5</v>
      </c>
      <c r="BR52" s="72">
        <f t="shared" ca="1" si="46"/>
        <v>-2</v>
      </c>
      <c r="BS52" s="68"/>
      <c r="BT52" s="111">
        <v>9</v>
      </c>
      <c r="BU52" s="112" t="s">
        <v>141</v>
      </c>
      <c r="BV52" s="68" t="s">
        <v>168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>
        <f t="shared" ca="1" si="7"/>
        <v>0.31854044428967865</v>
      </c>
      <c r="CP52" s="40">
        <f t="shared" ca="1" si="0"/>
        <v>43</v>
      </c>
      <c r="CR52" s="37">
        <v>52</v>
      </c>
      <c r="CS52" s="164">
        <v>5</v>
      </c>
      <c r="CT52" s="163">
        <v>9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0</v>
      </c>
      <c r="D53" s="30">
        <f ca="1">MOD(ROUNDDOWN(AM38/10,0),10)</f>
        <v>9</v>
      </c>
      <c r="E53" s="30">
        <f ca="1">MOD(AM38,10)</f>
        <v>8</v>
      </c>
      <c r="F53" s="8"/>
      <c r="G53" s="9"/>
      <c r="H53" s="29"/>
      <c r="I53" s="30">
        <f ca="1">MOD(ROUNDDOWN(AM39/100,0),10)</f>
        <v>0</v>
      </c>
      <c r="J53" s="30">
        <f ca="1">MOD(ROUNDDOWN(AM39/10,0),10)</f>
        <v>9</v>
      </c>
      <c r="K53" s="30">
        <f ca="1">MOD(AM39,10)</f>
        <v>3</v>
      </c>
      <c r="L53" s="8"/>
      <c r="M53" s="9"/>
      <c r="N53" s="29"/>
      <c r="O53" s="30">
        <f ca="1">MOD(ROUNDDOWN(AM40/100,0),10)</f>
        <v>0</v>
      </c>
      <c r="P53" s="30">
        <f ca="1">MOD(ROUNDDOWN(AM40/10,0),10)</f>
        <v>9</v>
      </c>
      <c r="Q53" s="30">
        <f ca="1">MOD(AM40,10)</f>
        <v>5</v>
      </c>
      <c r="R53" s="8"/>
      <c r="S53" s="2"/>
      <c r="T53" s="2"/>
      <c r="U53" s="58" t="s">
        <v>177</v>
      </c>
      <c r="V53" s="2"/>
      <c r="W53" s="2"/>
      <c r="X53" s="37"/>
      <c r="Y53" s="37" t="s">
        <v>67</v>
      </c>
      <c r="Z53" s="59" t="str">
        <f t="shared" ca="1" si="47"/>
        <v>okok</v>
      </c>
      <c r="AA53" s="59" t="str">
        <f t="shared" ca="1" si="48"/>
        <v>nono</v>
      </c>
      <c r="AB53" s="59" t="str">
        <f t="shared" ca="1" si="49"/>
        <v>okok</v>
      </c>
      <c r="AC53" s="43"/>
      <c r="AD53" s="35"/>
      <c r="AE53" s="61" t="s">
        <v>67</v>
      </c>
      <c r="AF53" s="62"/>
      <c r="AG53" s="126" t="str">
        <f t="shared" ca="1" si="36"/>
        <v>ok</v>
      </c>
      <c r="AH53" s="130">
        <f t="shared" ca="1" si="50"/>
        <v>0</v>
      </c>
      <c r="AI53" s="128" t="str">
        <f t="shared" ca="1" si="51"/>
        <v>ok</v>
      </c>
      <c r="AJ53" s="123" t="str">
        <f t="shared" ca="1" si="52"/>
        <v>ok</v>
      </c>
      <c r="AK53" s="123" t="str">
        <f t="shared" ca="1" si="37"/>
        <v>ok</v>
      </c>
      <c r="AL53" s="123" t="str">
        <f t="shared" ca="1" si="53"/>
        <v>no</v>
      </c>
      <c r="AM53" s="69">
        <f t="shared" ca="1" si="38"/>
        <v>1</v>
      </c>
      <c r="AN53" s="41">
        <f t="shared" ca="1" si="39"/>
        <v>0</v>
      </c>
      <c r="AO53" s="70">
        <f t="shared" ca="1" si="40"/>
        <v>1</v>
      </c>
      <c r="AP53" s="36"/>
      <c r="AQ53" s="126" t="str">
        <f t="shared" ca="1" si="54"/>
        <v>no</v>
      </c>
      <c r="AR53" s="128" t="str">
        <f t="shared" ca="1" si="55"/>
        <v>no</v>
      </c>
      <c r="AS53" s="123" t="str">
        <f t="shared" ca="1" si="56"/>
        <v>no</v>
      </c>
      <c r="AT53" s="136">
        <f t="shared" ca="1" si="57"/>
        <v>10</v>
      </c>
      <c r="AU53" s="133">
        <f t="shared" ca="1" si="58"/>
        <v>10</v>
      </c>
      <c r="AV53" s="123" t="str">
        <f t="shared" ca="1" si="59"/>
        <v>ok</v>
      </c>
      <c r="AW53" s="119">
        <f t="shared" ca="1" si="60"/>
        <v>5</v>
      </c>
      <c r="AX53" s="116"/>
      <c r="AY53" s="119" t="str">
        <f t="shared" ca="1" si="61"/>
        <v/>
      </c>
      <c r="AZ53" s="123" t="str">
        <f t="shared" ca="1" si="62"/>
        <v>ok</v>
      </c>
      <c r="BA53" s="122" t="str">
        <f t="shared" ca="1" si="63"/>
        <v>no</v>
      </c>
      <c r="BB53" s="36"/>
      <c r="BC53" s="139">
        <f t="shared" ca="1" si="64"/>
        <v>5</v>
      </c>
      <c r="BD53" s="128" t="str">
        <f t="shared" ca="1" si="41"/>
        <v>no</v>
      </c>
      <c r="BE53" s="123" t="str">
        <f t="shared" ca="1" si="42"/>
        <v>no</v>
      </c>
      <c r="BF53" s="122" t="str">
        <f t="shared" ca="1" si="65"/>
        <v>ok</v>
      </c>
      <c r="BG53" s="36"/>
      <c r="BH53" s="126" t="str">
        <f t="shared" ca="1" si="66"/>
        <v>ok</v>
      </c>
      <c r="BI53" s="128" t="str">
        <f t="shared" ca="1" si="67"/>
        <v>no</v>
      </c>
      <c r="BJ53" s="69">
        <f t="shared" ca="1" si="68"/>
        <v>6</v>
      </c>
      <c r="BK53" s="41">
        <f t="shared" ca="1" si="69"/>
        <v>6</v>
      </c>
      <c r="BL53" s="71">
        <f t="shared" ca="1" si="43"/>
        <v>0</v>
      </c>
      <c r="BM53" s="68"/>
      <c r="BN53" s="139">
        <f t="shared" ca="1" si="70"/>
        <v>10</v>
      </c>
      <c r="BO53" s="128" t="str">
        <f t="shared" ca="1" si="71"/>
        <v>ok</v>
      </c>
      <c r="BP53" s="69">
        <f t="shared" ca="1" si="44"/>
        <v>2</v>
      </c>
      <c r="BQ53" s="41">
        <f t="shared" ca="1" si="45"/>
        <v>9</v>
      </c>
      <c r="BR53" s="72">
        <f t="shared" ca="1" si="46"/>
        <v>-7</v>
      </c>
      <c r="BS53" s="68"/>
      <c r="BT53" s="113">
        <v>10</v>
      </c>
      <c r="BU53" s="114" t="s">
        <v>144</v>
      </c>
      <c r="BV53" s="68" t="s">
        <v>168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>
        <f t="shared" ca="1" si="7"/>
        <v>0.7826399109063219</v>
      </c>
      <c r="CP53" s="40">
        <f t="shared" ca="1" si="0"/>
        <v>15</v>
      </c>
      <c r="CR53" s="37">
        <v>53</v>
      </c>
      <c r="CS53" s="164">
        <v>6</v>
      </c>
      <c r="CT53" s="163">
        <v>7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7"/>
        <v>okok</v>
      </c>
      <c r="AA54" s="59" t="str">
        <f t="shared" ca="1" si="48"/>
        <v>nono</v>
      </c>
      <c r="AB54" s="59" t="str">
        <f t="shared" ca="1" si="49"/>
        <v>okok</v>
      </c>
      <c r="AC54" s="75"/>
      <c r="AD54" s="60"/>
      <c r="AE54" s="61" t="s">
        <v>68</v>
      </c>
      <c r="AF54" s="62"/>
      <c r="AG54" s="127" t="str">
        <f t="shared" ca="1" si="36"/>
        <v>ok</v>
      </c>
      <c r="AH54" s="131">
        <f t="shared" ca="1" si="50"/>
        <v>0</v>
      </c>
      <c r="AI54" s="128" t="str">
        <f t="shared" ca="1" si="51"/>
        <v>ok</v>
      </c>
      <c r="AJ54" s="123" t="str">
        <f t="shared" ca="1" si="52"/>
        <v>ok</v>
      </c>
      <c r="AK54" s="123" t="str">
        <f t="shared" ca="1" si="37"/>
        <v>ok</v>
      </c>
      <c r="AL54" s="123" t="str">
        <f t="shared" ca="1" si="53"/>
        <v>no</v>
      </c>
      <c r="AM54" s="76">
        <f t="shared" ca="1" si="38"/>
        <v>1</v>
      </c>
      <c r="AN54" s="77">
        <f t="shared" ca="1" si="39"/>
        <v>0</v>
      </c>
      <c r="AO54" s="78">
        <f t="shared" ca="1" si="40"/>
        <v>1</v>
      </c>
      <c r="AP54" s="36"/>
      <c r="AQ54" s="127" t="str">
        <f t="shared" ca="1" si="54"/>
        <v>no</v>
      </c>
      <c r="AR54" s="128" t="str">
        <f ca="1">IF(AY54=9,"ok","no")</f>
        <v>no</v>
      </c>
      <c r="AS54" s="123" t="str">
        <f t="shared" ca="1" si="56"/>
        <v>no</v>
      </c>
      <c r="AT54" s="137">
        <f t="shared" ca="1" si="57"/>
        <v>10</v>
      </c>
      <c r="AU54" s="134">
        <f t="shared" ca="1" si="58"/>
        <v>10</v>
      </c>
      <c r="AV54" s="123" t="str">
        <f t="shared" ca="1" si="59"/>
        <v>ok</v>
      </c>
      <c r="AW54" s="120">
        <f t="shared" ca="1" si="60"/>
        <v>0</v>
      </c>
      <c r="AX54" s="116"/>
      <c r="AY54" s="120" t="str">
        <f t="shared" ca="1" si="61"/>
        <v/>
      </c>
      <c r="AZ54" s="123" t="str">
        <f t="shared" ca="1" si="62"/>
        <v>ok</v>
      </c>
      <c r="BA54" s="122" t="str">
        <f t="shared" ca="1" si="63"/>
        <v>no</v>
      </c>
      <c r="BB54" s="36"/>
      <c r="BC54" s="140">
        <f t="shared" ca="1" si="64"/>
        <v>0</v>
      </c>
      <c r="BD54" s="128" t="str">
        <f t="shared" ca="1" si="41"/>
        <v>no</v>
      </c>
      <c r="BE54" s="123" t="str">
        <f t="shared" ca="1" si="42"/>
        <v>no</v>
      </c>
      <c r="BF54" s="122" t="str">
        <f t="shared" ca="1" si="65"/>
        <v>ok</v>
      </c>
      <c r="BG54" s="36"/>
      <c r="BH54" s="127" t="str">
        <f t="shared" ca="1" si="66"/>
        <v>ok</v>
      </c>
      <c r="BI54" s="128" t="str">
        <f t="shared" ca="1" si="67"/>
        <v>no</v>
      </c>
      <c r="BJ54" s="76">
        <f t="shared" ca="1" si="68"/>
        <v>1</v>
      </c>
      <c r="BK54" s="77">
        <f t="shared" ca="1" si="69"/>
        <v>1</v>
      </c>
      <c r="BL54" s="79">
        <f t="shared" ca="1" si="43"/>
        <v>0</v>
      </c>
      <c r="BM54" s="68"/>
      <c r="BN54" s="140">
        <f t="shared" ca="1" si="70"/>
        <v>10</v>
      </c>
      <c r="BO54" s="128" t="str">
        <f t="shared" ca="1" si="71"/>
        <v>ok</v>
      </c>
      <c r="BP54" s="76">
        <f t="shared" ca="1" si="44"/>
        <v>4</v>
      </c>
      <c r="BQ54" s="77">
        <f t="shared" ca="1" si="45"/>
        <v>9</v>
      </c>
      <c r="BR54" s="80">
        <f t="shared" ca="1" si="46"/>
        <v>-5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>
        <f t="shared" ca="1" si="7"/>
        <v>0.41484874100855895</v>
      </c>
      <c r="CP54" s="40">
        <f t="shared" ca="1" si="0"/>
        <v>35</v>
      </c>
      <c r="CR54" s="37">
        <v>54</v>
      </c>
      <c r="CS54" s="164">
        <v>6</v>
      </c>
      <c r="CT54" s="163">
        <v>8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6"/>
      <c r="AR55" s="116"/>
      <c r="AS55" s="116"/>
      <c r="AT55" s="116"/>
      <c r="AU55" s="116"/>
      <c r="AV55" s="116"/>
      <c r="AW55" s="116"/>
      <c r="AX55" s="116"/>
      <c r="AY55" s="116"/>
      <c r="AZ55" s="116"/>
      <c r="BA55" s="116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>
        <f t="shared" ca="1" si="7"/>
        <v>0.10086334514080053</v>
      </c>
      <c r="CP55" s="40">
        <f t="shared" ca="1" si="0"/>
        <v>55</v>
      </c>
      <c r="CR55" s="37">
        <v>55</v>
      </c>
      <c r="CS55" s="164">
        <v>6</v>
      </c>
      <c r="CT55" s="163">
        <v>9</v>
      </c>
    </row>
    <row r="56" spans="1:101" ht="186" customHeight="1" x14ac:dyDescent="0.25">
      <c r="Z56" s="86"/>
      <c r="AA56" s="86"/>
      <c r="AB56" s="86"/>
      <c r="AC56" s="86"/>
      <c r="AD56" s="86"/>
      <c r="AE56" s="86"/>
      <c r="AF56" s="85"/>
      <c r="AG56" s="141" t="s">
        <v>79</v>
      </c>
      <c r="AH56" s="141" t="s">
        <v>78</v>
      </c>
      <c r="AI56" s="124" t="s">
        <v>69</v>
      </c>
      <c r="AJ56" s="121" t="s">
        <v>44</v>
      </c>
      <c r="AK56" s="124" t="s">
        <v>70</v>
      </c>
      <c r="AL56" s="85" t="s">
        <v>51</v>
      </c>
      <c r="AM56" s="87" t="s">
        <v>75</v>
      </c>
      <c r="AN56" s="87" t="s">
        <v>76</v>
      </c>
      <c r="AO56" s="87" t="s">
        <v>77</v>
      </c>
      <c r="AP56" s="86"/>
      <c r="AQ56" s="141" t="s">
        <v>74</v>
      </c>
      <c r="AR56" s="121" t="s">
        <v>49</v>
      </c>
      <c r="AS56" s="121" t="s">
        <v>71</v>
      </c>
      <c r="AT56" s="141" t="s">
        <v>72</v>
      </c>
      <c r="AU56" s="121" t="s">
        <v>50</v>
      </c>
      <c r="AV56" s="121" t="s">
        <v>51</v>
      </c>
      <c r="AW56" s="121" t="s">
        <v>54</v>
      </c>
      <c r="AX56" s="116"/>
      <c r="AY56" s="121" t="s">
        <v>53</v>
      </c>
      <c r="AZ56" s="121" t="s">
        <v>44</v>
      </c>
      <c r="BA56" s="121" t="s">
        <v>52</v>
      </c>
      <c r="BB56" s="86"/>
      <c r="BC56" s="141" t="s">
        <v>42</v>
      </c>
      <c r="BD56" s="85" t="s">
        <v>178</v>
      </c>
      <c r="BE56" s="85" t="s">
        <v>45</v>
      </c>
      <c r="BF56" s="85" t="s">
        <v>73</v>
      </c>
      <c r="BG56" s="36"/>
      <c r="BH56" s="141" t="s">
        <v>40</v>
      </c>
      <c r="BI56" s="85" t="s">
        <v>178</v>
      </c>
      <c r="BJ56" s="87" t="s">
        <v>36</v>
      </c>
      <c r="BK56" s="87" t="s">
        <v>37</v>
      </c>
      <c r="BL56" s="87" t="s">
        <v>38</v>
      </c>
      <c r="BM56" s="87"/>
      <c r="BN56" s="141" t="s">
        <v>43</v>
      </c>
      <c r="BO56" s="142" t="s">
        <v>44</v>
      </c>
      <c r="BP56" s="87" t="s">
        <v>29</v>
      </c>
      <c r="BQ56" s="87" t="s">
        <v>28</v>
      </c>
      <c r="BR56" s="87" t="s">
        <v>27</v>
      </c>
      <c r="BY56" s="39"/>
      <c r="BZ56" s="40"/>
      <c r="CB56" s="37"/>
      <c r="CG56" s="39"/>
      <c r="CH56" s="40"/>
      <c r="CJ56" s="37"/>
      <c r="CL56" s="37"/>
      <c r="CO56" s="39">
        <f t="shared" ca="1" si="7"/>
        <v>0.76091935250637843</v>
      </c>
      <c r="CP56" s="40">
        <f t="shared" ca="1" si="0"/>
        <v>17</v>
      </c>
      <c r="CR56" s="37">
        <v>56</v>
      </c>
      <c r="CS56" s="164">
        <v>7</v>
      </c>
      <c r="CT56" s="163">
        <v>8</v>
      </c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>
        <f t="shared" ca="1" si="7"/>
        <v>6.8529066365017433E-2</v>
      </c>
      <c r="CP57" s="40">
        <f t="shared" ca="1" si="0"/>
        <v>57</v>
      </c>
      <c r="CR57" s="37">
        <v>57</v>
      </c>
      <c r="CS57" s="164">
        <v>7</v>
      </c>
      <c r="CT57" s="163">
        <v>9</v>
      </c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>
        <f t="shared" ca="1" si="7"/>
        <v>0.93925157365183154</v>
      </c>
      <c r="CP58" s="40">
        <f t="shared" ca="1" si="0"/>
        <v>10</v>
      </c>
      <c r="CR58" s="37">
        <v>58</v>
      </c>
      <c r="CS58" s="164">
        <v>8</v>
      </c>
      <c r="CT58" s="163">
        <v>9</v>
      </c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>
        <f t="shared" ca="1" si="7"/>
        <v>0.99076234696327681</v>
      </c>
      <c r="CP59" s="40">
        <f t="shared" ca="1" si="0"/>
        <v>2</v>
      </c>
      <c r="CR59" s="37">
        <v>59</v>
      </c>
      <c r="CS59" s="165">
        <v>6</v>
      </c>
      <c r="CT59" s="166">
        <v>7</v>
      </c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>
        <f t="shared" ca="1" si="7"/>
        <v>0.8429336807519866</v>
      </c>
      <c r="CP60" s="40">
        <f t="shared" ca="1" si="0"/>
        <v>14</v>
      </c>
      <c r="CR60" s="37">
        <v>60</v>
      </c>
      <c r="CS60" s="165">
        <v>6</v>
      </c>
      <c r="CT60" s="166">
        <v>8</v>
      </c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>
        <f t="shared" ca="1" si="7"/>
        <v>0.28113220338988187</v>
      </c>
      <c r="CP61" s="40">
        <f t="shared" ca="1" si="0"/>
        <v>47</v>
      </c>
      <c r="CR61" s="37">
        <v>61</v>
      </c>
      <c r="CS61" s="165">
        <v>6</v>
      </c>
      <c r="CT61" s="166">
        <v>9</v>
      </c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>
        <f t="shared" ca="1" si="7"/>
        <v>1.4956126496362354E-2</v>
      </c>
      <c r="CP62" s="40">
        <f t="shared" ca="1" si="0"/>
        <v>62</v>
      </c>
      <c r="CR62" s="37">
        <v>62</v>
      </c>
      <c r="CS62" s="165">
        <v>7</v>
      </c>
      <c r="CT62" s="166">
        <v>8</v>
      </c>
    </row>
    <row r="63" spans="1:101" x14ac:dyDescent="0.25">
      <c r="BY63" s="39"/>
      <c r="BZ63" s="40"/>
      <c r="CB63" s="37"/>
      <c r="CG63" s="39"/>
      <c r="CH63" s="40"/>
      <c r="CJ63" s="37"/>
      <c r="CL63" s="37"/>
      <c r="CO63" s="39">
        <f t="shared" ca="1" si="7"/>
        <v>0.55909812488264909</v>
      </c>
      <c r="CP63" s="40">
        <f t="shared" ca="1" si="0"/>
        <v>29</v>
      </c>
      <c r="CR63" s="37">
        <v>63</v>
      </c>
      <c r="CS63" s="165">
        <v>7</v>
      </c>
      <c r="CT63" s="166">
        <v>9</v>
      </c>
    </row>
    <row r="64" spans="1:101" x14ac:dyDescent="0.25">
      <c r="BY64" s="39"/>
      <c r="BZ64" s="40"/>
      <c r="CB64" s="37"/>
      <c r="CG64" s="39"/>
      <c r="CH64" s="40"/>
      <c r="CJ64" s="37"/>
      <c r="CL64" s="37"/>
      <c r="CO64" s="39">
        <f t="shared" ca="1" si="7"/>
        <v>0.9532596652935531</v>
      </c>
      <c r="CP64" s="40">
        <f t="shared" ca="1" si="0"/>
        <v>6</v>
      </c>
      <c r="CR64" s="37">
        <v>64</v>
      </c>
      <c r="CS64" s="165">
        <v>8</v>
      </c>
      <c r="CT64" s="166">
        <v>9</v>
      </c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O100" s="39"/>
      <c r="CP100" s="40"/>
      <c r="CR100" s="37"/>
      <c r="CS100" s="36"/>
      <c r="CT100" s="37"/>
    </row>
    <row r="101" spans="77:98" x14ac:dyDescent="0.15">
      <c r="CS101" s="36"/>
      <c r="CT101" s="37"/>
    </row>
    <row r="102" spans="77:98" x14ac:dyDescent="0.15">
      <c r="CS102" s="36"/>
      <c r="CT102" s="37"/>
    </row>
    <row r="103" spans="77:98" x14ac:dyDescent="0.15">
      <c r="CS103" s="36"/>
      <c r="CT103" s="37"/>
    </row>
    <row r="104" spans="77:98" x14ac:dyDescent="0.15">
      <c r="CS104" s="36"/>
      <c r="CT104" s="37"/>
    </row>
    <row r="105" spans="77:98" x14ac:dyDescent="0.15">
      <c r="CS105" s="36"/>
      <c r="CT105" s="37"/>
    </row>
    <row r="106" spans="77:98" x14ac:dyDescent="0.15">
      <c r="CS106" s="36"/>
      <c r="CT106" s="37"/>
    </row>
    <row r="107" spans="77:98" x14ac:dyDescent="0.15">
      <c r="CS107" s="36"/>
      <c r="CT107" s="37"/>
    </row>
    <row r="108" spans="77:98" x14ac:dyDescent="0.15">
      <c r="CS108" s="36"/>
      <c r="CT108" s="37"/>
    </row>
    <row r="109" spans="77:98" x14ac:dyDescent="0.15">
      <c r="CS109" s="36"/>
      <c r="CT109" s="37"/>
    </row>
    <row r="110" spans="77:98" x14ac:dyDescent="0.15">
      <c r="CS110" s="36"/>
      <c r="CT110" s="37"/>
    </row>
    <row r="111" spans="77:98" x14ac:dyDescent="0.15">
      <c r="CS111" s="36"/>
      <c r="CT111" s="37"/>
    </row>
    <row r="112" spans="77:98" x14ac:dyDescent="0.15">
      <c r="CS112" s="36"/>
      <c r="CT112" s="37"/>
    </row>
    <row r="113" spans="97:98" x14ac:dyDescent="0.15">
      <c r="CS113" s="36"/>
      <c r="CT113" s="37"/>
    </row>
    <row r="114" spans="97:98" x14ac:dyDescent="0.15">
      <c r="CS114" s="36"/>
      <c r="CT114" s="37"/>
    </row>
    <row r="115" spans="97:98" x14ac:dyDescent="0.15">
      <c r="CS115" s="36"/>
      <c r="CT115" s="37"/>
    </row>
    <row r="116" spans="97:98" x14ac:dyDescent="0.15">
      <c r="CS116" s="36"/>
      <c r="CT116" s="37"/>
    </row>
    <row r="117" spans="97:98" x14ac:dyDescent="0.15">
      <c r="CS117" s="36"/>
      <c r="CT117" s="37"/>
    </row>
    <row r="118" spans="97:98" x14ac:dyDescent="0.15">
      <c r="CS118" s="36"/>
      <c r="CT118" s="37"/>
    </row>
  </sheetData>
  <sheetProtection algorithmName="SHA-512" hashValue="x7zoRcYojP9NQ6U/n8vMSXojhllV0ujYhC9VOH1nnwnhI66MFObZIC83lcW313U/h5y2LJh/7/qXep2KQOFHHQ==" saltValue="DzrHNGEmQfPOHCl3AmsEHA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3"/>
  <conditionalFormatting sqref="E36">
    <cfRule type="expression" dxfId="649" priority="129">
      <formula>AND(D36=0,E36=0)</formula>
    </cfRule>
  </conditionalFormatting>
  <conditionalFormatting sqref="D36">
    <cfRule type="cellIs" dxfId="648" priority="128" operator="equal">
      <formula>0</formula>
    </cfRule>
  </conditionalFormatting>
  <conditionalFormatting sqref="D14">
    <cfRule type="cellIs" dxfId="647" priority="126" operator="equal">
      <formula>0</formula>
    </cfRule>
  </conditionalFormatting>
  <conditionalFormatting sqref="P8">
    <cfRule type="cellIs" dxfId="646" priority="124" operator="equal">
      <formula>0</formula>
    </cfRule>
  </conditionalFormatting>
  <conditionalFormatting sqref="P14">
    <cfRule type="cellIs" dxfId="645" priority="122" operator="equal">
      <formula>0</formula>
    </cfRule>
  </conditionalFormatting>
  <conditionalFormatting sqref="J20">
    <cfRule type="cellIs" dxfId="644" priority="120" operator="equal">
      <formula>0</formula>
    </cfRule>
  </conditionalFormatting>
  <conditionalFormatting sqref="D26">
    <cfRule type="cellIs" dxfId="643" priority="118" operator="equal">
      <formula>0</formula>
    </cfRule>
  </conditionalFormatting>
  <conditionalFormatting sqref="P26">
    <cfRule type="cellIs" dxfId="642" priority="116" operator="equal">
      <formula>0</formula>
    </cfRule>
  </conditionalFormatting>
  <conditionalFormatting sqref="J36">
    <cfRule type="cellIs" dxfId="641" priority="114" operator="equal">
      <formula>0</formula>
    </cfRule>
  </conditionalFormatting>
  <conditionalFormatting sqref="P36">
    <cfRule type="cellIs" dxfId="640" priority="112" operator="equal">
      <formula>0</formula>
    </cfRule>
  </conditionalFormatting>
  <conditionalFormatting sqref="P42">
    <cfRule type="cellIs" dxfId="639" priority="110" operator="equal">
      <formula>0</formula>
    </cfRule>
  </conditionalFormatting>
  <conditionalFormatting sqref="J42">
    <cfRule type="cellIs" dxfId="638" priority="108" operator="equal">
      <formula>0</formula>
    </cfRule>
  </conditionalFormatting>
  <conditionalFormatting sqref="D42">
    <cfRule type="cellIs" dxfId="637" priority="106" operator="equal">
      <formula>0</formula>
    </cfRule>
  </conditionalFormatting>
  <conditionalFormatting sqref="D48">
    <cfRule type="cellIs" dxfId="636" priority="104" operator="equal">
      <formula>0</formula>
    </cfRule>
  </conditionalFormatting>
  <conditionalFormatting sqref="J48">
    <cfRule type="cellIs" dxfId="635" priority="102" operator="equal">
      <formula>0</formula>
    </cfRule>
  </conditionalFormatting>
  <conditionalFormatting sqref="P48">
    <cfRule type="cellIs" dxfId="634" priority="100" operator="equal">
      <formula>0</formula>
    </cfRule>
  </conditionalFormatting>
  <conditionalFormatting sqref="P54">
    <cfRule type="cellIs" dxfId="633" priority="98" operator="equal">
      <formula>0</formula>
    </cfRule>
  </conditionalFormatting>
  <conditionalFormatting sqref="J54">
    <cfRule type="cellIs" dxfId="632" priority="96" operator="equal">
      <formula>0</formula>
    </cfRule>
  </conditionalFormatting>
  <conditionalFormatting sqref="C7">
    <cfRule type="cellIs" dxfId="631" priority="130" operator="equal">
      <formula>0</formula>
    </cfRule>
  </conditionalFormatting>
  <conditionalFormatting sqref="P20">
    <cfRule type="cellIs" dxfId="630" priority="119" operator="equal">
      <formula>0</formula>
    </cfRule>
  </conditionalFormatting>
  <conditionalFormatting sqref="J8">
    <cfRule type="cellIs" dxfId="629" priority="125" operator="equal">
      <formula>0</formula>
    </cfRule>
  </conditionalFormatting>
  <conditionalFormatting sqref="J14">
    <cfRule type="cellIs" dxfId="628" priority="123" operator="equal">
      <formula>0</formula>
    </cfRule>
  </conditionalFormatting>
  <conditionalFormatting sqref="D8">
    <cfRule type="cellIs" dxfId="627" priority="127" operator="equal">
      <formula>0</formula>
    </cfRule>
  </conditionalFormatting>
  <conditionalFormatting sqref="D20">
    <cfRule type="cellIs" dxfId="626" priority="121" operator="equal">
      <formula>0</formula>
    </cfRule>
  </conditionalFormatting>
  <conditionalFormatting sqref="J26">
    <cfRule type="cellIs" dxfId="625" priority="117" operator="equal">
      <formula>0</formula>
    </cfRule>
  </conditionalFormatting>
  <conditionalFormatting sqref="K36">
    <cfRule type="expression" dxfId="624" priority="115">
      <formula>AND(J36=0,K36=0)</formula>
    </cfRule>
  </conditionalFormatting>
  <conditionalFormatting sqref="Q36">
    <cfRule type="expression" dxfId="623" priority="113">
      <formula>AND(P36=0,Q36=0)</formula>
    </cfRule>
  </conditionalFormatting>
  <conditionalFormatting sqref="Q42">
    <cfRule type="expression" dxfId="622" priority="111">
      <formula>AND(P42=0,Q42=0)</formula>
    </cfRule>
  </conditionalFormatting>
  <conditionalFormatting sqref="K42">
    <cfRule type="expression" dxfId="621" priority="109">
      <formula>AND(J42=0,K42=0)</formula>
    </cfRule>
  </conditionalFormatting>
  <conditionalFormatting sqref="E42">
    <cfRule type="expression" dxfId="620" priority="107">
      <formula>AND(D42=0,E42=0)</formula>
    </cfRule>
  </conditionalFormatting>
  <conditionalFormatting sqref="E48">
    <cfRule type="expression" dxfId="619" priority="105">
      <formula>AND(D48=0,E48=0)</formula>
    </cfRule>
  </conditionalFormatting>
  <conditionalFormatting sqref="K48">
    <cfRule type="expression" dxfId="618" priority="103">
      <formula>AND(J48=0,K48=0)</formula>
    </cfRule>
  </conditionalFormatting>
  <conditionalFormatting sqref="Q48">
    <cfRule type="expression" dxfId="617" priority="101">
      <formula>AND(P48=0,Q48=0)</formula>
    </cfRule>
  </conditionalFormatting>
  <conditionalFormatting sqref="Q54">
    <cfRule type="expression" dxfId="616" priority="99">
      <formula>AND(P54=0,Q54=0)</formula>
    </cfRule>
  </conditionalFormatting>
  <conditionalFormatting sqref="K54">
    <cfRule type="expression" dxfId="615" priority="97">
      <formula>AND(J54=0,K54=0)</formula>
    </cfRule>
  </conditionalFormatting>
  <conditionalFormatting sqref="E54">
    <cfRule type="expression" dxfId="614" priority="95">
      <formula>AND(D54=0,E54=0)</formula>
    </cfRule>
  </conditionalFormatting>
  <conditionalFormatting sqref="D54">
    <cfRule type="cellIs" dxfId="613" priority="94" operator="equal">
      <formula>0</formula>
    </cfRule>
  </conditionalFormatting>
  <conditionalFormatting sqref="AC44:AC54">
    <cfRule type="containsText" dxfId="612" priority="93" operator="containsText" text="okok">
      <formula>NOT(ISERROR(SEARCH("okok",AC44)))</formula>
    </cfRule>
  </conditionalFormatting>
  <conditionalFormatting sqref="AM2:AM13">
    <cfRule type="cellIs" dxfId="611" priority="92" operator="lessThan">
      <formula>1</formula>
    </cfRule>
  </conditionalFormatting>
  <conditionalFormatting sqref="BC2:BC13">
    <cfRule type="cellIs" dxfId="610" priority="91" operator="lessThan">
      <formula>1</formula>
    </cfRule>
  </conditionalFormatting>
  <conditionalFormatting sqref="Z2:Z13">
    <cfRule type="expression" dxfId="609" priority="90">
      <formula>$Z2&lt;&gt;$AP2</formula>
    </cfRule>
  </conditionalFormatting>
  <conditionalFormatting sqref="AD2:AD13">
    <cfRule type="expression" dxfId="608" priority="89">
      <formula>$AD2&lt;&gt;$AT2</formula>
    </cfRule>
  </conditionalFormatting>
  <conditionalFormatting sqref="D7">
    <cfRule type="expression" dxfId="607" priority="88">
      <formula>AND(C7=0,D7=0)</formula>
    </cfRule>
  </conditionalFormatting>
  <conditionalFormatting sqref="I25">
    <cfRule type="cellIs" dxfId="606" priority="69" operator="equal">
      <formula>0</formula>
    </cfRule>
  </conditionalFormatting>
  <conditionalFormatting sqref="J25">
    <cfRule type="expression" dxfId="605" priority="68">
      <formula>AND(I25=0,J25=0)</formula>
    </cfRule>
  </conditionalFormatting>
  <conditionalFormatting sqref="C34">
    <cfRule type="cellIs" dxfId="604" priority="65" operator="equal">
      <formula>0</formula>
    </cfRule>
  </conditionalFormatting>
  <conditionalFormatting sqref="D34">
    <cfRule type="expression" dxfId="603" priority="64">
      <formula>AND(C34=0,D34=0)</formula>
    </cfRule>
  </conditionalFormatting>
  <conditionalFormatting sqref="O40">
    <cfRule type="cellIs" dxfId="602" priority="55" operator="equal">
      <formula>0</formula>
    </cfRule>
  </conditionalFormatting>
  <conditionalFormatting sqref="P40">
    <cfRule type="expression" dxfId="601" priority="54">
      <formula>AND(O40=0,P40=0)</formula>
    </cfRule>
  </conditionalFormatting>
  <conditionalFormatting sqref="C40">
    <cfRule type="cellIs" dxfId="600" priority="59" operator="equal">
      <formula>0</formula>
    </cfRule>
  </conditionalFormatting>
  <conditionalFormatting sqref="D40">
    <cfRule type="expression" dxfId="599" priority="58">
      <formula>AND(C40=0,D40=0)</formula>
    </cfRule>
  </conditionalFormatting>
  <conditionalFormatting sqref="C46">
    <cfRule type="cellIs" dxfId="598" priority="53" operator="equal">
      <formula>0</formula>
    </cfRule>
  </conditionalFormatting>
  <conditionalFormatting sqref="D46">
    <cfRule type="expression" dxfId="597" priority="52">
      <formula>AND(C46=0,D46=0)</formula>
    </cfRule>
  </conditionalFormatting>
  <conditionalFormatting sqref="I40">
    <cfRule type="cellIs" dxfId="596" priority="57" operator="equal">
      <formula>0</formula>
    </cfRule>
  </conditionalFormatting>
  <conditionalFormatting sqref="J40">
    <cfRule type="expression" dxfId="595" priority="56">
      <formula>AND(I40=0,J40=0)</formula>
    </cfRule>
  </conditionalFormatting>
  <conditionalFormatting sqref="I46">
    <cfRule type="cellIs" dxfId="594" priority="51" operator="equal">
      <formula>0</formula>
    </cfRule>
  </conditionalFormatting>
  <conditionalFormatting sqref="J46">
    <cfRule type="expression" dxfId="593" priority="50">
      <formula>AND(I46=0,J46=0)</formula>
    </cfRule>
  </conditionalFormatting>
  <conditionalFormatting sqref="I7">
    <cfRule type="cellIs" dxfId="592" priority="87" operator="equal">
      <formula>0</formula>
    </cfRule>
  </conditionalFormatting>
  <conditionalFormatting sqref="J7">
    <cfRule type="expression" dxfId="591" priority="86">
      <formula>AND(I7=0,J7=0)</formula>
    </cfRule>
  </conditionalFormatting>
  <conditionalFormatting sqref="O7">
    <cfRule type="cellIs" dxfId="590" priority="85" operator="equal">
      <formula>0</formula>
    </cfRule>
  </conditionalFormatting>
  <conditionalFormatting sqref="P7">
    <cfRule type="expression" dxfId="589" priority="84">
      <formula>AND(O7=0,P7=0)</formula>
    </cfRule>
  </conditionalFormatting>
  <conditionalFormatting sqref="I34">
    <cfRule type="cellIs" dxfId="588" priority="63" operator="equal">
      <formula>0</formula>
    </cfRule>
  </conditionalFormatting>
  <conditionalFormatting sqref="J34">
    <cfRule type="expression" dxfId="587" priority="62">
      <formula>AND(I34=0,J34=0)</formula>
    </cfRule>
  </conditionalFormatting>
  <conditionalFormatting sqref="O34">
    <cfRule type="cellIs" dxfId="586" priority="61" operator="equal">
      <formula>0</formula>
    </cfRule>
  </conditionalFormatting>
  <conditionalFormatting sqref="P34">
    <cfRule type="expression" dxfId="585" priority="60">
      <formula>AND(O34=0,P34=0)</formula>
    </cfRule>
  </conditionalFormatting>
  <conditionalFormatting sqref="O25">
    <cfRule type="cellIs" dxfId="584" priority="67" operator="equal">
      <formula>0</formula>
    </cfRule>
  </conditionalFormatting>
  <conditionalFormatting sqref="P25">
    <cfRule type="expression" dxfId="583" priority="66">
      <formula>AND(O25=0,P25=0)</formula>
    </cfRule>
  </conditionalFormatting>
  <conditionalFormatting sqref="I19">
    <cfRule type="cellIs" dxfId="582" priority="75" operator="equal">
      <formula>0</formula>
    </cfRule>
  </conditionalFormatting>
  <conditionalFormatting sqref="J19">
    <cfRule type="expression" dxfId="581" priority="74">
      <formula>AND(I19=0,J19=0)</formula>
    </cfRule>
  </conditionalFormatting>
  <conditionalFormatting sqref="O19">
    <cfRule type="cellIs" dxfId="580" priority="73" operator="equal">
      <formula>0</formula>
    </cfRule>
  </conditionalFormatting>
  <conditionalFormatting sqref="P19">
    <cfRule type="expression" dxfId="579" priority="72">
      <formula>AND(O19=0,P19=0)</formula>
    </cfRule>
  </conditionalFormatting>
  <conditionalFormatting sqref="C25">
    <cfRule type="cellIs" dxfId="578" priority="71" operator="equal">
      <formula>0</formula>
    </cfRule>
  </conditionalFormatting>
  <conditionalFormatting sqref="D25">
    <cfRule type="expression" dxfId="577" priority="70">
      <formula>AND(C25=0,D25=0)</formula>
    </cfRule>
  </conditionalFormatting>
  <conditionalFormatting sqref="C13">
    <cfRule type="cellIs" dxfId="576" priority="83" operator="equal">
      <formula>0</formula>
    </cfRule>
  </conditionalFormatting>
  <conditionalFormatting sqref="D13">
    <cfRule type="expression" dxfId="575" priority="82">
      <formula>AND(C13=0,D13=0)</formula>
    </cfRule>
  </conditionalFormatting>
  <conditionalFormatting sqref="I13">
    <cfRule type="cellIs" dxfId="574" priority="81" operator="equal">
      <formula>0</formula>
    </cfRule>
  </conditionalFormatting>
  <conditionalFormatting sqref="J13">
    <cfRule type="expression" dxfId="573" priority="80">
      <formula>AND(I13=0,J13=0)</formula>
    </cfRule>
  </conditionalFormatting>
  <conditionalFormatting sqref="O13">
    <cfRule type="cellIs" dxfId="572" priority="79" operator="equal">
      <formula>0</formula>
    </cfRule>
  </conditionalFormatting>
  <conditionalFormatting sqref="P13">
    <cfRule type="expression" dxfId="571" priority="78">
      <formula>AND(O13=0,P13=0)</formula>
    </cfRule>
  </conditionalFormatting>
  <conditionalFormatting sqref="C19">
    <cfRule type="cellIs" dxfId="570" priority="77" operator="equal">
      <formula>0</formula>
    </cfRule>
  </conditionalFormatting>
  <conditionalFormatting sqref="D19">
    <cfRule type="expression" dxfId="569" priority="76">
      <formula>AND(C19=0,D19=0)</formula>
    </cfRule>
  </conditionalFormatting>
  <conditionalFormatting sqref="O46">
    <cfRule type="cellIs" dxfId="568" priority="49" operator="equal">
      <formula>0</formula>
    </cfRule>
  </conditionalFormatting>
  <conditionalFormatting sqref="P46">
    <cfRule type="expression" dxfId="567" priority="48">
      <formula>AND(O46=0,P46=0)</formula>
    </cfRule>
  </conditionalFormatting>
  <conditionalFormatting sqref="C52">
    <cfRule type="cellIs" dxfId="566" priority="47" operator="equal">
      <formula>0</formula>
    </cfRule>
  </conditionalFormatting>
  <conditionalFormatting sqref="D52">
    <cfRule type="expression" dxfId="565" priority="46">
      <formula>AND(C52=0,D52=0)</formula>
    </cfRule>
  </conditionalFormatting>
  <conditionalFormatting sqref="I52">
    <cfRule type="cellIs" dxfId="564" priority="45" operator="equal">
      <formula>0</formula>
    </cfRule>
  </conditionalFormatting>
  <conditionalFormatting sqref="J52">
    <cfRule type="expression" dxfId="563" priority="44">
      <formula>AND(I52=0,J52=0)</formula>
    </cfRule>
  </conditionalFormatting>
  <conditionalFormatting sqref="O52">
    <cfRule type="cellIs" dxfId="562" priority="43" operator="equal">
      <formula>0</formula>
    </cfRule>
  </conditionalFormatting>
  <conditionalFormatting sqref="P52">
    <cfRule type="expression" dxfId="561" priority="42">
      <formula>AND(O52=0,P52=0)</formula>
    </cfRule>
  </conditionalFormatting>
  <conditionalFormatting sqref="BO43:BO54">
    <cfRule type="containsText" dxfId="560" priority="41" operator="containsText" text="ok">
      <formula>NOT(ISERROR(SEARCH("ok",BO43)))</formula>
    </cfRule>
  </conditionalFormatting>
  <conditionalFormatting sqref="BP44:BP55">
    <cfRule type="containsText" dxfId="559" priority="40" operator="containsText" text="ok">
      <formula>NOT(ISERROR(SEARCH("ok",BP44)))</formula>
    </cfRule>
  </conditionalFormatting>
  <conditionalFormatting sqref="AS34">
    <cfRule type="expression" dxfId="558" priority="38">
      <formula>AND(AR34=0,AS34=0)</formula>
    </cfRule>
  </conditionalFormatting>
  <conditionalFormatting sqref="AR34">
    <cfRule type="cellIs" dxfId="557" priority="39" operator="equal">
      <formula>0</formula>
    </cfRule>
  </conditionalFormatting>
  <conditionalFormatting sqref="C35">
    <cfRule type="cellIs" dxfId="556" priority="37" operator="equal">
      <formula>0</formula>
    </cfRule>
  </conditionalFormatting>
  <conditionalFormatting sqref="D35">
    <cfRule type="expression" dxfId="555" priority="36">
      <formula>AND(C35=0,D35=0)</formula>
    </cfRule>
  </conditionalFormatting>
  <conditionalFormatting sqref="I35">
    <cfRule type="cellIs" dxfId="554" priority="35" operator="equal">
      <formula>0</formula>
    </cfRule>
  </conditionalFormatting>
  <conditionalFormatting sqref="J35">
    <cfRule type="expression" dxfId="553" priority="34">
      <formula>AND(I35=0,J35=0)</formula>
    </cfRule>
  </conditionalFormatting>
  <conditionalFormatting sqref="O35">
    <cfRule type="cellIs" dxfId="552" priority="33" operator="equal">
      <formula>0</formula>
    </cfRule>
  </conditionalFormatting>
  <conditionalFormatting sqref="P35">
    <cfRule type="expression" dxfId="551" priority="32">
      <formula>AND(O35=0,P35=0)</formula>
    </cfRule>
  </conditionalFormatting>
  <conditionalFormatting sqref="C41">
    <cfRule type="cellIs" dxfId="550" priority="31" operator="equal">
      <formula>0</formula>
    </cfRule>
  </conditionalFormatting>
  <conditionalFormatting sqref="D41">
    <cfRule type="expression" dxfId="549" priority="30">
      <formula>AND(C41=0,D41=0)</formula>
    </cfRule>
  </conditionalFormatting>
  <conditionalFormatting sqref="I41">
    <cfRule type="cellIs" dxfId="548" priority="29" operator="equal">
      <formula>0</formula>
    </cfRule>
  </conditionalFormatting>
  <conditionalFormatting sqref="J41">
    <cfRule type="expression" dxfId="547" priority="28">
      <formula>AND(I41=0,J41=0)</formula>
    </cfRule>
  </conditionalFormatting>
  <conditionalFormatting sqref="O41">
    <cfRule type="cellIs" dxfId="546" priority="27" operator="equal">
      <formula>0</formula>
    </cfRule>
  </conditionalFormatting>
  <conditionalFormatting sqref="P41">
    <cfRule type="expression" dxfId="545" priority="26">
      <formula>AND(O41=0,P41=0)</formula>
    </cfRule>
  </conditionalFormatting>
  <conditionalFormatting sqref="C47">
    <cfRule type="cellIs" dxfId="544" priority="25" operator="equal">
      <formula>0</formula>
    </cfRule>
  </conditionalFormatting>
  <conditionalFormatting sqref="D47">
    <cfRule type="expression" dxfId="543" priority="24">
      <formula>AND(C47=0,D47=0)</formula>
    </cfRule>
  </conditionalFormatting>
  <conditionalFormatting sqref="I47">
    <cfRule type="cellIs" dxfId="542" priority="23" operator="equal">
      <formula>0</formula>
    </cfRule>
  </conditionalFormatting>
  <conditionalFormatting sqref="J47">
    <cfRule type="expression" dxfId="541" priority="22">
      <formula>AND(I47=0,J47=0)</formula>
    </cfRule>
  </conditionalFormatting>
  <conditionalFormatting sqref="O47">
    <cfRule type="cellIs" dxfId="540" priority="21" operator="equal">
      <formula>0</formula>
    </cfRule>
  </conditionalFormatting>
  <conditionalFormatting sqref="P47">
    <cfRule type="expression" dxfId="539" priority="20">
      <formula>AND(O47=0,P47=0)</formula>
    </cfRule>
  </conditionalFormatting>
  <conditionalFormatting sqref="C53">
    <cfRule type="cellIs" dxfId="538" priority="19" operator="equal">
      <formula>0</formula>
    </cfRule>
  </conditionalFormatting>
  <conditionalFormatting sqref="D53">
    <cfRule type="expression" dxfId="537" priority="18">
      <formula>AND(C53=0,D53=0)</formula>
    </cfRule>
  </conditionalFormatting>
  <conditionalFormatting sqref="I53">
    <cfRule type="cellIs" dxfId="536" priority="17" operator="equal">
      <formula>0</formula>
    </cfRule>
  </conditionalFormatting>
  <conditionalFormatting sqref="J53">
    <cfRule type="expression" dxfId="535" priority="16">
      <formula>AND(I53=0,J53=0)</formula>
    </cfRule>
  </conditionalFormatting>
  <conditionalFormatting sqref="O53">
    <cfRule type="cellIs" dxfId="534" priority="15" operator="equal">
      <formula>0</formula>
    </cfRule>
  </conditionalFormatting>
  <conditionalFormatting sqref="P53">
    <cfRule type="expression" dxfId="533" priority="14">
      <formula>AND(O53=0,P53=0)</formula>
    </cfRule>
  </conditionalFormatting>
  <conditionalFormatting sqref="AR35">
    <cfRule type="cellIs" dxfId="532" priority="13" operator="equal">
      <formula>0</formula>
    </cfRule>
  </conditionalFormatting>
  <conditionalFormatting sqref="AS35">
    <cfRule type="expression" dxfId="531" priority="12">
      <formula>AND(AR35=0,AS35=0)</formula>
    </cfRule>
  </conditionalFormatting>
  <conditionalFormatting sqref="BI43:BI54">
    <cfRule type="containsText" dxfId="530" priority="11" operator="containsText" text="ok">
      <formula>NOT(ISERROR(SEARCH("ok",BI43)))</formula>
    </cfRule>
  </conditionalFormatting>
  <conditionalFormatting sqref="AI43:AL54">
    <cfRule type="containsText" dxfId="529" priority="10" operator="containsText" text="ok">
      <formula>NOT(ISERROR(SEARCH("ok",AI43)))</formula>
    </cfRule>
  </conditionalFormatting>
  <conditionalFormatting sqref="AG43:AG54">
    <cfRule type="containsText" dxfId="528" priority="9" operator="containsText" text="ok">
      <formula>NOT(ISERROR(SEARCH("ok",AG43)))</formula>
    </cfRule>
  </conditionalFormatting>
  <conditionalFormatting sqref="BB44:BB54">
    <cfRule type="containsText" dxfId="527" priority="8" operator="containsText" text="ok">
      <formula>NOT(ISERROR(SEARCH("ok",BB44)))</formula>
    </cfRule>
  </conditionalFormatting>
  <conditionalFormatting sqref="AZ43:AZ54">
    <cfRule type="containsText" dxfId="526" priority="7" operator="containsText" text="ok">
      <formula>NOT(ISERROR(SEARCH("ok",AZ43)))</formula>
    </cfRule>
  </conditionalFormatting>
  <conditionalFormatting sqref="BA43:BA54">
    <cfRule type="containsText" dxfId="525" priority="6" operator="containsText" text="ok">
      <formula>NOT(ISERROR(SEARCH("ok",BA43)))</formula>
    </cfRule>
  </conditionalFormatting>
  <conditionalFormatting sqref="BD43:BF54">
    <cfRule type="containsText" dxfId="524" priority="5" operator="containsText" text="ok">
      <formula>NOT(ISERROR(SEARCH("ok",BD43)))</formula>
    </cfRule>
  </conditionalFormatting>
  <conditionalFormatting sqref="AV43:AV54">
    <cfRule type="containsText" dxfId="523" priority="4" operator="containsText" text="ok">
      <formula>NOT(ISERROR(SEARCH("ok",AV43)))</formula>
    </cfRule>
  </conditionalFormatting>
  <conditionalFormatting sqref="AQ43:AS54">
    <cfRule type="containsText" dxfId="522" priority="3" operator="containsText" text="ok">
      <formula>NOT(ISERROR(SEARCH("ok",AQ43)))</formula>
    </cfRule>
  </conditionalFormatting>
  <conditionalFormatting sqref="BH43:BH54">
    <cfRule type="containsText" dxfId="521" priority="2" operator="containsText" text="ok">
      <formula>NOT(ISERROR(SEARCH("ok",BH43)))</formula>
    </cfRule>
  </conditionalFormatting>
  <conditionalFormatting sqref="AF2:AF13">
    <cfRule type="expression" dxfId="52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85" t="s">
        <v>262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6">
        <v>1</v>
      </c>
      <c r="R1" s="186"/>
      <c r="S1" s="181"/>
      <c r="T1" s="181"/>
      <c r="U1" s="181"/>
      <c r="V1" s="181"/>
      <c r="W1" s="181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0.69751165347064903</v>
      </c>
      <c r="BZ1" s="40">
        <f ca="1">RANK(BY1,$BY$1:$BY$100,)</f>
        <v>5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167">
        <f ca="1">RAND()</f>
        <v>0.66362453522906362</v>
      </c>
      <c r="CH1" s="168">
        <f ca="1">RANK(CG1,$CG$1:$CG$9,)</f>
        <v>3</v>
      </c>
      <c r="CI1" s="169"/>
      <c r="CJ1" s="163">
        <v>1</v>
      </c>
      <c r="CK1" s="163">
        <v>0</v>
      </c>
      <c r="CL1" s="163">
        <v>1</v>
      </c>
      <c r="CN1" s="38" t="s">
        <v>24</v>
      </c>
      <c r="CO1" s="39">
        <f ca="1">RAND()</f>
        <v>0.78653823175435811</v>
      </c>
      <c r="CP1" s="40">
        <f t="shared" ref="CP1:CP43" ca="1" si="0">RANK(CO1,$CO$1:$CO$100,)</f>
        <v>7</v>
      </c>
      <c r="CQ1" s="17"/>
      <c r="CR1" s="37">
        <v>1</v>
      </c>
      <c r="CS1" s="37">
        <v>0</v>
      </c>
      <c r="CT1" s="37">
        <v>1</v>
      </c>
      <c r="CV1" s="37"/>
      <c r="CW1" s="37"/>
    </row>
    <row r="2" spans="1:101" s="1" customFormat="1" ht="38.25" customHeight="1" thickBot="1" x14ac:dyDescent="0.3">
      <c r="A2" s="2"/>
      <c r="B2" s="187" t="s">
        <v>0</v>
      </c>
      <c r="C2" s="188"/>
      <c r="D2" s="188"/>
      <c r="E2" s="189"/>
      <c r="F2" s="187" t="s">
        <v>1</v>
      </c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9"/>
      <c r="R2" s="2"/>
      <c r="X2" s="37"/>
      <c r="Y2" s="56" t="s">
        <v>313</v>
      </c>
      <c r="Z2" s="41">
        <f ca="1">IF(AND(BC2&lt;0,AP2&lt;9),AP2+1,AP2)</f>
        <v>1</v>
      </c>
      <c r="AA2" s="41">
        <f ca="1">AQ2</f>
        <v>0</v>
      </c>
      <c r="AB2" s="41">
        <f ca="1">AR2</f>
        <v>0</v>
      </c>
      <c r="AC2" s="37"/>
      <c r="AD2" s="41">
        <f ca="1">IF(AND(BC2&lt;0,AP2=9),AT2-1,AT2)</f>
        <v>0</v>
      </c>
      <c r="AE2" s="41">
        <f ca="1">AU2</f>
        <v>3</v>
      </c>
      <c r="AF2" s="41">
        <f ca="1">IF(BA2=0,RANDBETWEEN(1,9),AV2)</f>
        <v>7</v>
      </c>
      <c r="AG2" s="37"/>
      <c r="AH2" s="56" t="s">
        <v>314</v>
      </c>
      <c r="AI2" s="41">
        <f ca="1">Z2*100+AA2*10+AB2</f>
        <v>100</v>
      </c>
      <c r="AJ2" s="61" t="s">
        <v>315</v>
      </c>
      <c r="AK2" s="41">
        <f ca="1">AD2*100+AE2*10+AF2</f>
        <v>37</v>
      </c>
      <c r="AL2" s="61" t="s">
        <v>316</v>
      </c>
      <c r="AM2" s="41">
        <f t="shared" ref="AM2:AM13" ca="1" si="1">AI2-AK2</f>
        <v>63</v>
      </c>
      <c r="AN2" s="37"/>
      <c r="AO2" s="56" t="s">
        <v>313</v>
      </c>
      <c r="AP2" s="82">
        <f ca="1">VLOOKUP($BZ1,$CB$1:$CD$101,2,FALSE)</f>
        <v>1</v>
      </c>
      <c r="AQ2" s="170">
        <f ca="1">VLOOKUP($CH1,$CJ$1:$CL$9,2,FALSE)</f>
        <v>0</v>
      </c>
      <c r="AR2" s="82">
        <f ca="1">VLOOKUP($CP1,$CR$1:$CT$101,2,FALSE)</f>
        <v>0</v>
      </c>
      <c r="AS2" s="37"/>
      <c r="AT2" s="82">
        <f ca="1">VLOOKUP($BZ1,$CB$1:$CD$101,3,FALSE)</f>
        <v>0</v>
      </c>
      <c r="AU2" s="170">
        <f ca="1">VLOOKUP($CH1,$CJ$1:$CL$9,3,FALSE)</f>
        <v>3</v>
      </c>
      <c r="AV2" s="82">
        <f ca="1">VLOOKUP($CP1,$CR$1:$CT$101,3,FALSE)</f>
        <v>7</v>
      </c>
      <c r="AW2" s="37"/>
      <c r="AX2" s="56" t="s">
        <v>17</v>
      </c>
      <c r="AY2" s="41">
        <f ca="1">AP2*100+AQ2*10+AR2</f>
        <v>100</v>
      </c>
      <c r="AZ2" s="61" t="s">
        <v>315</v>
      </c>
      <c r="BA2" s="41">
        <f ca="1">AT2*100+AU2*10+AV2</f>
        <v>37</v>
      </c>
      <c r="BB2" s="61" t="s">
        <v>317</v>
      </c>
      <c r="BC2" s="41">
        <f t="shared" ref="BC2:BC13" ca="1" si="2">AY2-BA2</f>
        <v>63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2" ca="1" si="3">RAND()</f>
        <v>0.52810309584380155</v>
      </c>
      <c r="BZ2" s="40">
        <f t="shared" ref="BZ2:BZ12" ca="1" si="4">RANK(BY2,$BY$1:$BY$100,)</f>
        <v>8</v>
      </c>
      <c r="CA2" s="17"/>
      <c r="CB2" s="37">
        <v>2</v>
      </c>
      <c r="CC2" s="37">
        <v>1</v>
      </c>
      <c r="CD2" s="37">
        <v>0</v>
      </c>
      <c r="CG2" s="167">
        <f t="shared" ref="CG2:CG18" ca="1" si="5">RAND()</f>
        <v>0.9966464886654165</v>
      </c>
      <c r="CH2" s="168">
        <f t="shared" ref="CH2:CH9" ca="1" si="6">RANK(CG2,$CG$1:$CG$9,)</f>
        <v>1</v>
      </c>
      <c r="CI2" s="169"/>
      <c r="CJ2" s="163">
        <v>2</v>
      </c>
      <c r="CK2" s="163">
        <v>0</v>
      </c>
      <c r="CL2" s="163">
        <v>2</v>
      </c>
      <c r="CO2" s="39">
        <f t="shared" ref="CO2:CO43" ca="1" si="7">RAND()</f>
        <v>0.32175120543698599</v>
      </c>
      <c r="CP2" s="40">
        <f t="shared" ca="1" si="0"/>
        <v>29</v>
      </c>
      <c r="CQ2" s="17"/>
      <c r="CR2" s="37">
        <v>2</v>
      </c>
      <c r="CS2" s="37">
        <v>0</v>
      </c>
      <c r="CT2" s="37">
        <v>2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318</v>
      </c>
      <c r="Z3" s="41">
        <f t="shared" ref="Z3:Z13" ca="1" si="8">IF(AND(BC3&lt;0,AP3&lt;9),AP3+1,AP3)</f>
        <v>1</v>
      </c>
      <c r="AA3" s="41">
        <f t="shared" ref="AA3:AB13" ca="1" si="9">AQ3</f>
        <v>0</v>
      </c>
      <c r="AB3" s="41">
        <f t="shared" ca="1" si="9"/>
        <v>4</v>
      </c>
      <c r="AC3" s="37"/>
      <c r="AD3" s="41">
        <f t="shared" ref="AD3:AD13" ca="1" si="10">IF(AND(BC3&lt;0,AP3=9),AT3-1,AT3)</f>
        <v>0</v>
      </c>
      <c r="AE3" s="41">
        <f t="shared" ref="AE3:AE13" ca="1" si="11">AU3</f>
        <v>1</v>
      </c>
      <c r="AF3" s="41">
        <f t="shared" ref="AF3:AF13" ca="1" si="12">IF(BA3=0,RANDBETWEEN(1,9),AV3)</f>
        <v>5</v>
      </c>
      <c r="AG3" s="37"/>
      <c r="AH3" s="56" t="s">
        <v>319</v>
      </c>
      <c r="AI3" s="41">
        <f t="shared" ref="AI3:AI13" ca="1" si="13">Z3*100+AA3*10+AB3</f>
        <v>104</v>
      </c>
      <c r="AJ3" s="61" t="s">
        <v>320</v>
      </c>
      <c r="AK3" s="41">
        <f t="shared" ref="AK3:AK13" ca="1" si="14">AD3*100+AE3*10+AF3</f>
        <v>15</v>
      </c>
      <c r="AL3" s="61" t="s">
        <v>121</v>
      </c>
      <c r="AM3" s="41">
        <f t="shared" ca="1" si="1"/>
        <v>89</v>
      </c>
      <c r="AN3" s="37"/>
      <c r="AO3" s="56" t="s">
        <v>319</v>
      </c>
      <c r="AP3" s="82">
        <f t="shared" ref="AP3:AP13" ca="1" si="15">VLOOKUP($BZ2,$CB$1:$CD$101,2,FALSE)</f>
        <v>1</v>
      </c>
      <c r="AQ3" s="170">
        <f t="shared" ref="AQ3:AQ7" ca="1" si="16">VLOOKUP($CH2,$CJ$1:$CL$9,2,FALSE)</f>
        <v>0</v>
      </c>
      <c r="AR3" s="82">
        <f t="shared" ref="AR3:AR13" ca="1" si="17">VLOOKUP($CP2,$CR$1:$CT$101,2,FALSE)</f>
        <v>4</v>
      </c>
      <c r="AS3" s="37"/>
      <c r="AT3" s="82">
        <f t="shared" ref="AT3:AT13" ca="1" si="18">VLOOKUP($BZ2,$CB$1:$CD$101,3,FALSE)</f>
        <v>0</v>
      </c>
      <c r="AU3" s="170">
        <f t="shared" ref="AU3:AU7" ca="1" si="19">VLOOKUP($CH2,$CJ$1:$CL$9,3,FALSE)</f>
        <v>1</v>
      </c>
      <c r="AV3" s="82">
        <f t="shared" ref="AV3:AV13" ca="1" si="20">VLOOKUP($CP2,$CR$1:$CT$101,3,FALSE)</f>
        <v>5</v>
      </c>
      <c r="AW3" s="37"/>
      <c r="AX3" s="56" t="s">
        <v>3</v>
      </c>
      <c r="AY3" s="41">
        <f t="shared" ref="AY3:AY13" ca="1" si="21">AP3*100+AQ3*10+AR3</f>
        <v>104</v>
      </c>
      <c r="AZ3" s="61" t="s">
        <v>20</v>
      </c>
      <c r="BA3" s="41">
        <f t="shared" ref="BA3:BA13" ca="1" si="22">AT3*100+AU3*10+AV3</f>
        <v>15</v>
      </c>
      <c r="BB3" s="61" t="s">
        <v>121</v>
      </c>
      <c r="BC3" s="41">
        <f t="shared" ca="1" si="2"/>
        <v>89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7.0500359166064785E-2</v>
      </c>
      <c r="BZ3" s="40">
        <f t="shared" ca="1" si="4"/>
        <v>11</v>
      </c>
      <c r="CA3" s="17"/>
      <c r="CB3" s="37">
        <v>3</v>
      </c>
      <c r="CC3" s="37">
        <v>1</v>
      </c>
      <c r="CD3" s="37">
        <v>0</v>
      </c>
      <c r="CG3" s="167">
        <f t="shared" ca="1" si="5"/>
        <v>0.44423285444769633</v>
      </c>
      <c r="CH3" s="168">
        <f t="shared" ca="1" si="6"/>
        <v>5</v>
      </c>
      <c r="CI3" s="169"/>
      <c r="CJ3" s="163">
        <v>3</v>
      </c>
      <c r="CK3" s="163">
        <v>0</v>
      </c>
      <c r="CL3" s="163">
        <v>3</v>
      </c>
      <c r="CO3" s="39">
        <f t="shared" ca="1" si="7"/>
        <v>0.38502179442690865</v>
      </c>
      <c r="CP3" s="40">
        <f t="shared" ca="1" si="0"/>
        <v>24</v>
      </c>
      <c r="CQ3" s="17"/>
      <c r="CR3" s="37">
        <v>3</v>
      </c>
      <c r="CS3" s="37">
        <v>0</v>
      </c>
      <c r="CT3" s="37">
        <v>3</v>
      </c>
      <c r="CV3" s="36"/>
      <c r="CW3" s="36"/>
    </row>
    <row r="4" spans="1:101" s="1" customFormat="1" ht="36.6" customHeight="1" x14ac:dyDescent="0.25">
      <c r="A4" s="3"/>
      <c r="B4" s="4"/>
      <c r="C4" s="22"/>
      <c r="D4" s="148" t="str">
        <f ca="1">IF($AA16="","","○")</f>
        <v>○</v>
      </c>
      <c r="E4" s="146"/>
      <c r="F4" s="5"/>
      <c r="G4" s="3"/>
      <c r="H4" s="4"/>
      <c r="I4" s="22"/>
      <c r="J4" s="148" t="str">
        <f ca="1">IF($AA17="","","○")</f>
        <v>○</v>
      </c>
      <c r="K4" s="146"/>
      <c r="L4" s="5"/>
      <c r="M4" s="3"/>
      <c r="N4" s="4"/>
      <c r="O4" s="22"/>
      <c r="P4" s="148" t="str">
        <f ca="1">IF($AA18="","","○")</f>
        <v>○</v>
      </c>
      <c r="Q4" s="146"/>
      <c r="R4" s="5"/>
      <c r="S4" s="2"/>
      <c r="T4" s="2"/>
      <c r="U4" s="2"/>
      <c r="V4" s="2"/>
      <c r="W4" s="2"/>
      <c r="X4" s="37"/>
      <c r="Y4" s="56" t="s">
        <v>321</v>
      </c>
      <c r="Z4" s="41">
        <f t="shared" ca="1" si="8"/>
        <v>1</v>
      </c>
      <c r="AA4" s="41">
        <f t="shared" ca="1" si="9"/>
        <v>0</v>
      </c>
      <c r="AB4" s="41">
        <f t="shared" ca="1" si="9"/>
        <v>3</v>
      </c>
      <c r="AC4" s="37"/>
      <c r="AD4" s="41">
        <f t="shared" ca="1" si="10"/>
        <v>0</v>
      </c>
      <c r="AE4" s="41">
        <f t="shared" ca="1" si="11"/>
        <v>5</v>
      </c>
      <c r="AF4" s="41">
        <f t="shared" ca="1" si="12"/>
        <v>5</v>
      </c>
      <c r="AG4" s="37"/>
      <c r="AH4" s="56" t="s">
        <v>4</v>
      </c>
      <c r="AI4" s="41">
        <f t="shared" ca="1" si="13"/>
        <v>103</v>
      </c>
      <c r="AJ4" s="61" t="s">
        <v>20</v>
      </c>
      <c r="AK4" s="41">
        <f t="shared" ca="1" si="14"/>
        <v>55</v>
      </c>
      <c r="AL4" s="61" t="s">
        <v>121</v>
      </c>
      <c r="AM4" s="41">
        <f t="shared" ca="1" si="1"/>
        <v>48</v>
      </c>
      <c r="AN4" s="37"/>
      <c r="AO4" s="56" t="s">
        <v>4</v>
      </c>
      <c r="AP4" s="82">
        <f t="shared" ca="1" si="15"/>
        <v>1</v>
      </c>
      <c r="AQ4" s="170">
        <f t="shared" ca="1" si="16"/>
        <v>0</v>
      </c>
      <c r="AR4" s="82">
        <f t="shared" ca="1" si="17"/>
        <v>3</v>
      </c>
      <c r="AS4" s="37"/>
      <c r="AT4" s="82">
        <f t="shared" ca="1" si="18"/>
        <v>0</v>
      </c>
      <c r="AU4" s="170">
        <f t="shared" ca="1" si="19"/>
        <v>5</v>
      </c>
      <c r="AV4" s="82">
        <f t="shared" ca="1" si="20"/>
        <v>5</v>
      </c>
      <c r="AW4" s="37"/>
      <c r="AX4" s="56" t="s">
        <v>4</v>
      </c>
      <c r="AY4" s="41">
        <f t="shared" ca="1" si="21"/>
        <v>103</v>
      </c>
      <c r="AZ4" s="61" t="s">
        <v>20</v>
      </c>
      <c r="BA4" s="41">
        <f t="shared" ca="1" si="22"/>
        <v>55</v>
      </c>
      <c r="BB4" s="61" t="s">
        <v>121</v>
      </c>
      <c r="BC4" s="41">
        <f t="shared" ca="1" si="2"/>
        <v>48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0.78256985757118191</v>
      </c>
      <c r="BZ4" s="40">
        <f t="shared" ca="1" si="4"/>
        <v>3</v>
      </c>
      <c r="CA4" s="17"/>
      <c r="CB4" s="37">
        <v>4</v>
      </c>
      <c r="CC4" s="37">
        <v>1</v>
      </c>
      <c r="CD4" s="37">
        <v>0</v>
      </c>
      <c r="CG4" s="167">
        <f t="shared" ca="1" si="5"/>
        <v>0.68082076803009139</v>
      </c>
      <c r="CH4" s="168">
        <f t="shared" ca="1" si="6"/>
        <v>2</v>
      </c>
      <c r="CI4" s="169"/>
      <c r="CJ4" s="163">
        <v>4</v>
      </c>
      <c r="CK4" s="163">
        <v>0</v>
      </c>
      <c r="CL4" s="163">
        <v>4</v>
      </c>
      <c r="CO4" s="39">
        <f t="shared" ca="1" si="7"/>
        <v>0.11119814011325613</v>
      </c>
      <c r="CP4" s="40">
        <f t="shared" ca="1" si="0"/>
        <v>38</v>
      </c>
      <c r="CQ4" s="17"/>
      <c r="CR4" s="37">
        <v>4</v>
      </c>
      <c r="CS4" s="37">
        <v>0</v>
      </c>
      <c r="CT4" s="37">
        <v>4</v>
      </c>
      <c r="CV4" s="36"/>
      <c r="CW4" s="36"/>
    </row>
    <row r="5" spans="1:101" s="1" customFormat="1" ht="36.6" customHeight="1" x14ac:dyDescent="0.25">
      <c r="A5" s="6" t="s">
        <v>17</v>
      </c>
      <c r="B5" s="7"/>
      <c r="C5" s="147" t="str">
        <f ca="1">IF($Z16="","","○")</f>
        <v>○</v>
      </c>
      <c r="D5" s="147" t="str">
        <f ca="1">IF($AB16="","","○")</f>
        <v>○</v>
      </c>
      <c r="E5" s="147" t="str">
        <f ca="1">IF($AC16="","","○")</f>
        <v>○</v>
      </c>
      <c r="F5" s="8"/>
      <c r="G5" s="6" t="s">
        <v>3</v>
      </c>
      <c r="H5" s="7"/>
      <c r="I5" s="147" t="str">
        <f ca="1">IF($Z17="","","○")</f>
        <v>○</v>
      </c>
      <c r="J5" s="147" t="str">
        <f ca="1">IF($AB17="","","○")</f>
        <v>○</v>
      </c>
      <c r="K5" s="147" t="str">
        <f ca="1">IF($AC17="","","○")</f>
        <v>○</v>
      </c>
      <c r="L5" s="8"/>
      <c r="M5" s="6" t="s">
        <v>4</v>
      </c>
      <c r="N5" s="7"/>
      <c r="O5" s="147" t="str">
        <f ca="1">IF($Z18="","","○")</f>
        <v>○</v>
      </c>
      <c r="P5" s="147" t="str">
        <f ca="1">IF($AB18="","","○")</f>
        <v>○</v>
      </c>
      <c r="Q5" s="147" t="str">
        <f ca="1">IF($AC18="","","○")</f>
        <v>○</v>
      </c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1</v>
      </c>
      <c r="AA5" s="41">
        <f t="shared" ca="1" si="9"/>
        <v>0</v>
      </c>
      <c r="AB5" s="41">
        <f t="shared" ca="1" si="9"/>
        <v>6</v>
      </c>
      <c r="AC5" s="37"/>
      <c r="AD5" s="41">
        <f t="shared" ca="1" si="10"/>
        <v>0</v>
      </c>
      <c r="AE5" s="41">
        <f t="shared" ca="1" si="11"/>
        <v>2</v>
      </c>
      <c r="AF5" s="41">
        <f t="shared" ca="1" si="12"/>
        <v>7</v>
      </c>
      <c r="AG5" s="37"/>
      <c r="AH5" s="56" t="s">
        <v>7</v>
      </c>
      <c r="AI5" s="41">
        <f t="shared" ca="1" si="13"/>
        <v>106</v>
      </c>
      <c r="AJ5" s="61" t="s">
        <v>20</v>
      </c>
      <c r="AK5" s="41">
        <f t="shared" ca="1" si="14"/>
        <v>27</v>
      </c>
      <c r="AL5" s="61" t="s">
        <v>322</v>
      </c>
      <c r="AM5" s="41">
        <f t="shared" ca="1" si="1"/>
        <v>79</v>
      </c>
      <c r="AN5" s="37"/>
      <c r="AO5" s="56" t="s">
        <v>7</v>
      </c>
      <c r="AP5" s="82">
        <f t="shared" ca="1" si="15"/>
        <v>1</v>
      </c>
      <c r="AQ5" s="170">
        <f t="shared" ca="1" si="16"/>
        <v>0</v>
      </c>
      <c r="AR5" s="82">
        <f t="shared" ca="1" si="17"/>
        <v>6</v>
      </c>
      <c r="AS5" s="37"/>
      <c r="AT5" s="82">
        <f t="shared" ca="1" si="18"/>
        <v>0</v>
      </c>
      <c r="AU5" s="170">
        <f t="shared" ca="1" si="19"/>
        <v>2</v>
      </c>
      <c r="AV5" s="82">
        <f t="shared" ca="1" si="20"/>
        <v>7</v>
      </c>
      <c r="AW5" s="37"/>
      <c r="AX5" s="56" t="s">
        <v>7</v>
      </c>
      <c r="AY5" s="41">
        <f t="shared" ca="1" si="21"/>
        <v>106</v>
      </c>
      <c r="AZ5" s="61" t="s">
        <v>320</v>
      </c>
      <c r="BA5" s="41">
        <f t="shared" ca="1" si="22"/>
        <v>27</v>
      </c>
      <c r="BB5" s="61" t="s">
        <v>121</v>
      </c>
      <c r="BC5" s="41">
        <f t="shared" ca="1" si="2"/>
        <v>79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0.57740204229937864</v>
      </c>
      <c r="BZ5" s="40">
        <f t="shared" ca="1" si="4"/>
        <v>6</v>
      </c>
      <c r="CA5" s="17"/>
      <c r="CB5" s="37">
        <v>5</v>
      </c>
      <c r="CC5" s="37">
        <v>1</v>
      </c>
      <c r="CD5" s="37">
        <v>0</v>
      </c>
      <c r="CG5" s="167">
        <f t="shared" ca="1" si="5"/>
        <v>0.14211838773158292</v>
      </c>
      <c r="CH5" s="168">
        <f t="shared" ca="1" si="6"/>
        <v>8</v>
      </c>
      <c r="CI5" s="169"/>
      <c r="CJ5" s="163">
        <v>5</v>
      </c>
      <c r="CK5" s="163">
        <v>0</v>
      </c>
      <c r="CL5" s="163">
        <v>5</v>
      </c>
      <c r="CO5" s="39">
        <f t="shared" ca="1" si="7"/>
        <v>0.12818545826806005</v>
      </c>
      <c r="CP5" s="40">
        <f t="shared" ca="1" si="0"/>
        <v>37</v>
      </c>
      <c r="CQ5" s="17"/>
      <c r="CR5" s="37">
        <v>5</v>
      </c>
      <c r="CS5" s="37">
        <v>0</v>
      </c>
      <c r="CT5" s="37">
        <v>5</v>
      </c>
      <c r="CV5" s="36"/>
      <c r="CW5" s="36"/>
    </row>
    <row r="6" spans="1:101" s="1" customFormat="1" ht="42" customHeight="1" x14ac:dyDescent="0.25">
      <c r="A6" s="9"/>
      <c r="B6" s="10"/>
      <c r="C6" s="11">
        <f ca="1">Z2</f>
        <v>1</v>
      </c>
      <c r="D6" s="11">
        <f ca="1">AA2</f>
        <v>0</v>
      </c>
      <c r="E6" s="11">
        <f ca="1">AB2</f>
        <v>0</v>
      </c>
      <c r="F6" s="8"/>
      <c r="G6" s="9"/>
      <c r="H6" s="10"/>
      <c r="I6" s="11">
        <f ca="1">Z3</f>
        <v>1</v>
      </c>
      <c r="J6" s="11">
        <f ca="1">AA3</f>
        <v>0</v>
      </c>
      <c r="K6" s="11">
        <f ca="1">AB3</f>
        <v>4</v>
      </c>
      <c r="L6" s="8"/>
      <c r="M6" s="9"/>
      <c r="N6" s="10"/>
      <c r="O6" s="11">
        <f ca="1">Z4</f>
        <v>1</v>
      </c>
      <c r="P6" s="11">
        <f ca="1">AA4</f>
        <v>0</v>
      </c>
      <c r="Q6" s="11">
        <f ca="1">AB4</f>
        <v>3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1</v>
      </c>
      <c r="AA6" s="41">
        <f t="shared" ca="1" si="9"/>
        <v>0</v>
      </c>
      <c r="AB6" s="41">
        <f t="shared" ca="1" si="9"/>
        <v>5</v>
      </c>
      <c r="AC6" s="37"/>
      <c r="AD6" s="41">
        <f t="shared" ca="1" si="10"/>
        <v>0</v>
      </c>
      <c r="AE6" s="41">
        <f t="shared" ca="1" si="11"/>
        <v>8</v>
      </c>
      <c r="AF6" s="41">
        <f t="shared" ca="1" si="12"/>
        <v>9</v>
      </c>
      <c r="AG6" s="37"/>
      <c r="AH6" s="56" t="s">
        <v>6</v>
      </c>
      <c r="AI6" s="41">
        <f t="shared" ca="1" si="13"/>
        <v>105</v>
      </c>
      <c r="AJ6" s="61" t="s">
        <v>20</v>
      </c>
      <c r="AK6" s="41">
        <f t="shared" ca="1" si="14"/>
        <v>89</v>
      </c>
      <c r="AL6" s="61" t="s">
        <v>323</v>
      </c>
      <c r="AM6" s="41">
        <f t="shared" ca="1" si="1"/>
        <v>16</v>
      </c>
      <c r="AN6" s="37"/>
      <c r="AO6" s="56" t="s">
        <v>6</v>
      </c>
      <c r="AP6" s="82">
        <f t="shared" ca="1" si="15"/>
        <v>1</v>
      </c>
      <c r="AQ6" s="170">
        <f t="shared" ca="1" si="16"/>
        <v>0</v>
      </c>
      <c r="AR6" s="82">
        <f t="shared" ca="1" si="17"/>
        <v>5</v>
      </c>
      <c r="AS6" s="37"/>
      <c r="AT6" s="82">
        <f t="shared" ca="1" si="18"/>
        <v>0</v>
      </c>
      <c r="AU6" s="170">
        <f t="shared" ca="1" si="19"/>
        <v>8</v>
      </c>
      <c r="AV6" s="82">
        <f t="shared" ca="1" si="20"/>
        <v>9</v>
      </c>
      <c r="AW6" s="37"/>
      <c r="AX6" s="56" t="s">
        <v>324</v>
      </c>
      <c r="AY6" s="41">
        <f t="shared" ca="1" si="21"/>
        <v>105</v>
      </c>
      <c r="AZ6" s="61" t="s">
        <v>20</v>
      </c>
      <c r="BA6" s="41">
        <f t="shared" ca="1" si="22"/>
        <v>89</v>
      </c>
      <c r="BB6" s="61" t="s">
        <v>121</v>
      </c>
      <c r="BC6" s="41">
        <f t="shared" ca="1" si="2"/>
        <v>16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0.79038419752815448</v>
      </c>
      <c r="BZ6" s="40">
        <f t="shared" ca="1" si="4"/>
        <v>2</v>
      </c>
      <c r="CA6" s="17"/>
      <c r="CB6" s="37">
        <v>6</v>
      </c>
      <c r="CC6" s="37">
        <v>1</v>
      </c>
      <c r="CD6" s="37">
        <v>0</v>
      </c>
      <c r="CG6" s="167">
        <f t="shared" ca="1" si="5"/>
        <v>0.15993837281222201</v>
      </c>
      <c r="CH6" s="168">
        <f t="shared" ca="1" si="6"/>
        <v>7</v>
      </c>
      <c r="CI6" s="169"/>
      <c r="CJ6" s="163">
        <v>6</v>
      </c>
      <c r="CK6" s="163">
        <v>0</v>
      </c>
      <c r="CL6" s="163">
        <v>6</v>
      </c>
      <c r="CO6" s="39">
        <f t="shared" ca="1" si="7"/>
        <v>0.67656793042272056</v>
      </c>
      <c r="CP6" s="40">
        <f t="shared" ca="1" si="0"/>
        <v>12</v>
      </c>
      <c r="CQ6" s="17"/>
      <c r="CR6" s="37">
        <v>6</v>
      </c>
      <c r="CS6" s="37">
        <v>0</v>
      </c>
      <c r="CT6" s="37">
        <v>6</v>
      </c>
      <c r="CV6" s="36"/>
      <c r="CW6" s="36"/>
    </row>
    <row r="7" spans="1:101" s="1" customFormat="1" ht="42" customHeight="1" thickBot="1" x14ac:dyDescent="0.3">
      <c r="A7" s="9"/>
      <c r="B7" s="12" t="s">
        <v>320</v>
      </c>
      <c r="C7" s="13">
        <f ca="1">AD2</f>
        <v>0</v>
      </c>
      <c r="D7" s="13">
        <f ca="1">AE2</f>
        <v>3</v>
      </c>
      <c r="E7" s="13">
        <f ca="1">AF2</f>
        <v>7</v>
      </c>
      <c r="F7" s="8"/>
      <c r="G7" s="9"/>
      <c r="H7" s="12" t="s">
        <v>20</v>
      </c>
      <c r="I7" s="13">
        <f ca="1">AD3</f>
        <v>0</v>
      </c>
      <c r="J7" s="13">
        <f ca="1">AE3</f>
        <v>1</v>
      </c>
      <c r="K7" s="13">
        <f ca="1">AF3</f>
        <v>5</v>
      </c>
      <c r="L7" s="8"/>
      <c r="M7" s="9"/>
      <c r="N7" s="12" t="s">
        <v>20</v>
      </c>
      <c r="O7" s="13">
        <f ca="1">AD4</f>
        <v>0</v>
      </c>
      <c r="P7" s="13">
        <f ca="1">AE4</f>
        <v>5</v>
      </c>
      <c r="Q7" s="13">
        <f ca="1">AF4</f>
        <v>5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1</v>
      </c>
      <c r="AA7" s="41">
        <f t="shared" ca="1" si="9"/>
        <v>0</v>
      </c>
      <c r="AB7" s="41">
        <f t="shared" ca="1" si="9"/>
        <v>1</v>
      </c>
      <c r="AC7" s="37"/>
      <c r="AD7" s="41">
        <f t="shared" ca="1" si="10"/>
        <v>0</v>
      </c>
      <c r="AE7" s="41">
        <f t="shared" ca="1" si="11"/>
        <v>7</v>
      </c>
      <c r="AF7" s="41">
        <f t="shared" ca="1" si="12"/>
        <v>6</v>
      </c>
      <c r="AG7" s="37"/>
      <c r="AH7" s="56" t="s">
        <v>5</v>
      </c>
      <c r="AI7" s="41">
        <f t="shared" ca="1" si="13"/>
        <v>101</v>
      </c>
      <c r="AJ7" s="61" t="s">
        <v>20</v>
      </c>
      <c r="AK7" s="41">
        <f t="shared" ca="1" si="14"/>
        <v>76</v>
      </c>
      <c r="AL7" s="61" t="s">
        <v>121</v>
      </c>
      <c r="AM7" s="41">
        <f t="shared" ca="1" si="1"/>
        <v>25</v>
      </c>
      <c r="AN7" s="37"/>
      <c r="AO7" s="56" t="s">
        <v>5</v>
      </c>
      <c r="AP7" s="82">
        <f t="shared" ca="1" si="15"/>
        <v>1</v>
      </c>
      <c r="AQ7" s="170">
        <f t="shared" ca="1" si="16"/>
        <v>0</v>
      </c>
      <c r="AR7" s="82">
        <f t="shared" ca="1" si="17"/>
        <v>1</v>
      </c>
      <c r="AS7" s="37"/>
      <c r="AT7" s="82">
        <f t="shared" ca="1" si="18"/>
        <v>0</v>
      </c>
      <c r="AU7" s="170">
        <f t="shared" ca="1" si="19"/>
        <v>7</v>
      </c>
      <c r="AV7" s="82">
        <f t="shared" ca="1" si="20"/>
        <v>6</v>
      </c>
      <c r="AW7" s="37"/>
      <c r="AX7" s="56" t="s">
        <v>5</v>
      </c>
      <c r="AY7" s="41">
        <f t="shared" ca="1" si="21"/>
        <v>101</v>
      </c>
      <c r="AZ7" s="61" t="s">
        <v>20</v>
      </c>
      <c r="BA7" s="41">
        <f t="shared" ca="1" si="22"/>
        <v>76</v>
      </c>
      <c r="BB7" s="61" t="s">
        <v>121</v>
      </c>
      <c r="BC7" s="41">
        <f t="shared" ca="1" si="2"/>
        <v>25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0.29015530810573842</v>
      </c>
      <c r="BZ7" s="40">
        <f t="shared" ca="1" si="4"/>
        <v>10</v>
      </c>
      <c r="CA7" s="17"/>
      <c r="CB7" s="37">
        <v>7</v>
      </c>
      <c r="CC7" s="37">
        <v>1</v>
      </c>
      <c r="CD7" s="37">
        <v>0</v>
      </c>
      <c r="CG7" s="167">
        <f t="shared" ca="1" si="5"/>
        <v>2.6697296273770488E-2</v>
      </c>
      <c r="CH7" s="168">
        <f t="shared" ca="1" si="6"/>
        <v>9</v>
      </c>
      <c r="CI7" s="169"/>
      <c r="CJ7" s="163">
        <v>7</v>
      </c>
      <c r="CK7" s="163">
        <v>0</v>
      </c>
      <c r="CL7" s="163">
        <v>7</v>
      </c>
      <c r="CO7" s="39">
        <f t="shared" ca="1" si="7"/>
        <v>0.82560614959574807</v>
      </c>
      <c r="CP7" s="40">
        <f t="shared" ca="1" si="0"/>
        <v>5</v>
      </c>
      <c r="CQ7" s="17"/>
      <c r="CR7" s="37">
        <v>7</v>
      </c>
      <c r="CS7" s="37">
        <v>0</v>
      </c>
      <c r="CT7" s="37">
        <v>7</v>
      </c>
      <c r="CV7" s="36"/>
      <c r="CW7" s="36"/>
    </row>
    <row r="8" spans="1:101" s="1" customFormat="1" ht="42" customHeight="1" x14ac:dyDescent="0.25">
      <c r="A8" s="9"/>
      <c r="B8" s="156"/>
      <c r="C8" s="156"/>
      <c r="D8" s="157"/>
      <c r="E8" s="157"/>
      <c r="F8" s="8"/>
      <c r="G8" s="9"/>
      <c r="H8" s="156"/>
      <c r="I8" s="156"/>
      <c r="J8" s="157"/>
      <c r="K8" s="157"/>
      <c r="L8" s="8"/>
      <c r="M8" s="9"/>
      <c r="N8" s="156"/>
      <c r="O8" s="156"/>
      <c r="P8" s="157"/>
      <c r="Q8" s="157"/>
      <c r="R8" s="15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1</v>
      </c>
      <c r="AA8" s="41">
        <f t="shared" ca="1" si="9"/>
        <v>0</v>
      </c>
      <c r="AB8" s="41">
        <f t="shared" ca="1" si="9"/>
        <v>0</v>
      </c>
      <c r="AC8" s="37"/>
      <c r="AD8" s="41">
        <f t="shared" ca="1" si="10"/>
        <v>0</v>
      </c>
      <c r="AE8" s="41">
        <f t="shared" ca="1" si="11"/>
        <v>0</v>
      </c>
      <c r="AF8" s="41">
        <f t="shared" ca="1" si="12"/>
        <v>5</v>
      </c>
      <c r="AG8" s="37"/>
      <c r="AH8" s="56" t="s">
        <v>8</v>
      </c>
      <c r="AI8" s="41">
        <f t="shared" ca="1" si="13"/>
        <v>100</v>
      </c>
      <c r="AJ8" s="61" t="s">
        <v>20</v>
      </c>
      <c r="AK8" s="41">
        <f t="shared" ca="1" si="14"/>
        <v>5</v>
      </c>
      <c r="AL8" s="61" t="s">
        <v>121</v>
      </c>
      <c r="AM8" s="41">
        <f t="shared" ca="1" si="1"/>
        <v>95</v>
      </c>
      <c r="AN8" s="37"/>
      <c r="AO8" s="56" t="s">
        <v>8</v>
      </c>
      <c r="AP8" s="82">
        <f t="shared" ca="1" si="15"/>
        <v>1</v>
      </c>
      <c r="AQ8" s="171">
        <f ca="1">VLOOKUP($CH10,$CJ$10:$CL$18,2,FALSE)</f>
        <v>0</v>
      </c>
      <c r="AR8" s="82">
        <f t="shared" ca="1" si="17"/>
        <v>0</v>
      </c>
      <c r="AS8" s="37"/>
      <c r="AT8" s="82">
        <f t="shared" ca="1" si="18"/>
        <v>0</v>
      </c>
      <c r="AU8" s="171">
        <f ca="1">VLOOKUP($CH10,$CJ$10:$CL$18,3,FALSE)</f>
        <v>0</v>
      </c>
      <c r="AV8" s="82">
        <f t="shared" ca="1" si="20"/>
        <v>5</v>
      </c>
      <c r="AW8" s="37"/>
      <c r="AX8" s="56" t="s">
        <v>8</v>
      </c>
      <c r="AY8" s="41">
        <f t="shared" ca="1" si="21"/>
        <v>100</v>
      </c>
      <c r="AZ8" s="61" t="s">
        <v>20</v>
      </c>
      <c r="BA8" s="41">
        <f t="shared" ca="1" si="22"/>
        <v>5</v>
      </c>
      <c r="BB8" s="61" t="s">
        <v>121</v>
      </c>
      <c r="BC8" s="41">
        <f t="shared" ca="1" si="2"/>
        <v>95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0.85908855304711762</v>
      </c>
      <c r="BZ8" s="40">
        <f t="shared" ca="1" si="4"/>
        <v>1</v>
      </c>
      <c r="CA8" s="17"/>
      <c r="CB8" s="37">
        <v>8</v>
      </c>
      <c r="CC8" s="37">
        <v>1</v>
      </c>
      <c r="CD8" s="37">
        <v>0</v>
      </c>
      <c r="CG8" s="167">
        <f t="shared" ca="1" si="5"/>
        <v>0.64087946843829835</v>
      </c>
      <c r="CH8" s="168">
        <f t="shared" ca="1" si="6"/>
        <v>4</v>
      </c>
      <c r="CI8" s="169"/>
      <c r="CJ8" s="163">
        <v>8</v>
      </c>
      <c r="CK8" s="163">
        <v>0</v>
      </c>
      <c r="CL8" s="163">
        <v>8</v>
      </c>
      <c r="CO8" s="39">
        <f t="shared" ca="1" si="7"/>
        <v>0.13962247380626169</v>
      </c>
      <c r="CP8" s="40">
        <f t="shared" ca="1" si="0"/>
        <v>35</v>
      </c>
      <c r="CQ8" s="17"/>
      <c r="CR8" s="37">
        <v>8</v>
      </c>
      <c r="CS8" s="37">
        <v>0</v>
      </c>
      <c r="CT8" s="37">
        <v>8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1</v>
      </c>
      <c r="AA9" s="41">
        <f t="shared" ca="1" si="9"/>
        <v>0</v>
      </c>
      <c r="AB9" s="41">
        <f t="shared" ca="1" si="9"/>
        <v>5</v>
      </c>
      <c r="AC9" s="37"/>
      <c r="AD9" s="41">
        <f t="shared" ca="1" si="10"/>
        <v>0</v>
      </c>
      <c r="AE9" s="41">
        <f t="shared" ca="1" si="11"/>
        <v>0</v>
      </c>
      <c r="AF9" s="41">
        <f t="shared" ca="1" si="12"/>
        <v>7</v>
      </c>
      <c r="AG9" s="37"/>
      <c r="AH9" s="56" t="s">
        <v>9</v>
      </c>
      <c r="AI9" s="41">
        <f t="shared" ca="1" si="13"/>
        <v>105</v>
      </c>
      <c r="AJ9" s="61" t="s">
        <v>20</v>
      </c>
      <c r="AK9" s="41">
        <f t="shared" ca="1" si="14"/>
        <v>7</v>
      </c>
      <c r="AL9" s="61" t="s">
        <v>121</v>
      </c>
      <c r="AM9" s="41">
        <f t="shared" ca="1" si="1"/>
        <v>98</v>
      </c>
      <c r="AN9" s="37"/>
      <c r="AO9" s="56" t="s">
        <v>9</v>
      </c>
      <c r="AP9" s="82">
        <f t="shared" ca="1" si="15"/>
        <v>1</v>
      </c>
      <c r="AQ9" s="171">
        <f t="shared" ref="AQ9:AQ13" ca="1" si="23">VLOOKUP($CH11,$CJ$10:$CL$18,2,FALSE)</f>
        <v>0</v>
      </c>
      <c r="AR9" s="82">
        <f t="shared" ca="1" si="17"/>
        <v>5</v>
      </c>
      <c r="AS9" s="37"/>
      <c r="AT9" s="82">
        <f t="shared" ca="1" si="18"/>
        <v>0</v>
      </c>
      <c r="AU9" s="171">
        <f t="shared" ref="AU9:AU13" ca="1" si="24">VLOOKUP($CH11,$CJ$10:$CL$18,3,FALSE)</f>
        <v>0</v>
      </c>
      <c r="AV9" s="82">
        <f t="shared" ca="1" si="20"/>
        <v>7</v>
      </c>
      <c r="AW9" s="37"/>
      <c r="AX9" s="56" t="s">
        <v>9</v>
      </c>
      <c r="AY9" s="41">
        <f t="shared" ca="1" si="21"/>
        <v>105</v>
      </c>
      <c r="AZ9" s="61" t="s">
        <v>20</v>
      </c>
      <c r="BA9" s="41">
        <f t="shared" ca="1" si="22"/>
        <v>7</v>
      </c>
      <c r="BB9" s="61" t="s">
        <v>121</v>
      </c>
      <c r="BC9" s="41">
        <f t="shared" ca="1" si="2"/>
        <v>98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0.74690377925995155</v>
      </c>
      <c r="BZ9" s="40">
        <f t="shared" ca="1" si="4"/>
        <v>4</v>
      </c>
      <c r="CA9" s="17"/>
      <c r="CB9" s="37">
        <v>9</v>
      </c>
      <c r="CC9" s="37">
        <v>1</v>
      </c>
      <c r="CD9" s="37">
        <v>0</v>
      </c>
      <c r="CG9" s="167">
        <f t="shared" ca="1" si="5"/>
        <v>0.21523609625444207</v>
      </c>
      <c r="CH9" s="168">
        <f t="shared" ca="1" si="6"/>
        <v>6</v>
      </c>
      <c r="CI9" s="169"/>
      <c r="CJ9" s="163">
        <v>9</v>
      </c>
      <c r="CK9" s="163">
        <v>0</v>
      </c>
      <c r="CL9" s="163">
        <v>9</v>
      </c>
      <c r="CO9" s="39">
        <f t="shared" ca="1" si="7"/>
        <v>5.9471221159463239E-2</v>
      </c>
      <c r="CP9" s="40">
        <f t="shared" ca="1" si="0"/>
        <v>41</v>
      </c>
      <c r="CQ9" s="17"/>
      <c r="CR9" s="37">
        <v>9</v>
      </c>
      <c r="CS9" s="37">
        <v>0</v>
      </c>
      <c r="CT9" s="37">
        <v>9</v>
      </c>
      <c r="CV9" s="36"/>
      <c r="CW9" s="36"/>
    </row>
    <row r="10" spans="1:101" s="1" customFormat="1" ht="36.6" customHeight="1" x14ac:dyDescent="0.25">
      <c r="A10" s="159"/>
      <c r="B10" s="4"/>
      <c r="C10" s="22"/>
      <c r="D10" s="148" t="str">
        <f ca="1">IF($AA19="","","○")</f>
        <v>○</v>
      </c>
      <c r="E10" s="146"/>
      <c r="F10" s="5"/>
      <c r="G10" s="159"/>
      <c r="H10" s="4"/>
      <c r="I10" s="22"/>
      <c r="J10" s="148" t="str">
        <f ca="1">IF($AA20="","","○")</f>
        <v>○</v>
      </c>
      <c r="K10" s="146"/>
      <c r="L10" s="5"/>
      <c r="M10" s="159"/>
      <c r="N10" s="4"/>
      <c r="O10" s="22"/>
      <c r="P10" s="148" t="str">
        <f ca="1">IF($AA21="","","○")</f>
        <v>○</v>
      </c>
      <c r="Q10" s="146"/>
      <c r="R10" s="5"/>
      <c r="S10" s="2"/>
      <c r="T10" s="2"/>
      <c r="U10" s="2"/>
      <c r="V10" s="2"/>
      <c r="W10" s="2"/>
      <c r="X10" s="37"/>
      <c r="Y10" s="56" t="s">
        <v>10</v>
      </c>
      <c r="Z10" s="41">
        <f t="shared" ca="1" si="8"/>
        <v>1</v>
      </c>
      <c r="AA10" s="41">
        <f t="shared" ca="1" si="9"/>
        <v>0</v>
      </c>
      <c r="AB10" s="41">
        <f t="shared" ca="1" si="9"/>
        <v>7</v>
      </c>
      <c r="AC10" s="37"/>
      <c r="AD10" s="41">
        <f t="shared" ca="1" si="10"/>
        <v>0</v>
      </c>
      <c r="AE10" s="41">
        <f t="shared" ca="1" si="11"/>
        <v>0</v>
      </c>
      <c r="AF10" s="41">
        <f t="shared" ca="1" si="12"/>
        <v>8</v>
      </c>
      <c r="AG10" s="37"/>
      <c r="AH10" s="56" t="s">
        <v>10</v>
      </c>
      <c r="AI10" s="41">
        <f t="shared" ca="1" si="13"/>
        <v>107</v>
      </c>
      <c r="AJ10" s="61" t="s">
        <v>20</v>
      </c>
      <c r="AK10" s="41">
        <f t="shared" ca="1" si="14"/>
        <v>8</v>
      </c>
      <c r="AL10" s="61" t="s">
        <v>121</v>
      </c>
      <c r="AM10" s="41">
        <f t="shared" ca="1" si="1"/>
        <v>99</v>
      </c>
      <c r="AN10" s="37"/>
      <c r="AO10" s="56" t="s">
        <v>10</v>
      </c>
      <c r="AP10" s="82">
        <f t="shared" ca="1" si="15"/>
        <v>1</v>
      </c>
      <c r="AQ10" s="171">
        <f t="shared" ca="1" si="23"/>
        <v>0</v>
      </c>
      <c r="AR10" s="82">
        <f t="shared" ca="1" si="17"/>
        <v>7</v>
      </c>
      <c r="AS10" s="37"/>
      <c r="AT10" s="82">
        <f t="shared" ca="1" si="18"/>
        <v>0</v>
      </c>
      <c r="AU10" s="171">
        <f t="shared" ca="1" si="24"/>
        <v>0</v>
      </c>
      <c r="AV10" s="82">
        <f t="shared" ca="1" si="20"/>
        <v>8</v>
      </c>
      <c r="AW10" s="37"/>
      <c r="AX10" s="56" t="s">
        <v>10</v>
      </c>
      <c r="AY10" s="41">
        <f t="shared" ca="1" si="21"/>
        <v>107</v>
      </c>
      <c r="AZ10" s="61" t="s">
        <v>20</v>
      </c>
      <c r="BA10" s="41">
        <f t="shared" ca="1" si="22"/>
        <v>8</v>
      </c>
      <c r="BB10" s="61" t="s">
        <v>121</v>
      </c>
      <c r="BC10" s="41">
        <f t="shared" ca="1" si="2"/>
        <v>99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6.2818264570561833E-2</v>
      </c>
      <c r="BZ10" s="40">
        <f t="shared" ca="1" si="4"/>
        <v>12</v>
      </c>
      <c r="CA10" s="17"/>
      <c r="CB10" s="37">
        <v>10</v>
      </c>
      <c r="CC10" s="37">
        <v>1</v>
      </c>
      <c r="CD10" s="37">
        <v>0</v>
      </c>
      <c r="CG10" s="172">
        <f t="shared" ca="1" si="5"/>
        <v>0.59043039209934478</v>
      </c>
      <c r="CH10" s="173">
        <f ca="1">RANK(CG10,$CG$10:$CG$18,)</f>
        <v>4</v>
      </c>
      <c r="CI10" s="174"/>
      <c r="CJ10" s="175">
        <v>1</v>
      </c>
      <c r="CK10" s="175">
        <v>0</v>
      </c>
      <c r="CL10" s="175">
        <v>0</v>
      </c>
      <c r="CO10" s="39">
        <f t="shared" ca="1" si="7"/>
        <v>0.5108894173013091</v>
      </c>
      <c r="CP10" s="40">
        <f t="shared" ca="1" si="0"/>
        <v>20</v>
      </c>
      <c r="CQ10" s="17"/>
      <c r="CR10" s="37">
        <v>10</v>
      </c>
      <c r="CS10" s="37">
        <v>1</v>
      </c>
      <c r="CT10" s="37">
        <v>4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7" t="str">
        <f ca="1">IF($Z19="","","○")</f>
        <v>○</v>
      </c>
      <c r="D11" s="147" t="str">
        <f ca="1">IF($AB19="","","○")</f>
        <v>○</v>
      </c>
      <c r="E11" s="147" t="str">
        <f ca="1">IF($AC19="","","○")</f>
        <v>○</v>
      </c>
      <c r="F11" s="8"/>
      <c r="G11" s="6" t="s">
        <v>6</v>
      </c>
      <c r="H11" s="7"/>
      <c r="I11" s="147" t="str">
        <f ca="1">IF($Z20="","","○")</f>
        <v>○</v>
      </c>
      <c r="J11" s="147" t="str">
        <f ca="1">IF($AB20="","","○")</f>
        <v>○</v>
      </c>
      <c r="K11" s="147" t="str">
        <f ca="1">IF($AC20="","","○")</f>
        <v>○</v>
      </c>
      <c r="L11" s="8"/>
      <c r="M11" s="6" t="s">
        <v>5</v>
      </c>
      <c r="N11" s="7"/>
      <c r="O11" s="147" t="str">
        <f ca="1">IF($Z21="","","○")</f>
        <v>○</v>
      </c>
      <c r="P11" s="147" t="str">
        <f ca="1">IF($AB21="","","○")</f>
        <v>○</v>
      </c>
      <c r="Q11" s="147" t="str">
        <f ca="1">IF($AC21="","","○")</f>
        <v>○</v>
      </c>
      <c r="R11" s="8"/>
      <c r="S11" s="2"/>
      <c r="T11" s="2"/>
      <c r="U11" s="2"/>
      <c r="V11" s="2"/>
      <c r="W11" s="2"/>
      <c r="X11" s="37"/>
      <c r="Y11" s="56" t="s">
        <v>111</v>
      </c>
      <c r="Z11" s="41">
        <f t="shared" ca="1" si="8"/>
        <v>1</v>
      </c>
      <c r="AA11" s="41">
        <f t="shared" ca="1" si="9"/>
        <v>0</v>
      </c>
      <c r="AB11" s="41">
        <f t="shared" ca="1" si="9"/>
        <v>2</v>
      </c>
      <c r="AC11" s="37"/>
      <c r="AD11" s="41">
        <f t="shared" ca="1" si="10"/>
        <v>0</v>
      </c>
      <c r="AE11" s="41">
        <f t="shared" ca="1" si="11"/>
        <v>0</v>
      </c>
      <c r="AF11" s="41">
        <f t="shared" ca="1" si="12"/>
        <v>7</v>
      </c>
      <c r="AG11" s="37"/>
      <c r="AH11" s="56" t="s">
        <v>111</v>
      </c>
      <c r="AI11" s="41">
        <f t="shared" ca="1" si="13"/>
        <v>102</v>
      </c>
      <c r="AJ11" s="61" t="s">
        <v>20</v>
      </c>
      <c r="AK11" s="41">
        <f t="shared" ca="1" si="14"/>
        <v>7</v>
      </c>
      <c r="AL11" s="61" t="s">
        <v>121</v>
      </c>
      <c r="AM11" s="41">
        <f t="shared" ca="1" si="1"/>
        <v>95</v>
      </c>
      <c r="AN11" s="37"/>
      <c r="AO11" s="56" t="s">
        <v>111</v>
      </c>
      <c r="AP11" s="82">
        <f t="shared" ca="1" si="15"/>
        <v>1</v>
      </c>
      <c r="AQ11" s="171">
        <f t="shared" ca="1" si="23"/>
        <v>0</v>
      </c>
      <c r="AR11" s="82">
        <f t="shared" ca="1" si="17"/>
        <v>2</v>
      </c>
      <c r="AS11" s="37"/>
      <c r="AT11" s="82">
        <f t="shared" ca="1" si="18"/>
        <v>0</v>
      </c>
      <c r="AU11" s="171">
        <f t="shared" ca="1" si="24"/>
        <v>0</v>
      </c>
      <c r="AV11" s="82">
        <f t="shared" ca="1" si="20"/>
        <v>7</v>
      </c>
      <c r="AW11" s="37"/>
      <c r="AX11" s="56" t="s">
        <v>111</v>
      </c>
      <c r="AY11" s="41">
        <f t="shared" ca="1" si="21"/>
        <v>102</v>
      </c>
      <c r="AZ11" s="61" t="s">
        <v>20</v>
      </c>
      <c r="BA11" s="41">
        <f t="shared" ca="1" si="22"/>
        <v>7</v>
      </c>
      <c r="BB11" s="61" t="s">
        <v>121</v>
      </c>
      <c r="BC11" s="41">
        <f t="shared" ca="1" si="2"/>
        <v>95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0.54964786748798222</v>
      </c>
      <c r="BZ11" s="40">
        <f t="shared" ca="1" si="4"/>
        <v>7</v>
      </c>
      <c r="CA11" s="17"/>
      <c r="CB11" s="37">
        <v>11</v>
      </c>
      <c r="CC11" s="37">
        <v>1</v>
      </c>
      <c r="CD11" s="37">
        <v>0</v>
      </c>
      <c r="CG11" s="172">
        <f t="shared" ca="1" si="5"/>
        <v>0.17982698781620576</v>
      </c>
      <c r="CH11" s="173">
        <f t="shared" ref="CH11:CH18" ca="1" si="25">RANK(CG11,$CG$10:$CG$18,)</f>
        <v>8</v>
      </c>
      <c r="CI11" s="174"/>
      <c r="CJ11" s="175">
        <v>2</v>
      </c>
      <c r="CK11" s="175">
        <v>0</v>
      </c>
      <c r="CL11" s="175">
        <v>0</v>
      </c>
      <c r="CO11" s="39">
        <f t="shared" ca="1" si="7"/>
        <v>0.61821901981597949</v>
      </c>
      <c r="CP11" s="40">
        <f t="shared" ca="1" si="0"/>
        <v>14</v>
      </c>
      <c r="CQ11" s="17"/>
      <c r="CR11" s="37">
        <v>11</v>
      </c>
      <c r="CS11" s="37">
        <v>1</v>
      </c>
      <c r="CT11" s="37">
        <v>5</v>
      </c>
      <c r="CV11" s="36"/>
      <c r="CW11" s="36"/>
    </row>
    <row r="12" spans="1:101" s="1" customFormat="1" ht="42" customHeight="1" x14ac:dyDescent="0.25">
      <c r="A12" s="9"/>
      <c r="B12" s="10"/>
      <c r="C12" s="11">
        <f ca="1">Z5</f>
        <v>1</v>
      </c>
      <c r="D12" s="11">
        <f ca="1">AA5</f>
        <v>0</v>
      </c>
      <c r="E12" s="11">
        <f ca="1">AB5</f>
        <v>6</v>
      </c>
      <c r="F12" s="8"/>
      <c r="G12" s="9"/>
      <c r="H12" s="10"/>
      <c r="I12" s="11">
        <f ca="1">Z6</f>
        <v>1</v>
      </c>
      <c r="J12" s="11">
        <f ca="1">AA6</f>
        <v>0</v>
      </c>
      <c r="K12" s="11">
        <f ca="1">AB6</f>
        <v>5</v>
      </c>
      <c r="L12" s="8"/>
      <c r="M12" s="9"/>
      <c r="N12" s="10"/>
      <c r="O12" s="11">
        <f ca="1">Z7</f>
        <v>1</v>
      </c>
      <c r="P12" s="11">
        <f ca="1">AA7</f>
        <v>0</v>
      </c>
      <c r="Q12" s="11">
        <f ca="1">AB7</f>
        <v>1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1</v>
      </c>
      <c r="AA12" s="41">
        <f t="shared" ca="1" si="9"/>
        <v>0</v>
      </c>
      <c r="AB12" s="41">
        <f t="shared" ca="1" si="9"/>
        <v>1</v>
      </c>
      <c r="AC12" s="37"/>
      <c r="AD12" s="41">
        <f t="shared" ca="1" si="10"/>
        <v>0</v>
      </c>
      <c r="AE12" s="41">
        <f t="shared" ca="1" si="11"/>
        <v>0</v>
      </c>
      <c r="AF12" s="41">
        <f t="shared" ca="1" si="12"/>
        <v>8</v>
      </c>
      <c r="AG12" s="37"/>
      <c r="AH12" s="56" t="s">
        <v>12</v>
      </c>
      <c r="AI12" s="41">
        <f t="shared" ca="1" si="13"/>
        <v>101</v>
      </c>
      <c r="AJ12" s="61" t="s">
        <v>20</v>
      </c>
      <c r="AK12" s="41">
        <f t="shared" ca="1" si="14"/>
        <v>8</v>
      </c>
      <c r="AL12" s="61" t="s">
        <v>121</v>
      </c>
      <c r="AM12" s="41">
        <f t="shared" ca="1" si="1"/>
        <v>93</v>
      </c>
      <c r="AN12" s="37"/>
      <c r="AO12" s="56" t="s">
        <v>12</v>
      </c>
      <c r="AP12" s="82">
        <f t="shared" ca="1" si="15"/>
        <v>1</v>
      </c>
      <c r="AQ12" s="171">
        <f t="shared" ca="1" si="23"/>
        <v>0</v>
      </c>
      <c r="AR12" s="82">
        <f t="shared" ca="1" si="17"/>
        <v>1</v>
      </c>
      <c r="AS12" s="37"/>
      <c r="AT12" s="82">
        <f t="shared" ca="1" si="18"/>
        <v>0</v>
      </c>
      <c r="AU12" s="171">
        <f t="shared" ca="1" si="24"/>
        <v>0</v>
      </c>
      <c r="AV12" s="82">
        <f t="shared" ca="1" si="20"/>
        <v>8</v>
      </c>
      <c r="AW12" s="37"/>
      <c r="AX12" s="56" t="s">
        <v>12</v>
      </c>
      <c r="AY12" s="41">
        <f t="shared" ca="1" si="21"/>
        <v>101</v>
      </c>
      <c r="AZ12" s="61" t="s">
        <v>20</v>
      </c>
      <c r="BA12" s="41">
        <f t="shared" ca="1" si="22"/>
        <v>8</v>
      </c>
      <c r="BB12" s="61" t="s">
        <v>121</v>
      </c>
      <c r="BC12" s="41">
        <f t="shared" ca="1" si="2"/>
        <v>93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0.31979007472663268</v>
      </c>
      <c r="BZ12" s="40">
        <f t="shared" ca="1" si="4"/>
        <v>9</v>
      </c>
      <c r="CA12" s="17"/>
      <c r="CB12" s="37">
        <v>12</v>
      </c>
      <c r="CC12" s="37">
        <v>1</v>
      </c>
      <c r="CD12" s="37">
        <v>0</v>
      </c>
      <c r="CG12" s="172">
        <f t="shared" ca="1" si="5"/>
        <v>8.9335385506962295E-2</v>
      </c>
      <c r="CH12" s="173">
        <f t="shared" ca="1" si="25"/>
        <v>9</v>
      </c>
      <c r="CI12" s="174"/>
      <c r="CJ12" s="175">
        <v>3</v>
      </c>
      <c r="CK12" s="175">
        <v>0</v>
      </c>
      <c r="CL12" s="175">
        <v>0</v>
      </c>
      <c r="CO12" s="39">
        <f t="shared" ca="1" si="7"/>
        <v>0.13152616822063012</v>
      </c>
      <c r="CP12" s="40">
        <f t="shared" ca="1" si="0"/>
        <v>36</v>
      </c>
      <c r="CQ12" s="17"/>
      <c r="CR12" s="37">
        <v>12</v>
      </c>
      <c r="CS12" s="37">
        <v>1</v>
      </c>
      <c r="CT12" s="37">
        <v>6</v>
      </c>
      <c r="CV12" s="36"/>
      <c r="CW12" s="36"/>
    </row>
    <row r="13" spans="1:101" s="1" customFormat="1" ht="42" customHeight="1" thickBot="1" x14ac:dyDescent="0.3">
      <c r="A13" s="9"/>
      <c r="B13" s="12" t="s">
        <v>20</v>
      </c>
      <c r="C13" s="13">
        <f ca="1">AD5</f>
        <v>0</v>
      </c>
      <c r="D13" s="13">
        <f ca="1">AE5</f>
        <v>2</v>
      </c>
      <c r="E13" s="13">
        <f ca="1">AF5</f>
        <v>7</v>
      </c>
      <c r="F13" s="8"/>
      <c r="G13" s="9"/>
      <c r="H13" s="12" t="s">
        <v>20</v>
      </c>
      <c r="I13" s="13">
        <f ca="1">AD6</f>
        <v>0</v>
      </c>
      <c r="J13" s="13">
        <f ca="1">AE6</f>
        <v>8</v>
      </c>
      <c r="K13" s="13">
        <f ca="1">AF6</f>
        <v>9</v>
      </c>
      <c r="L13" s="8"/>
      <c r="M13" s="9"/>
      <c r="N13" s="12" t="s">
        <v>20</v>
      </c>
      <c r="O13" s="13">
        <f ca="1">AD7</f>
        <v>0</v>
      </c>
      <c r="P13" s="13">
        <f ca="1">AE7</f>
        <v>7</v>
      </c>
      <c r="Q13" s="13">
        <f ca="1">AF7</f>
        <v>6</v>
      </c>
      <c r="R13" s="8"/>
      <c r="S13" s="2"/>
      <c r="T13" s="2"/>
      <c r="U13" s="2"/>
      <c r="V13" s="2"/>
      <c r="W13" s="2"/>
      <c r="X13" s="37"/>
      <c r="Y13" s="56" t="s">
        <v>113</v>
      </c>
      <c r="Z13" s="41">
        <f t="shared" ca="1" si="8"/>
        <v>1</v>
      </c>
      <c r="AA13" s="41">
        <f t="shared" ca="1" si="9"/>
        <v>0</v>
      </c>
      <c r="AB13" s="41">
        <f t="shared" ca="1" si="9"/>
        <v>5</v>
      </c>
      <c r="AC13" s="37"/>
      <c r="AD13" s="41">
        <f t="shared" ca="1" si="10"/>
        <v>0</v>
      </c>
      <c r="AE13" s="41">
        <f t="shared" ca="1" si="11"/>
        <v>0</v>
      </c>
      <c r="AF13" s="41">
        <f t="shared" ca="1" si="12"/>
        <v>8</v>
      </c>
      <c r="AG13" s="37"/>
      <c r="AH13" s="56" t="s">
        <v>113</v>
      </c>
      <c r="AI13" s="41">
        <f t="shared" ca="1" si="13"/>
        <v>105</v>
      </c>
      <c r="AJ13" s="61" t="s">
        <v>20</v>
      </c>
      <c r="AK13" s="41">
        <f t="shared" ca="1" si="14"/>
        <v>8</v>
      </c>
      <c r="AL13" s="61" t="s">
        <v>121</v>
      </c>
      <c r="AM13" s="41">
        <f t="shared" ca="1" si="1"/>
        <v>97</v>
      </c>
      <c r="AN13" s="37"/>
      <c r="AO13" s="56" t="s">
        <v>113</v>
      </c>
      <c r="AP13" s="82">
        <f t="shared" ca="1" si="15"/>
        <v>1</v>
      </c>
      <c r="AQ13" s="171">
        <f t="shared" ca="1" si="23"/>
        <v>0</v>
      </c>
      <c r="AR13" s="82">
        <f t="shared" ca="1" si="17"/>
        <v>5</v>
      </c>
      <c r="AS13" s="37"/>
      <c r="AT13" s="82">
        <f t="shared" ca="1" si="18"/>
        <v>0</v>
      </c>
      <c r="AU13" s="171">
        <f t="shared" ca="1" si="24"/>
        <v>0</v>
      </c>
      <c r="AV13" s="82">
        <f t="shared" ca="1" si="20"/>
        <v>8</v>
      </c>
      <c r="AW13" s="37"/>
      <c r="AX13" s="56" t="s">
        <v>113</v>
      </c>
      <c r="AY13" s="41">
        <f t="shared" ca="1" si="21"/>
        <v>105</v>
      </c>
      <c r="AZ13" s="61" t="s">
        <v>20</v>
      </c>
      <c r="BA13" s="41">
        <f t="shared" ca="1" si="22"/>
        <v>8</v>
      </c>
      <c r="BB13" s="61" t="s">
        <v>121</v>
      </c>
      <c r="BC13" s="41">
        <f t="shared" ca="1" si="2"/>
        <v>97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/>
      <c r="BZ13" s="40"/>
      <c r="CA13" s="17"/>
      <c r="CB13" s="37"/>
      <c r="CC13" s="37"/>
      <c r="CD13" s="37"/>
      <c r="CG13" s="172">
        <f t="shared" ca="1" si="5"/>
        <v>0.44875709592923241</v>
      </c>
      <c r="CH13" s="173">
        <f t="shared" ca="1" si="25"/>
        <v>6</v>
      </c>
      <c r="CI13" s="174"/>
      <c r="CJ13" s="175">
        <v>4</v>
      </c>
      <c r="CK13" s="175">
        <v>0</v>
      </c>
      <c r="CL13" s="175">
        <v>0</v>
      </c>
      <c r="CO13" s="39">
        <f t="shared" ca="1" si="7"/>
        <v>0.50459124774363973</v>
      </c>
      <c r="CP13" s="40">
        <f t="shared" ca="1" si="0"/>
        <v>21</v>
      </c>
      <c r="CQ13" s="17"/>
      <c r="CR13" s="37">
        <v>13</v>
      </c>
      <c r="CS13" s="37">
        <v>1</v>
      </c>
      <c r="CT13" s="37">
        <v>7</v>
      </c>
      <c r="CV13" s="36"/>
      <c r="CW13" s="36"/>
    </row>
    <row r="14" spans="1:101" s="1" customFormat="1" ht="42" customHeight="1" x14ac:dyDescent="0.4">
      <c r="A14" s="9"/>
      <c r="B14" s="160"/>
      <c r="C14" s="160"/>
      <c r="D14" s="161"/>
      <c r="E14" s="161"/>
      <c r="F14" s="8"/>
      <c r="G14" s="9"/>
      <c r="H14" s="160"/>
      <c r="I14" s="160"/>
      <c r="J14" s="161"/>
      <c r="K14" s="161"/>
      <c r="L14" s="8"/>
      <c r="M14" s="9"/>
      <c r="N14" s="160"/>
      <c r="O14" s="160"/>
      <c r="P14" s="161"/>
      <c r="Q14" s="161"/>
      <c r="R14" s="8"/>
      <c r="S14" s="2"/>
      <c r="T14" s="2"/>
      <c r="U14" s="2"/>
      <c r="V14" s="2"/>
      <c r="W14" s="2"/>
      <c r="X14" s="37"/>
      <c r="Y14" s="37"/>
      <c r="Z14" s="144" t="s">
        <v>56</v>
      </c>
      <c r="AA14" s="144" t="s">
        <v>30</v>
      </c>
      <c r="AB14" s="144" t="s">
        <v>32</v>
      </c>
      <c r="AC14" s="144" t="s">
        <v>31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/>
      <c r="BZ14" s="40"/>
      <c r="CA14" s="17"/>
      <c r="CB14" s="37"/>
      <c r="CC14" s="37"/>
      <c r="CD14" s="37"/>
      <c r="CG14" s="172">
        <f t="shared" ca="1" si="5"/>
        <v>0.84208593971551315</v>
      </c>
      <c r="CH14" s="173">
        <f t="shared" ca="1" si="25"/>
        <v>2</v>
      </c>
      <c r="CI14" s="174"/>
      <c r="CJ14" s="175">
        <v>5</v>
      </c>
      <c r="CK14" s="175">
        <v>0</v>
      </c>
      <c r="CL14" s="175">
        <v>0</v>
      </c>
      <c r="CO14" s="39">
        <f t="shared" ca="1" si="7"/>
        <v>0.57611289708609992</v>
      </c>
      <c r="CP14" s="40">
        <f t="shared" ca="1" si="0"/>
        <v>17</v>
      </c>
      <c r="CQ14" s="17"/>
      <c r="CR14" s="37">
        <v>14</v>
      </c>
      <c r="CS14" s="37">
        <v>1</v>
      </c>
      <c r="CT14" s="37">
        <v>8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/>
      <c r="BZ15" s="40"/>
      <c r="CA15" s="17"/>
      <c r="CB15" s="37"/>
      <c r="CC15" s="36"/>
      <c r="CD15" s="37"/>
      <c r="CG15" s="172">
        <f t="shared" ca="1" si="5"/>
        <v>0.29024471260259721</v>
      </c>
      <c r="CH15" s="173">
        <f t="shared" ca="1" si="25"/>
        <v>7</v>
      </c>
      <c r="CI15" s="174"/>
      <c r="CJ15" s="175">
        <v>6</v>
      </c>
      <c r="CK15" s="175">
        <v>0</v>
      </c>
      <c r="CL15" s="175">
        <v>0</v>
      </c>
      <c r="CO15" s="39">
        <f t="shared" ca="1" si="7"/>
        <v>0.37824053691540127</v>
      </c>
      <c r="CP15" s="40">
        <f t="shared" ca="1" si="0"/>
        <v>26</v>
      </c>
      <c r="CQ15" s="17"/>
      <c r="CR15" s="37">
        <v>15</v>
      </c>
      <c r="CS15" s="37">
        <v>1</v>
      </c>
      <c r="CT15" s="37">
        <v>9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8" t="str">
        <f ca="1">IF($AA22="","","○")</f>
        <v>○</v>
      </c>
      <c r="E16" s="146"/>
      <c r="F16" s="5"/>
      <c r="G16" s="3"/>
      <c r="H16" s="4"/>
      <c r="I16" s="22"/>
      <c r="J16" s="148" t="str">
        <f ca="1">IF($AA23="","","○")</f>
        <v>○</v>
      </c>
      <c r="K16" s="146"/>
      <c r="L16" s="5"/>
      <c r="M16" s="3"/>
      <c r="N16" s="4"/>
      <c r="O16" s="22"/>
      <c r="P16" s="148" t="str">
        <f ca="1">IF($AA24="","","○")</f>
        <v>○</v>
      </c>
      <c r="Q16" s="146"/>
      <c r="R16" s="5"/>
      <c r="S16" s="2"/>
      <c r="T16" s="2"/>
      <c r="U16" s="2"/>
      <c r="V16" s="2"/>
      <c r="W16" s="2"/>
      <c r="X16" s="37"/>
      <c r="Y16" s="56" t="s">
        <v>17</v>
      </c>
      <c r="Z16" s="145">
        <f ca="1">AH43</f>
        <v>0</v>
      </c>
      <c r="AA16" s="145">
        <f ca="1">AT43</f>
        <v>9</v>
      </c>
      <c r="AB16" s="145">
        <f ca="1">BC43</f>
        <v>10</v>
      </c>
      <c r="AC16" s="145">
        <f t="shared" ref="AC16:AC27" ca="1" si="26">BN43</f>
        <v>10</v>
      </c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/>
      <c r="BZ16" s="40"/>
      <c r="CA16" s="17"/>
      <c r="CB16" s="37"/>
      <c r="CC16" s="36"/>
      <c r="CD16" s="37"/>
      <c r="CG16" s="172">
        <f t="shared" ca="1" si="5"/>
        <v>0.96059158249184851</v>
      </c>
      <c r="CH16" s="173">
        <f t="shared" ca="1" si="25"/>
        <v>1</v>
      </c>
      <c r="CI16" s="174"/>
      <c r="CJ16" s="175">
        <v>7</v>
      </c>
      <c r="CK16" s="175">
        <v>0</v>
      </c>
      <c r="CL16" s="175">
        <v>0</v>
      </c>
      <c r="CO16" s="39">
        <f t="shared" ca="1" si="7"/>
        <v>0.54895525639848031</v>
      </c>
      <c r="CP16" s="40">
        <f t="shared" ca="1" si="0"/>
        <v>19</v>
      </c>
      <c r="CQ16" s="17"/>
      <c r="CR16" s="37">
        <v>16</v>
      </c>
      <c r="CS16" s="37">
        <v>2</v>
      </c>
      <c r="CT16" s="37">
        <v>3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7" t="str">
        <f ca="1">IF($Z22="","","○")</f>
        <v>○</v>
      </c>
      <c r="D17" s="147" t="str">
        <f ca="1">IF($AB22="","","○")</f>
        <v>○</v>
      </c>
      <c r="E17" s="147" t="str">
        <f ca="1">IF($AC22="","","○")</f>
        <v>○</v>
      </c>
      <c r="F17" s="8"/>
      <c r="G17" s="6" t="s">
        <v>9</v>
      </c>
      <c r="H17" s="7"/>
      <c r="I17" s="147" t="str">
        <f ca="1">IF($Z23="","","○")</f>
        <v>○</v>
      </c>
      <c r="J17" s="147" t="str">
        <f ca="1">IF($AB23="","","○")</f>
        <v>○</v>
      </c>
      <c r="K17" s="147" t="str">
        <f ca="1">IF($AC23="","","○")</f>
        <v>○</v>
      </c>
      <c r="L17" s="8"/>
      <c r="M17" s="6" t="s">
        <v>10</v>
      </c>
      <c r="N17" s="7"/>
      <c r="O17" s="147" t="str">
        <f ca="1">IF($Z24="","","○")</f>
        <v>○</v>
      </c>
      <c r="P17" s="147" t="str">
        <f ca="1">IF($AB24="","","○")</f>
        <v>○</v>
      </c>
      <c r="Q17" s="147" t="str">
        <f ca="1">IF($AC24="","","○")</f>
        <v>○</v>
      </c>
      <c r="R17" s="8"/>
      <c r="S17" s="2"/>
      <c r="T17" s="2"/>
      <c r="U17" s="2"/>
      <c r="V17" s="2"/>
      <c r="W17" s="2"/>
      <c r="X17" s="37"/>
      <c r="Y17" s="56" t="s">
        <v>3</v>
      </c>
      <c r="Z17" s="145">
        <f t="shared" ref="Z17:Z27" ca="1" si="27">AH44</f>
        <v>0</v>
      </c>
      <c r="AA17" s="145">
        <f t="shared" ref="AA17:AA27" ca="1" si="28">AT44</f>
        <v>9</v>
      </c>
      <c r="AB17" s="145">
        <f t="shared" ref="AB17:AB27" ca="1" si="29">BC44</f>
        <v>10</v>
      </c>
      <c r="AC17" s="145">
        <f t="shared" ca="1" si="26"/>
        <v>10</v>
      </c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/>
      <c r="BZ17" s="40"/>
      <c r="CA17" s="17"/>
      <c r="CB17" s="37"/>
      <c r="CC17" s="36"/>
      <c r="CD17" s="37"/>
      <c r="CG17" s="172">
        <f t="shared" ca="1" si="5"/>
        <v>0.67941123862279085</v>
      </c>
      <c r="CH17" s="173">
        <f t="shared" ca="1" si="25"/>
        <v>3</v>
      </c>
      <c r="CI17" s="174"/>
      <c r="CJ17" s="175">
        <v>8</v>
      </c>
      <c r="CK17" s="175">
        <v>0</v>
      </c>
      <c r="CL17" s="175">
        <v>0</v>
      </c>
      <c r="CO17" s="39">
        <f t="shared" ca="1" si="7"/>
        <v>0.35490674013584078</v>
      </c>
      <c r="CP17" s="40">
        <f t="shared" ca="1" si="0"/>
        <v>27</v>
      </c>
      <c r="CQ17" s="17"/>
      <c r="CR17" s="37">
        <v>17</v>
      </c>
      <c r="CS17" s="37">
        <v>2</v>
      </c>
      <c r="CT17" s="37">
        <v>4</v>
      </c>
      <c r="CV17" s="36"/>
      <c r="CW17" s="36"/>
    </row>
    <row r="18" spans="1:101" s="1" customFormat="1" ht="42" customHeight="1" x14ac:dyDescent="0.25">
      <c r="A18" s="9"/>
      <c r="B18" s="10"/>
      <c r="C18" s="11">
        <f ca="1">Z8</f>
        <v>1</v>
      </c>
      <c r="D18" s="11">
        <f ca="1">AA8</f>
        <v>0</v>
      </c>
      <c r="E18" s="11">
        <f ca="1">AB8</f>
        <v>0</v>
      </c>
      <c r="F18" s="8"/>
      <c r="G18" s="9"/>
      <c r="H18" s="10"/>
      <c r="I18" s="11">
        <f ca="1">Z9</f>
        <v>1</v>
      </c>
      <c r="J18" s="11">
        <f ca="1">AA9</f>
        <v>0</v>
      </c>
      <c r="K18" s="11">
        <f ca="1">AB9</f>
        <v>5</v>
      </c>
      <c r="L18" s="8"/>
      <c r="M18" s="9"/>
      <c r="N18" s="10"/>
      <c r="O18" s="11">
        <f ca="1">Z10</f>
        <v>1</v>
      </c>
      <c r="P18" s="11">
        <f ca="1">AA10</f>
        <v>0</v>
      </c>
      <c r="Q18" s="11">
        <f ca="1">AB10</f>
        <v>7</v>
      </c>
      <c r="R18" s="8"/>
      <c r="S18" s="2"/>
      <c r="T18" s="2"/>
      <c r="U18" s="2"/>
      <c r="V18" s="2"/>
      <c r="W18" s="2"/>
      <c r="X18" s="37"/>
      <c r="Y18" s="56" t="s">
        <v>4</v>
      </c>
      <c r="Z18" s="145">
        <f t="shared" ca="1" si="27"/>
        <v>0</v>
      </c>
      <c r="AA18" s="145">
        <f t="shared" ca="1" si="28"/>
        <v>9</v>
      </c>
      <c r="AB18" s="145">
        <f t="shared" ca="1" si="29"/>
        <v>10</v>
      </c>
      <c r="AC18" s="145">
        <f t="shared" ca="1" si="26"/>
        <v>10</v>
      </c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/>
      <c r="BZ18" s="40"/>
      <c r="CA18" s="17"/>
      <c r="CB18" s="37"/>
      <c r="CC18" s="36"/>
      <c r="CD18" s="37"/>
      <c r="CG18" s="172">
        <f t="shared" ca="1" si="5"/>
        <v>0.45639405155804458</v>
      </c>
      <c r="CH18" s="173">
        <f t="shared" ca="1" si="25"/>
        <v>5</v>
      </c>
      <c r="CI18" s="174"/>
      <c r="CJ18" s="175">
        <v>9</v>
      </c>
      <c r="CK18" s="175">
        <v>0</v>
      </c>
      <c r="CL18" s="175">
        <v>0</v>
      </c>
      <c r="CO18" s="39">
        <f t="shared" ca="1" si="7"/>
        <v>0.60680789629272469</v>
      </c>
      <c r="CP18" s="40">
        <f t="shared" ca="1" si="0"/>
        <v>15</v>
      </c>
      <c r="CQ18" s="17"/>
      <c r="CR18" s="37">
        <v>18</v>
      </c>
      <c r="CS18" s="37">
        <v>2</v>
      </c>
      <c r="CT18" s="37">
        <v>5</v>
      </c>
      <c r="CV18" s="36"/>
      <c r="CW18" s="36"/>
    </row>
    <row r="19" spans="1:101" s="1" customFormat="1" ht="42" customHeight="1" thickBot="1" x14ac:dyDescent="0.3">
      <c r="A19" s="9"/>
      <c r="B19" s="12" t="s">
        <v>325</v>
      </c>
      <c r="C19" s="13">
        <f ca="1">AD8</f>
        <v>0</v>
      </c>
      <c r="D19" s="13">
        <f ca="1">AE8</f>
        <v>0</v>
      </c>
      <c r="E19" s="13">
        <f ca="1">AF8</f>
        <v>5</v>
      </c>
      <c r="F19" s="8"/>
      <c r="G19" s="9"/>
      <c r="H19" s="12" t="s">
        <v>20</v>
      </c>
      <c r="I19" s="13">
        <f ca="1">AD9</f>
        <v>0</v>
      </c>
      <c r="J19" s="13">
        <f ca="1">AE9</f>
        <v>0</v>
      </c>
      <c r="K19" s="13">
        <f ca="1">AF9</f>
        <v>7</v>
      </c>
      <c r="L19" s="8"/>
      <c r="M19" s="9"/>
      <c r="N19" s="12" t="s">
        <v>20</v>
      </c>
      <c r="O19" s="13">
        <f ca="1">AD10</f>
        <v>0</v>
      </c>
      <c r="P19" s="13">
        <f ca="1">AE10</f>
        <v>0</v>
      </c>
      <c r="Q19" s="13">
        <f ca="1">AF10</f>
        <v>8</v>
      </c>
      <c r="R19" s="8"/>
      <c r="S19" s="2"/>
      <c r="T19" s="2"/>
      <c r="U19" s="2"/>
      <c r="V19" s="2"/>
      <c r="W19" s="2"/>
      <c r="X19" s="37"/>
      <c r="Y19" s="56" t="s">
        <v>326</v>
      </c>
      <c r="Z19" s="145">
        <f t="shared" ca="1" si="27"/>
        <v>0</v>
      </c>
      <c r="AA19" s="145">
        <f t="shared" ca="1" si="28"/>
        <v>9</v>
      </c>
      <c r="AB19" s="145">
        <f t="shared" ca="1" si="29"/>
        <v>10</v>
      </c>
      <c r="AC19" s="145">
        <f t="shared" ca="1" si="26"/>
        <v>10</v>
      </c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/>
      <c r="CH19" s="40"/>
      <c r="CI19" s="17"/>
      <c r="CJ19" s="37"/>
      <c r="CK19" s="36"/>
      <c r="CL19" s="37"/>
      <c r="CO19" s="39">
        <f t="shared" ca="1" si="7"/>
        <v>0.10775732393439141</v>
      </c>
      <c r="CP19" s="40">
        <f t="shared" ca="1" si="0"/>
        <v>39</v>
      </c>
      <c r="CQ19" s="17"/>
      <c r="CR19" s="37">
        <v>19</v>
      </c>
      <c r="CS19" s="37">
        <v>2</v>
      </c>
      <c r="CT19" s="37">
        <v>6</v>
      </c>
      <c r="CV19" s="36"/>
      <c r="CW19" s="36"/>
    </row>
    <row r="20" spans="1:101" s="1" customFormat="1" ht="42" customHeight="1" x14ac:dyDescent="0.25">
      <c r="A20" s="9"/>
      <c r="B20" s="156"/>
      <c r="C20" s="156"/>
      <c r="D20" s="156"/>
      <c r="E20" s="156"/>
      <c r="F20" s="8"/>
      <c r="G20" s="9"/>
      <c r="H20" s="156"/>
      <c r="I20" s="156"/>
      <c r="J20" s="156"/>
      <c r="K20" s="156"/>
      <c r="L20" s="8"/>
      <c r="M20" s="9"/>
      <c r="N20" s="156"/>
      <c r="O20" s="156"/>
      <c r="P20" s="156"/>
      <c r="Q20" s="156"/>
      <c r="R20" s="8"/>
      <c r="S20" s="2"/>
      <c r="T20" s="2"/>
      <c r="U20" s="2"/>
      <c r="V20" s="2"/>
      <c r="W20" s="2"/>
      <c r="X20" s="37"/>
      <c r="Y20" s="56" t="s">
        <v>6</v>
      </c>
      <c r="Z20" s="145">
        <f t="shared" ca="1" si="27"/>
        <v>0</v>
      </c>
      <c r="AA20" s="145">
        <f t="shared" ca="1" si="28"/>
        <v>9</v>
      </c>
      <c r="AB20" s="145">
        <f t="shared" ca="1" si="29"/>
        <v>10</v>
      </c>
      <c r="AC20" s="145">
        <f t="shared" ca="1" si="26"/>
        <v>10</v>
      </c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/>
      <c r="CH20" s="40"/>
      <c r="CI20" s="17"/>
      <c r="CJ20" s="37"/>
      <c r="CK20" s="37"/>
      <c r="CL20" s="37"/>
      <c r="CO20" s="39">
        <f t="shared" ca="1" si="7"/>
        <v>0.3105864260030704</v>
      </c>
      <c r="CP20" s="40">
        <f t="shared" ca="1" si="0"/>
        <v>30</v>
      </c>
      <c r="CQ20" s="17"/>
      <c r="CR20" s="37">
        <v>20</v>
      </c>
      <c r="CS20" s="37">
        <v>2</v>
      </c>
      <c r="CT20" s="37">
        <v>7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5">
        <f t="shared" ca="1" si="27"/>
        <v>0</v>
      </c>
      <c r="AA21" s="145">
        <f t="shared" ca="1" si="28"/>
        <v>9</v>
      </c>
      <c r="AB21" s="145">
        <f t="shared" ca="1" si="29"/>
        <v>10</v>
      </c>
      <c r="AC21" s="145">
        <f t="shared" ca="1" si="26"/>
        <v>10</v>
      </c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/>
      <c r="CH21" s="40"/>
      <c r="CI21" s="17"/>
      <c r="CJ21" s="37"/>
      <c r="CK21" s="37"/>
      <c r="CL21" s="37"/>
      <c r="CO21" s="39">
        <f t="shared" ca="1" si="7"/>
        <v>0.71764032743875761</v>
      </c>
      <c r="CP21" s="40">
        <f t="shared" ca="1" si="0"/>
        <v>11</v>
      </c>
      <c r="CQ21" s="17"/>
      <c r="CR21" s="37">
        <v>21</v>
      </c>
      <c r="CS21" s="37">
        <v>2</v>
      </c>
      <c r="CT21" s="37">
        <v>8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8" t="str">
        <f ca="1">IF($AA25="","","○")</f>
        <v>○</v>
      </c>
      <c r="E22" s="146"/>
      <c r="F22" s="5"/>
      <c r="G22" s="3"/>
      <c r="H22" s="4"/>
      <c r="I22" s="22"/>
      <c r="J22" s="148" t="str">
        <f ca="1">IF($AA26="","","○")</f>
        <v>○</v>
      </c>
      <c r="K22" s="146"/>
      <c r="L22" s="5"/>
      <c r="M22" s="3"/>
      <c r="N22" s="4"/>
      <c r="O22" s="22"/>
      <c r="P22" s="148" t="str">
        <f ca="1">IF($AA27="","","○")</f>
        <v>○</v>
      </c>
      <c r="Q22" s="146"/>
      <c r="R22" s="5"/>
      <c r="S22" s="2"/>
      <c r="T22" s="2"/>
      <c r="U22" s="2"/>
      <c r="V22" s="2"/>
      <c r="W22" s="2"/>
      <c r="X22" s="37"/>
      <c r="Y22" s="56" t="s">
        <v>8</v>
      </c>
      <c r="Z22" s="145">
        <f t="shared" ca="1" si="27"/>
        <v>0</v>
      </c>
      <c r="AA22" s="145">
        <f t="shared" ca="1" si="28"/>
        <v>9</v>
      </c>
      <c r="AB22" s="145">
        <f t="shared" ca="1" si="29"/>
        <v>10</v>
      </c>
      <c r="AC22" s="145">
        <f t="shared" ca="1" si="26"/>
        <v>10</v>
      </c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/>
      <c r="CH22" s="40"/>
      <c r="CI22" s="17"/>
      <c r="CJ22" s="37"/>
      <c r="CK22" s="36"/>
      <c r="CL22" s="37"/>
      <c r="CO22" s="39">
        <f t="shared" ca="1" si="7"/>
        <v>3.234567844211278E-2</v>
      </c>
      <c r="CP22" s="40">
        <f t="shared" ca="1" si="0"/>
        <v>42</v>
      </c>
      <c r="CQ22" s="17"/>
      <c r="CR22" s="37">
        <v>22</v>
      </c>
      <c r="CS22" s="37">
        <v>2</v>
      </c>
      <c r="CT22" s="37">
        <v>9</v>
      </c>
      <c r="CV22" s="36"/>
      <c r="CW22" s="36"/>
    </row>
    <row r="23" spans="1:101" s="1" customFormat="1" ht="36.6" customHeight="1" x14ac:dyDescent="0.25">
      <c r="A23" s="6" t="s">
        <v>111</v>
      </c>
      <c r="B23" s="7"/>
      <c r="C23" s="147" t="str">
        <f ca="1">IF($Z25="","","○")</f>
        <v>○</v>
      </c>
      <c r="D23" s="147" t="str">
        <f ca="1">IF($AB25="","","○")</f>
        <v>○</v>
      </c>
      <c r="E23" s="147" t="str">
        <f ca="1">IF($AC25="","","○")</f>
        <v>○</v>
      </c>
      <c r="F23" s="8"/>
      <c r="G23" s="6" t="s">
        <v>12</v>
      </c>
      <c r="H23" s="7"/>
      <c r="I23" s="147" t="str">
        <f ca="1">IF($Z26="","","○")</f>
        <v>○</v>
      </c>
      <c r="J23" s="147" t="str">
        <f ca="1">IF($AB26="","","○")</f>
        <v>○</v>
      </c>
      <c r="K23" s="147" t="str">
        <f ca="1">IF($AC26="","","○")</f>
        <v>○</v>
      </c>
      <c r="L23" s="8"/>
      <c r="M23" s="6" t="s">
        <v>113</v>
      </c>
      <c r="N23" s="7"/>
      <c r="O23" s="147" t="str">
        <f ca="1">IF($Z27="","","○")</f>
        <v>○</v>
      </c>
      <c r="P23" s="147" t="str">
        <f ca="1">IF($AB27="","","○")</f>
        <v>○</v>
      </c>
      <c r="Q23" s="147" t="str">
        <f ca="1">IF($AC27="","","○")</f>
        <v>○</v>
      </c>
      <c r="R23" s="8"/>
      <c r="S23" s="2"/>
      <c r="T23" s="2"/>
      <c r="U23" s="2"/>
      <c r="V23" s="2"/>
      <c r="W23" s="2"/>
      <c r="X23" s="37"/>
      <c r="Y23" s="56" t="s">
        <v>9</v>
      </c>
      <c r="Z23" s="145">
        <f t="shared" ca="1" si="27"/>
        <v>0</v>
      </c>
      <c r="AA23" s="145">
        <f t="shared" ca="1" si="28"/>
        <v>9</v>
      </c>
      <c r="AB23" s="145">
        <f t="shared" ca="1" si="29"/>
        <v>10</v>
      </c>
      <c r="AC23" s="145">
        <f t="shared" ca="1" si="26"/>
        <v>10</v>
      </c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/>
      <c r="CH23" s="40"/>
      <c r="CI23" s="17"/>
      <c r="CJ23" s="37"/>
      <c r="CK23" s="36"/>
      <c r="CL23" s="37"/>
      <c r="CO23" s="39">
        <f t="shared" ca="1" si="7"/>
        <v>0.80733921180740509</v>
      </c>
      <c r="CP23" s="40">
        <f t="shared" ca="1" si="0"/>
        <v>6</v>
      </c>
      <c r="CQ23" s="17"/>
      <c r="CR23" s="37">
        <v>23</v>
      </c>
      <c r="CS23" s="36">
        <v>3</v>
      </c>
      <c r="CT23" s="37">
        <v>4</v>
      </c>
      <c r="CV23" s="36"/>
      <c r="CW23" s="36"/>
    </row>
    <row r="24" spans="1:101" s="1" customFormat="1" ht="42" customHeight="1" x14ac:dyDescent="0.25">
      <c r="A24" s="9"/>
      <c r="B24" s="10"/>
      <c r="C24" s="11">
        <f ca="1">Z11</f>
        <v>1</v>
      </c>
      <c r="D24" s="11">
        <f ca="1">AA11</f>
        <v>0</v>
      </c>
      <c r="E24" s="11">
        <f ca="1">AB11</f>
        <v>2</v>
      </c>
      <c r="F24" s="8"/>
      <c r="G24" s="9"/>
      <c r="H24" s="10"/>
      <c r="I24" s="11">
        <f ca="1">Z12</f>
        <v>1</v>
      </c>
      <c r="J24" s="11">
        <f ca="1">AA12</f>
        <v>0</v>
      </c>
      <c r="K24" s="11">
        <f ca="1">AB12</f>
        <v>1</v>
      </c>
      <c r="L24" s="8"/>
      <c r="M24" s="9"/>
      <c r="N24" s="10"/>
      <c r="O24" s="11">
        <f ca="1">Z13</f>
        <v>1</v>
      </c>
      <c r="P24" s="11">
        <f ca="1">AA13</f>
        <v>0</v>
      </c>
      <c r="Q24" s="11">
        <f ca="1">AB13</f>
        <v>5</v>
      </c>
      <c r="R24" s="8"/>
      <c r="S24" s="2"/>
      <c r="T24" s="2"/>
      <c r="U24" s="2"/>
      <c r="V24" s="2"/>
      <c r="W24" s="2"/>
      <c r="X24" s="37"/>
      <c r="Y24" s="56" t="s">
        <v>10</v>
      </c>
      <c r="Z24" s="145">
        <f t="shared" ca="1" si="27"/>
        <v>0</v>
      </c>
      <c r="AA24" s="145">
        <f t="shared" ca="1" si="28"/>
        <v>9</v>
      </c>
      <c r="AB24" s="145">
        <f t="shared" ca="1" si="29"/>
        <v>10</v>
      </c>
      <c r="AC24" s="145">
        <f t="shared" ca="1" si="26"/>
        <v>10</v>
      </c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/>
      <c r="CH24" s="40"/>
      <c r="CI24" s="17"/>
      <c r="CJ24" s="37"/>
      <c r="CK24" s="36"/>
      <c r="CL24" s="37"/>
      <c r="CO24" s="39">
        <f t="shared" ca="1" si="7"/>
        <v>0.74255813212736721</v>
      </c>
      <c r="CP24" s="40">
        <f t="shared" ca="1" si="0"/>
        <v>9</v>
      </c>
      <c r="CQ24" s="17"/>
      <c r="CR24" s="37">
        <v>24</v>
      </c>
      <c r="CS24" s="36">
        <v>3</v>
      </c>
      <c r="CT24" s="37">
        <v>5</v>
      </c>
      <c r="CV24" s="36"/>
      <c r="CW24" s="36"/>
    </row>
    <row r="25" spans="1:101" s="1" customFormat="1" ht="42" customHeight="1" thickBot="1" x14ac:dyDescent="0.3">
      <c r="A25" s="9"/>
      <c r="B25" s="12" t="s">
        <v>327</v>
      </c>
      <c r="C25" s="13">
        <f ca="1">AD11</f>
        <v>0</v>
      </c>
      <c r="D25" s="13">
        <f ca="1">AE11</f>
        <v>0</v>
      </c>
      <c r="E25" s="13">
        <f ca="1">AF11</f>
        <v>7</v>
      </c>
      <c r="F25" s="8"/>
      <c r="G25" s="9"/>
      <c r="H25" s="12" t="s">
        <v>328</v>
      </c>
      <c r="I25" s="13">
        <f ca="1">AD12</f>
        <v>0</v>
      </c>
      <c r="J25" s="13">
        <f ca="1">AE12</f>
        <v>0</v>
      </c>
      <c r="K25" s="13">
        <f ca="1">AF12</f>
        <v>8</v>
      </c>
      <c r="L25" s="8"/>
      <c r="M25" s="9"/>
      <c r="N25" s="12" t="s">
        <v>327</v>
      </c>
      <c r="O25" s="13">
        <f ca="1">AD13</f>
        <v>0</v>
      </c>
      <c r="P25" s="13">
        <f ca="1">AE13</f>
        <v>0</v>
      </c>
      <c r="Q25" s="13">
        <f ca="1">AF13</f>
        <v>8</v>
      </c>
      <c r="R25" s="8"/>
      <c r="S25" s="2"/>
      <c r="T25" s="2"/>
      <c r="U25" s="2"/>
      <c r="V25" s="2"/>
      <c r="W25" s="2"/>
      <c r="X25" s="37"/>
      <c r="Y25" s="56" t="s">
        <v>111</v>
      </c>
      <c r="Z25" s="145">
        <f t="shared" ca="1" si="27"/>
        <v>0</v>
      </c>
      <c r="AA25" s="145">
        <f t="shared" ca="1" si="28"/>
        <v>9</v>
      </c>
      <c r="AB25" s="145">
        <f t="shared" ca="1" si="29"/>
        <v>10</v>
      </c>
      <c r="AC25" s="145">
        <f t="shared" ca="1" si="26"/>
        <v>10</v>
      </c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/>
      <c r="CH25" s="40"/>
      <c r="CI25" s="17"/>
      <c r="CJ25" s="37"/>
      <c r="CK25" s="36"/>
      <c r="CL25" s="37"/>
      <c r="CO25" s="39">
        <f t="shared" ca="1" si="7"/>
        <v>0.61995456828681028</v>
      </c>
      <c r="CP25" s="40">
        <f t="shared" ca="1" si="0"/>
        <v>13</v>
      </c>
      <c r="CQ25" s="17"/>
      <c r="CR25" s="37">
        <v>25</v>
      </c>
      <c r="CS25" s="36">
        <v>3</v>
      </c>
      <c r="CT25" s="37">
        <v>6</v>
      </c>
      <c r="CV25" s="36"/>
      <c r="CW25" s="36"/>
    </row>
    <row r="26" spans="1:101" s="1" customFormat="1" ht="42" customHeight="1" x14ac:dyDescent="0.25">
      <c r="A26" s="9"/>
      <c r="B26" s="156"/>
      <c r="C26" s="156"/>
      <c r="D26" s="157"/>
      <c r="E26" s="157"/>
      <c r="F26" s="8"/>
      <c r="G26" s="9"/>
      <c r="H26" s="156"/>
      <c r="I26" s="156"/>
      <c r="J26" s="157"/>
      <c r="K26" s="157"/>
      <c r="L26" s="8"/>
      <c r="M26" s="9"/>
      <c r="N26" s="156"/>
      <c r="O26" s="156"/>
      <c r="P26" s="157"/>
      <c r="Q26" s="157"/>
      <c r="R26" s="8"/>
      <c r="S26" s="2"/>
      <c r="T26" s="2"/>
      <c r="U26" s="2"/>
      <c r="V26" s="2"/>
      <c r="W26" s="2"/>
      <c r="X26" s="37"/>
      <c r="Y26" s="56" t="s">
        <v>12</v>
      </c>
      <c r="Z26" s="145">
        <f t="shared" ca="1" si="27"/>
        <v>0</v>
      </c>
      <c r="AA26" s="145">
        <f t="shared" ca="1" si="28"/>
        <v>9</v>
      </c>
      <c r="AB26" s="145">
        <f t="shared" ca="1" si="29"/>
        <v>10</v>
      </c>
      <c r="AC26" s="145">
        <f t="shared" ca="1" si="26"/>
        <v>10</v>
      </c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/>
      <c r="CH26" s="40"/>
      <c r="CI26" s="17"/>
      <c r="CJ26" s="37"/>
      <c r="CK26" s="36"/>
      <c r="CL26" s="37"/>
      <c r="CO26" s="39">
        <f t="shared" ca="1" si="7"/>
        <v>0.59023981244736989</v>
      </c>
      <c r="CP26" s="40">
        <f t="shared" ca="1" si="0"/>
        <v>16</v>
      </c>
      <c r="CQ26" s="17"/>
      <c r="CR26" s="37">
        <v>26</v>
      </c>
      <c r="CS26" s="36">
        <v>3</v>
      </c>
      <c r="CT26" s="37">
        <v>7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113</v>
      </c>
      <c r="Z27" s="145">
        <f t="shared" ca="1" si="27"/>
        <v>0</v>
      </c>
      <c r="AA27" s="145">
        <f t="shared" ca="1" si="28"/>
        <v>9</v>
      </c>
      <c r="AB27" s="145">
        <f t="shared" ca="1" si="29"/>
        <v>10</v>
      </c>
      <c r="AC27" s="145">
        <f t="shared" ca="1" si="26"/>
        <v>10</v>
      </c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/>
      <c r="CH27" s="40"/>
      <c r="CI27" s="17"/>
      <c r="CJ27" s="37"/>
      <c r="CK27" s="36"/>
      <c r="CL27" s="37"/>
      <c r="CO27" s="39">
        <f t="shared" ca="1" si="7"/>
        <v>0.926947174733742</v>
      </c>
      <c r="CP27" s="40">
        <f t="shared" ca="1" si="0"/>
        <v>2</v>
      </c>
      <c r="CQ27" s="17"/>
      <c r="CR27" s="37">
        <v>27</v>
      </c>
      <c r="CS27" s="36">
        <v>3</v>
      </c>
      <c r="CT27" s="37">
        <v>8</v>
      </c>
      <c r="CV27" s="36"/>
      <c r="CW27" s="36"/>
    </row>
    <row r="28" spans="1:101" s="1" customFormat="1" ht="39.950000000000003" customHeight="1" thickBot="1" x14ac:dyDescent="0.3">
      <c r="A28" s="185" t="str">
        <f>A1</f>
        <v>ひき算 筆算 １○○－２けた ひかれる数の十位０</v>
      </c>
      <c r="B28" s="185"/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90">
        <f>Q1</f>
        <v>1</v>
      </c>
      <c r="R28" s="190"/>
      <c r="S28" s="181"/>
      <c r="T28" s="181"/>
      <c r="U28" s="181"/>
      <c r="V28" s="181"/>
      <c r="W28" s="181"/>
      <c r="X28" s="37"/>
      <c r="Y28" s="37"/>
      <c r="Z28" s="37" t="str">
        <f t="shared" ref="Z28:AB40" si="30">Z1</f>
        <v>被減数修正</v>
      </c>
      <c r="AA28" s="37"/>
      <c r="AB28" s="37"/>
      <c r="AC28" s="37"/>
      <c r="AD28" s="37" t="str">
        <f t="shared" ref="AD28:AF40" si="31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/>
      <c r="CH28" s="40"/>
      <c r="CI28" s="17"/>
      <c r="CJ28" s="37"/>
      <c r="CK28" s="36"/>
      <c r="CL28" s="37"/>
      <c r="CO28" s="39">
        <f t="shared" ca="1" si="7"/>
        <v>0.84878083969213236</v>
      </c>
      <c r="CP28" s="40">
        <f t="shared" ca="1" si="0"/>
        <v>3</v>
      </c>
      <c r="CQ28" s="17"/>
      <c r="CR28" s="37">
        <v>28</v>
      </c>
      <c r="CS28" s="36">
        <v>3</v>
      </c>
      <c r="CT28" s="37">
        <v>9</v>
      </c>
      <c r="CV28" s="36"/>
      <c r="CW28" s="36"/>
    </row>
    <row r="29" spans="1:101" s="1" customFormat="1" ht="38.25" customHeight="1" thickBot="1" x14ac:dyDescent="0.3">
      <c r="A29" s="44"/>
      <c r="B29" s="182" t="str">
        <f>B2</f>
        <v>　　月　　日</v>
      </c>
      <c r="C29" s="183"/>
      <c r="D29" s="183"/>
      <c r="E29" s="184"/>
      <c r="F29" s="182" t="str">
        <f>F2</f>
        <v>名前</v>
      </c>
      <c r="G29" s="183"/>
      <c r="H29" s="183"/>
      <c r="I29" s="182"/>
      <c r="J29" s="183"/>
      <c r="K29" s="183"/>
      <c r="L29" s="183"/>
      <c r="M29" s="183"/>
      <c r="N29" s="183"/>
      <c r="O29" s="183"/>
      <c r="P29" s="183"/>
      <c r="Q29" s="184"/>
      <c r="R29" s="44"/>
      <c r="S29" s="17"/>
      <c r="V29" s="17"/>
      <c r="W29" s="17"/>
      <c r="X29" s="37"/>
      <c r="Y29" s="37" t="str">
        <f t="shared" ref="Y29:Y40" si="32">Y2</f>
        <v>①</v>
      </c>
      <c r="Z29" s="41">
        <f t="shared" ca="1" si="30"/>
        <v>1</v>
      </c>
      <c r="AA29" s="41">
        <f t="shared" ca="1" si="30"/>
        <v>0</v>
      </c>
      <c r="AB29" s="41">
        <f t="shared" ca="1" si="30"/>
        <v>0</v>
      </c>
      <c r="AC29" s="37"/>
      <c r="AD29" s="41">
        <f t="shared" ca="1" si="31"/>
        <v>0</v>
      </c>
      <c r="AE29" s="41">
        <f t="shared" ca="1" si="31"/>
        <v>3</v>
      </c>
      <c r="AF29" s="41">
        <f t="shared" ca="1" si="31"/>
        <v>7</v>
      </c>
      <c r="AG29" s="37"/>
      <c r="AH29" s="42" t="str">
        <f t="shared" ref="AH29:AM40" si="33">AH2</f>
        <v>①</v>
      </c>
      <c r="AI29" s="41">
        <f t="shared" ca="1" si="33"/>
        <v>100</v>
      </c>
      <c r="AJ29" s="37" t="str">
        <f t="shared" si="33"/>
        <v>－</v>
      </c>
      <c r="AK29" s="41">
        <f t="shared" ca="1" si="33"/>
        <v>37</v>
      </c>
      <c r="AL29" s="37" t="str">
        <f t="shared" si="33"/>
        <v>＝</v>
      </c>
      <c r="AM29" s="41">
        <f t="shared" ca="1" si="33"/>
        <v>63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/>
      <c r="CH29" s="40"/>
      <c r="CI29" s="17"/>
      <c r="CJ29" s="37"/>
      <c r="CK29" s="36"/>
      <c r="CL29" s="37"/>
      <c r="CO29" s="39">
        <f t="shared" ca="1" si="7"/>
        <v>0.55922308872524407</v>
      </c>
      <c r="CP29" s="40">
        <f t="shared" ca="1" si="0"/>
        <v>18</v>
      </c>
      <c r="CQ29" s="17"/>
      <c r="CR29" s="37">
        <v>29</v>
      </c>
      <c r="CS29" s="37">
        <v>4</v>
      </c>
      <c r="CT29" s="37">
        <v>5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32"/>
        <v>②</v>
      </c>
      <c r="Z30" s="41">
        <f t="shared" ca="1" si="30"/>
        <v>1</v>
      </c>
      <c r="AA30" s="41">
        <f t="shared" ca="1" si="30"/>
        <v>0</v>
      </c>
      <c r="AB30" s="41">
        <f t="shared" ca="1" si="30"/>
        <v>4</v>
      </c>
      <c r="AC30" s="37"/>
      <c r="AD30" s="41">
        <f t="shared" ca="1" si="31"/>
        <v>0</v>
      </c>
      <c r="AE30" s="41">
        <f t="shared" ca="1" si="31"/>
        <v>1</v>
      </c>
      <c r="AF30" s="41">
        <f t="shared" ca="1" si="31"/>
        <v>5</v>
      </c>
      <c r="AG30" s="37"/>
      <c r="AH30" s="42" t="str">
        <f t="shared" si="33"/>
        <v>②</v>
      </c>
      <c r="AI30" s="41">
        <f t="shared" ca="1" si="33"/>
        <v>104</v>
      </c>
      <c r="AJ30" s="37" t="str">
        <f t="shared" si="33"/>
        <v>－</v>
      </c>
      <c r="AK30" s="41">
        <f t="shared" ca="1" si="33"/>
        <v>15</v>
      </c>
      <c r="AL30" s="37" t="str">
        <f t="shared" si="33"/>
        <v>＝</v>
      </c>
      <c r="AM30" s="41">
        <f t="shared" ca="1" si="33"/>
        <v>89</v>
      </c>
      <c r="AN30" s="37"/>
      <c r="AO30" s="36"/>
      <c r="AP30" s="88"/>
      <c r="AQ30" s="89"/>
      <c r="AR30" s="89"/>
      <c r="AS30" s="89"/>
      <c r="AT30" s="89"/>
      <c r="AU30" s="90"/>
      <c r="AV30" s="36"/>
      <c r="AW30" s="3"/>
      <c r="AX30" s="104"/>
      <c r="AY30" s="104"/>
      <c r="AZ30" s="104"/>
      <c r="BA30" s="104"/>
      <c r="BB30" s="105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/>
      <c r="CH30" s="40"/>
      <c r="CI30" s="17"/>
      <c r="CJ30" s="37"/>
      <c r="CK30" s="36"/>
      <c r="CL30" s="37"/>
      <c r="CO30" s="39">
        <f t="shared" ca="1" si="7"/>
        <v>0.17522238677103408</v>
      </c>
      <c r="CP30" s="40">
        <f t="shared" ca="1" si="0"/>
        <v>33</v>
      </c>
      <c r="CQ30" s="17"/>
      <c r="CR30" s="37">
        <v>30</v>
      </c>
      <c r="CS30" s="37">
        <v>4</v>
      </c>
      <c r="CT30" s="37">
        <v>6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>⑨</v>
      </c>
      <c r="E31" s="21"/>
      <c r="F31" s="21"/>
      <c r="G31" s="23"/>
      <c r="H31" s="21"/>
      <c r="I31" s="21"/>
      <c r="J31" s="22" t="str">
        <f ca="1">IF($AT44="","",VLOOKUP($AT44,$BT$43:$BU$53,2,FALSE))</f>
        <v>⑨</v>
      </c>
      <c r="K31" s="21"/>
      <c r="L31" s="24"/>
      <c r="M31" s="20"/>
      <c r="N31" s="24"/>
      <c r="O31" s="21"/>
      <c r="P31" s="22" t="str">
        <f ca="1">IF($AT45="","",VLOOKUP($AT45,$BT$43:$BU$53,2,FALSE))</f>
        <v>⑨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32"/>
        <v>③</v>
      </c>
      <c r="Z31" s="41">
        <f t="shared" ca="1" si="30"/>
        <v>1</v>
      </c>
      <c r="AA31" s="41">
        <f t="shared" ca="1" si="30"/>
        <v>0</v>
      </c>
      <c r="AB31" s="41">
        <f t="shared" ca="1" si="30"/>
        <v>3</v>
      </c>
      <c r="AC31" s="37"/>
      <c r="AD31" s="41">
        <f t="shared" ca="1" si="31"/>
        <v>0</v>
      </c>
      <c r="AE31" s="41">
        <f t="shared" ca="1" si="31"/>
        <v>5</v>
      </c>
      <c r="AF31" s="41">
        <f t="shared" ca="1" si="31"/>
        <v>5</v>
      </c>
      <c r="AG31" s="37"/>
      <c r="AH31" s="42" t="str">
        <f t="shared" si="33"/>
        <v>③</v>
      </c>
      <c r="AI31" s="41">
        <f t="shared" ca="1" si="33"/>
        <v>103</v>
      </c>
      <c r="AJ31" s="37" t="str">
        <f t="shared" si="33"/>
        <v>－</v>
      </c>
      <c r="AK31" s="41">
        <f t="shared" ca="1" si="33"/>
        <v>55</v>
      </c>
      <c r="AL31" s="37" t="str">
        <f t="shared" si="33"/>
        <v>＝</v>
      </c>
      <c r="AM31" s="41">
        <f t="shared" ca="1" si="33"/>
        <v>48</v>
      </c>
      <c r="AN31" s="37"/>
      <c r="AO31" s="36"/>
      <c r="AP31" s="91"/>
      <c r="AQ31" s="103"/>
      <c r="AR31" s="103"/>
      <c r="AS31" s="103" t="str">
        <f ca="1">IF(AT43="","",VLOOKUP($AT43,$BT$43:$BU$53,2,FALSE))</f>
        <v>⑨</v>
      </c>
      <c r="AT31" s="103"/>
      <c r="AU31" s="92"/>
      <c r="AV31" s="36"/>
      <c r="AW31" s="9"/>
      <c r="AX31" s="2"/>
      <c r="AY31" s="84"/>
      <c r="AZ31" s="26" t="s">
        <v>30</v>
      </c>
      <c r="BA31" s="84"/>
      <c r="BB31" s="106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/>
      <c r="CH31" s="40"/>
      <c r="CI31" s="17"/>
      <c r="CJ31" s="37"/>
      <c r="CK31" s="36"/>
      <c r="CL31" s="37"/>
      <c r="CO31" s="39">
        <f t="shared" ca="1" si="7"/>
        <v>0.33081083914284637</v>
      </c>
      <c r="CP31" s="40">
        <f t="shared" ca="1" si="0"/>
        <v>28</v>
      </c>
      <c r="CQ31" s="17"/>
      <c r="CR31" s="37">
        <v>31</v>
      </c>
      <c r="CS31" s="36">
        <v>4</v>
      </c>
      <c r="CT31" s="37">
        <v>7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>⓪</v>
      </c>
      <c r="D32" s="32" t="str">
        <f ca="1">IF($BC43="","",VLOOKUP($BC43,$BT$43:$BU$53,2,FALSE))</f>
        <v>⑩</v>
      </c>
      <c r="E32" s="32" t="str">
        <f ca="1">IF($BN43="","",VLOOKUP($BN43,$BT$43:$BU$53,2,FALSE))</f>
        <v>⑩</v>
      </c>
      <c r="F32" s="8"/>
      <c r="G32" s="6" t="str">
        <f>G5</f>
        <v>②</v>
      </c>
      <c r="H32" s="7"/>
      <c r="I32" s="32" t="str">
        <f ca="1">IF($AH44="","",VLOOKUP($AH44,$BT$43:$BU$53,2,FALSE))</f>
        <v>⓪</v>
      </c>
      <c r="J32" s="32" t="str">
        <f ca="1">IF($BC44="","",VLOOKUP($BC44,$BT$43:$BU$53,2,FALSE))</f>
        <v>⑩</v>
      </c>
      <c r="K32" s="32" t="str">
        <f ca="1">IF($BN44="","",VLOOKUP($BN44,$BT$43:$BU$53,2,FALSE))</f>
        <v>⑩</v>
      </c>
      <c r="L32" s="8"/>
      <c r="M32" s="6" t="str">
        <f>M5</f>
        <v>③</v>
      </c>
      <c r="N32" s="26"/>
      <c r="O32" s="32" t="str">
        <f ca="1">IF($AH45="","",VLOOKUP($AH45,$BT$43:$BU$53,2,FALSE))</f>
        <v>⓪</v>
      </c>
      <c r="P32" s="32" t="str">
        <f ca="1">IF($BC45="","",VLOOKUP($BC45,$BT$43:$BU$53,2,FALSE))</f>
        <v>⑩</v>
      </c>
      <c r="Q32" s="32" t="str">
        <f ca="1">IF($BN45="","",VLOOKUP($BN45,$BT$43:$BU$53,2,FALSE))</f>
        <v>⑩</v>
      </c>
      <c r="R32" s="8"/>
      <c r="S32" s="2"/>
      <c r="T32" s="2"/>
      <c r="U32" s="44"/>
      <c r="V32" s="2"/>
      <c r="W32" s="2"/>
      <c r="X32" s="37"/>
      <c r="Y32" s="37" t="str">
        <f t="shared" si="32"/>
        <v>④</v>
      </c>
      <c r="Z32" s="41">
        <f t="shared" ca="1" si="30"/>
        <v>1</v>
      </c>
      <c r="AA32" s="41">
        <f t="shared" ca="1" si="30"/>
        <v>0</v>
      </c>
      <c r="AB32" s="41">
        <f t="shared" ca="1" si="30"/>
        <v>6</v>
      </c>
      <c r="AC32" s="37"/>
      <c r="AD32" s="41">
        <f t="shared" ca="1" si="31"/>
        <v>0</v>
      </c>
      <c r="AE32" s="41">
        <f t="shared" ca="1" si="31"/>
        <v>2</v>
      </c>
      <c r="AF32" s="41">
        <f t="shared" ca="1" si="31"/>
        <v>7</v>
      </c>
      <c r="AG32" s="37"/>
      <c r="AH32" s="42" t="str">
        <f t="shared" si="33"/>
        <v>④</v>
      </c>
      <c r="AI32" s="41">
        <f t="shared" ca="1" si="33"/>
        <v>106</v>
      </c>
      <c r="AJ32" s="37" t="str">
        <f t="shared" si="33"/>
        <v>－</v>
      </c>
      <c r="AK32" s="41">
        <f t="shared" ca="1" si="33"/>
        <v>27</v>
      </c>
      <c r="AL32" s="37" t="str">
        <f t="shared" si="33"/>
        <v>＝</v>
      </c>
      <c r="AM32" s="41">
        <f t="shared" ca="1" si="33"/>
        <v>79</v>
      </c>
      <c r="AN32" s="37"/>
      <c r="AO32" s="36"/>
      <c r="AP32" s="91"/>
      <c r="AQ32" s="102"/>
      <c r="AR32" s="103" t="str">
        <f ca="1">IF(AH43="","",VLOOKUP($AH43,$BT$43:$BU$53,2,FALSE))</f>
        <v>⓪</v>
      </c>
      <c r="AS32" s="103" t="str">
        <f ca="1">IF(BC43="","",VLOOKUP($BC43,$BT$43:$BU$53,2,FALSE))</f>
        <v>⑩</v>
      </c>
      <c r="AT32" s="103" t="str">
        <f ca="1">IF(BN43="","",VLOOKUP($BN43,$BT$43:$BU$53,2,FALSE))</f>
        <v>⑩</v>
      </c>
      <c r="AU32" s="92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6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/>
      <c r="CH32" s="40"/>
      <c r="CI32" s="17"/>
      <c r="CJ32" s="37"/>
      <c r="CK32" s="36"/>
      <c r="CL32" s="37"/>
      <c r="CO32" s="39">
        <f t="shared" ca="1" si="7"/>
        <v>0.15697717731873706</v>
      </c>
      <c r="CP32" s="40">
        <f t="shared" ca="1" si="0"/>
        <v>34</v>
      </c>
      <c r="CQ32" s="17"/>
      <c r="CR32" s="37">
        <v>32</v>
      </c>
      <c r="CS32" s="36">
        <v>4</v>
      </c>
      <c r="CT32" s="37">
        <v>8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34">C6</f>
        <v>1</v>
      </c>
      <c r="D33" s="11">
        <f t="shared" ca="1" si="34"/>
        <v>0</v>
      </c>
      <c r="E33" s="11">
        <f t="shared" ca="1" si="34"/>
        <v>0</v>
      </c>
      <c r="F33" s="8"/>
      <c r="G33" s="9"/>
      <c r="H33" s="27"/>
      <c r="I33" s="28">
        <f t="shared" ca="1" si="34"/>
        <v>1</v>
      </c>
      <c r="J33" s="11">
        <f t="shared" ca="1" si="34"/>
        <v>0</v>
      </c>
      <c r="K33" s="11">
        <f t="shared" ca="1" si="34"/>
        <v>4</v>
      </c>
      <c r="L33" s="8"/>
      <c r="M33" s="9"/>
      <c r="N33" s="27"/>
      <c r="O33" s="28">
        <f t="shared" ca="1" si="34"/>
        <v>1</v>
      </c>
      <c r="P33" s="11">
        <f t="shared" ca="1" si="34"/>
        <v>0</v>
      </c>
      <c r="Q33" s="11">
        <f t="shared" ca="1" si="34"/>
        <v>3</v>
      </c>
      <c r="R33" s="8"/>
      <c r="S33" s="2"/>
      <c r="T33" s="44"/>
      <c r="U33" s="2"/>
      <c r="V33" s="2"/>
      <c r="W33" s="2"/>
      <c r="X33" s="37"/>
      <c r="Y33" s="37" t="str">
        <f t="shared" si="32"/>
        <v>⑤</v>
      </c>
      <c r="Z33" s="41">
        <f t="shared" ca="1" si="30"/>
        <v>1</v>
      </c>
      <c r="AA33" s="41">
        <f t="shared" ca="1" si="30"/>
        <v>0</v>
      </c>
      <c r="AB33" s="41">
        <f t="shared" ca="1" si="30"/>
        <v>5</v>
      </c>
      <c r="AC33" s="37"/>
      <c r="AD33" s="41">
        <f t="shared" ca="1" si="31"/>
        <v>0</v>
      </c>
      <c r="AE33" s="41">
        <f t="shared" ca="1" si="31"/>
        <v>8</v>
      </c>
      <c r="AF33" s="41">
        <f t="shared" ca="1" si="31"/>
        <v>9</v>
      </c>
      <c r="AG33" s="37"/>
      <c r="AH33" s="42" t="str">
        <f t="shared" si="33"/>
        <v>⑤</v>
      </c>
      <c r="AI33" s="41">
        <f t="shared" ca="1" si="33"/>
        <v>105</v>
      </c>
      <c r="AJ33" s="37" t="str">
        <f t="shared" si="33"/>
        <v>－</v>
      </c>
      <c r="AK33" s="41">
        <f t="shared" ca="1" si="33"/>
        <v>89</v>
      </c>
      <c r="AL33" s="37" t="str">
        <f t="shared" si="33"/>
        <v>＝</v>
      </c>
      <c r="AM33" s="41">
        <f t="shared" ca="1" si="33"/>
        <v>16</v>
      </c>
      <c r="AN33" s="37"/>
      <c r="AO33" s="36"/>
      <c r="AP33" s="91"/>
      <c r="AQ33" s="96"/>
      <c r="AR33" s="97">
        <f t="shared" ref="AR33:AT35" ca="1" si="35">C33</f>
        <v>1</v>
      </c>
      <c r="AS33" s="98">
        <f t="shared" ca="1" si="35"/>
        <v>0</v>
      </c>
      <c r="AT33" s="98">
        <f t="shared" ca="1" si="35"/>
        <v>0</v>
      </c>
      <c r="AU33" s="92"/>
      <c r="AV33" s="36"/>
      <c r="AW33" s="9"/>
      <c r="AX33" s="2"/>
      <c r="AY33" s="26" t="s">
        <v>55</v>
      </c>
      <c r="AZ33" s="26" t="s">
        <v>33</v>
      </c>
      <c r="BA33" s="83">
        <v>4</v>
      </c>
      <c r="BB33" s="106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/>
      <c r="CH33" s="40"/>
      <c r="CI33" s="17"/>
      <c r="CJ33" s="37"/>
      <c r="CK33" s="36"/>
      <c r="CL33" s="37"/>
      <c r="CO33" s="39">
        <f t="shared" ca="1" si="7"/>
        <v>0.30627056518195817</v>
      </c>
      <c r="CP33" s="40">
        <f t="shared" ca="1" si="0"/>
        <v>31</v>
      </c>
      <c r="CQ33" s="17"/>
      <c r="CR33" s="37">
        <v>33</v>
      </c>
      <c r="CS33" s="36">
        <v>4</v>
      </c>
      <c r="CT33" s="37">
        <v>9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6">B7</f>
        <v>－</v>
      </c>
      <c r="C34" s="13">
        <f t="shared" ca="1" si="36"/>
        <v>0</v>
      </c>
      <c r="D34" s="13">
        <f t="shared" ca="1" si="36"/>
        <v>3</v>
      </c>
      <c r="E34" s="13">
        <f t="shared" ca="1" si="36"/>
        <v>7</v>
      </c>
      <c r="F34" s="8"/>
      <c r="G34" s="9"/>
      <c r="H34" s="12" t="str">
        <f t="shared" si="36"/>
        <v>－</v>
      </c>
      <c r="I34" s="13">
        <f t="shared" ca="1" si="36"/>
        <v>0</v>
      </c>
      <c r="J34" s="13">
        <f t="shared" ca="1" si="36"/>
        <v>1</v>
      </c>
      <c r="K34" s="13">
        <f t="shared" ca="1" si="36"/>
        <v>5</v>
      </c>
      <c r="L34" s="8"/>
      <c r="M34" s="9"/>
      <c r="N34" s="12" t="str">
        <f t="shared" si="36"/>
        <v>－</v>
      </c>
      <c r="O34" s="13">
        <f t="shared" ca="1" si="36"/>
        <v>0</v>
      </c>
      <c r="P34" s="13">
        <f t="shared" ca="1" si="36"/>
        <v>5</v>
      </c>
      <c r="Q34" s="13">
        <f t="shared" ca="1" si="36"/>
        <v>5</v>
      </c>
      <c r="R34" s="8"/>
      <c r="S34" s="2"/>
      <c r="U34" s="2"/>
      <c r="V34" s="2"/>
      <c r="W34" s="2"/>
      <c r="X34" s="37"/>
      <c r="Y34" s="37" t="str">
        <f t="shared" si="32"/>
        <v>⑥</v>
      </c>
      <c r="Z34" s="41">
        <f t="shared" ca="1" si="30"/>
        <v>1</v>
      </c>
      <c r="AA34" s="41">
        <f t="shared" ca="1" si="30"/>
        <v>0</v>
      </c>
      <c r="AB34" s="41">
        <f t="shared" ca="1" si="30"/>
        <v>1</v>
      </c>
      <c r="AC34" s="37"/>
      <c r="AD34" s="41">
        <f t="shared" ca="1" si="31"/>
        <v>0</v>
      </c>
      <c r="AE34" s="41">
        <f t="shared" ca="1" si="31"/>
        <v>7</v>
      </c>
      <c r="AF34" s="41">
        <f t="shared" ca="1" si="31"/>
        <v>6</v>
      </c>
      <c r="AG34" s="37"/>
      <c r="AH34" s="42" t="str">
        <f t="shared" si="33"/>
        <v>⑥</v>
      </c>
      <c r="AI34" s="41">
        <f t="shared" ca="1" si="33"/>
        <v>101</v>
      </c>
      <c r="AJ34" s="37" t="str">
        <f t="shared" si="33"/>
        <v>－</v>
      </c>
      <c r="AK34" s="41">
        <f t="shared" ca="1" si="33"/>
        <v>76</v>
      </c>
      <c r="AL34" s="37" t="str">
        <f t="shared" si="33"/>
        <v>＝</v>
      </c>
      <c r="AM34" s="41">
        <f t="shared" ca="1" si="33"/>
        <v>25</v>
      </c>
      <c r="AN34" s="37"/>
      <c r="AO34" s="36"/>
      <c r="AP34" s="91"/>
      <c r="AQ34" s="99" t="s">
        <v>20</v>
      </c>
      <c r="AR34" s="100">
        <f t="shared" ca="1" si="35"/>
        <v>0</v>
      </c>
      <c r="AS34" s="100">
        <f t="shared" ca="1" si="35"/>
        <v>3</v>
      </c>
      <c r="AT34" s="100">
        <f t="shared" ca="1" si="35"/>
        <v>7</v>
      </c>
      <c r="AU34" s="92"/>
      <c r="AV34" s="36"/>
      <c r="AW34" s="9"/>
      <c r="AX34" s="99" t="s">
        <v>20</v>
      </c>
      <c r="AY34" s="50">
        <v>0</v>
      </c>
      <c r="AZ34" s="50">
        <v>5</v>
      </c>
      <c r="BA34" s="50">
        <v>6</v>
      </c>
      <c r="BB34" s="106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/>
      <c r="CH34" s="40"/>
      <c r="CI34" s="17"/>
      <c r="CJ34" s="37"/>
      <c r="CK34" s="36"/>
      <c r="CL34" s="37"/>
      <c r="CO34" s="39">
        <f t="shared" ca="1" si="7"/>
        <v>0.28734014662034391</v>
      </c>
      <c r="CP34" s="40">
        <f t="shared" ca="1" si="0"/>
        <v>32</v>
      </c>
      <c r="CQ34" s="17"/>
      <c r="CR34" s="37">
        <v>34</v>
      </c>
      <c r="CS34" s="36">
        <v>5</v>
      </c>
      <c r="CT34" s="37">
        <v>6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0</v>
      </c>
      <c r="D35" s="30">
        <f ca="1">MOD(ROUNDDOWN(AM29/10,0),10)</f>
        <v>6</v>
      </c>
      <c r="E35" s="30">
        <f ca="1">MOD(ROUNDDOWN(AM29/1,0),10)</f>
        <v>3</v>
      </c>
      <c r="F35" s="8"/>
      <c r="G35" s="9"/>
      <c r="H35" s="29"/>
      <c r="I35" s="30">
        <f ca="1">MOD(ROUNDDOWN(AM30/100,0),10)</f>
        <v>0</v>
      </c>
      <c r="J35" s="30">
        <f ca="1">MOD(ROUNDDOWN(AM30/10,0),10)</f>
        <v>8</v>
      </c>
      <c r="K35" s="30">
        <f ca="1">MOD(ROUNDDOWN(AM30/1,0),10)</f>
        <v>9</v>
      </c>
      <c r="L35" s="8"/>
      <c r="M35" s="9"/>
      <c r="N35" s="29"/>
      <c r="O35" s="30">
        <f ca="1">MOD(ROUNDDOWN(AM31/100,0),10)</f>
        <v>0</v>
      </c>
      <c r="P35" s="30">
        <f ca="1">MOD(ROUNDDOWN(AM31/10,0),10)</f>
        <v>4</v>
      </c>
      <c r="Q35" s="30">
        <f ca="1">MOD(AM31,10)</f>
        <v>8</v>
      </c>
      <c r="R35" s="8"/>
      <c r="S35" s="2"/>
      <c r="T35" s="81"/>
      <c r="U35" s="2"/>
      <c r="V35" s="2"/>
      <c r="W35" s="2"/>
      <c r="X35" s="37"/>
      <c r="Y35" s="37" t="str">
        <f t="shared" si="32"/>
        <v>⑦</v>
      </c>
      <c r="Z35" s="41">
        <f t="shared" ca="1" si="30"/>
        <v>1</v>
      </c>
      <c r="AA35" s="41">
        <f t="shared" ca="1" si="30"/>
        <v>0</v>
      </c>
      <c r="AB35" s="41">
        <f t="shared" ca="1" si="30"/>
        <v>0</v>
      </c>
      <c r="AC35" s="37"/>
      <c r="AD35" s="41">
        <f t="shared" ca="1" si="31"/>
        <v>0</v>
      </c>
      <c r="AE35" s="41">
        <f t="shared" ca="1" si="31"/>
        <v>0</v>
      </c>
      <c r="AF35" s="41">
        <f t="shared" ca="1" si="31"/>
        <v>5</v>
      </c>
      <c r="AG35" s="37"/>
      <c r="AH35" s="42" t="str">
        <f t="shared" si="33"/>
        <v>⑦</v>
      </c>
      <c r="AI35" s="41">
        <f t="shared" ca="1" si="33"/>
        <v>100</v>
      </c>
      <c r="AJ35" s="37" t="str">
        <f t="shared" si="33"/>
        <v>－</v>
      </c>
      <c r="AK35" s="41">
        <f t="shared" ca="1" si="33"/>
        <v>5</v>
      </c>
      <c r="AL35" s="37" t="str">
        <f t="shared" si="33"/>
        <v>＝</v>
      </c>
      <c r="AM35" s="41">
        <f t="shared" ca="1" si="33"/>
        <v>95</v>
      </c>
      <c r="AN35" s="37"/>
      <c r="AO35" s="36"/>
      <c r="AP35" s="91"/>
      <c r="AQ35" s="101"/>
      <c r="AR35" s="98">
        <f ca="1">C35</f>
        <v>0</v>
      </c>
      <c r="AS35" s="98">
        <f t="shared" ca="1" si="35"/>
        <v>6</v>
      </c>
      <c r="AT35" s="98">
        <f t="shared" ca="1" si="35"/>
        <v>3</v>
      </c>
      <c r="AU35" s="92"/>
      <c r="AV35" s="36"/>
      <c r="AW35" s="9"/>
      <c r="AX35" s="2"/>
      <c r="AY35" s="43"/>
      <c r="AZ35" s="43"/>
      <c r="BA35" s="43"/>
      <c r="BB35" s="106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/>
      <c r="CH35" s="40"/>
      <c r="CI35" s="17"/>
      <c r="CJ35" s="37"/>
      <c r="CK35" s="37"/>
      <c r="CL35" s="37"/>
      <c r="CO35" s="39">
        <f t="shared" ca="1" si="7"/>
        <v>0.83589932686804558</v>
      </c>
      <c r="CP35" s="40">
        <f t="shared" ca="1" si="0"/>
        <v>4</v>
      </c>
      <c r="CQ35" s="17"/>
      <c r="CR35" s="37">
        <v>35</v>
      </c>
      <c r="CS35" s="36">
        <v>5</v>
      </c>
      <c r="CT35" s="37">
        <v>7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32"/>
        <v>⑧</v>
      </c>
      <c r="Z36" s="41">
        <f t="shared" ca="1" si="30"/>
        <v>1</v>
      </c>
      <c r="AA36" s="41">
        <f t="shared" ca="1" si="30"/>
        <v>0</v>
      </c>
      <c r="AB36" s="41">
        <f t="shared" ca="1" si="30"/>
        <v>5</v>
      </c>
      <c r="AC36" s="37"/>
      <c r="AD36" s="41">
        <f t="shared" ca="1" si="31"/>
        <v>0</v>
      </c>
      <c r="AE36" s="41">
        <f t="shared" ca="1" si="31"/>
        <v>0</v>
      </c>
      <c r="AF36" s="41">
        <f t="shared" ca="1" si="31"/>
        <v>7</v>
      </c>
      <c r="AG36" s="37"/>
      <c r="AH36" s="42" t="str">
        <f t="shared" si="33"/>
        <v>⑧</v>
      </c>
      <c r="AI36" s="41">
        <f t="shared" ca="1" si="33"/>
        <v>105</v>
      </c>
      <c r="AJ36" s="37" t="str">
        <f t="shared" si="33"/>
        <v>－</v>
      </c>
      <c r="AK36" s="41">
        <f t="shared" ca="1" si="33"/>
        <v>7</v>
      </c>
      <c r="AL36" s="37" t="str">
        <f t="shared" si="33"/>
        <v>＝</v>
      </c>
      <c r="AM36" s="41">
        <f t="shared" ca="1" si="33"/>
        <v>98</v>
      </c>
      <c r="AN36" s="37"/>
      <c r="AO36" s="36"/>
      <c r="AP36" s="93"/>
      <c r="AQ36" s="94"/>
      <c r="AR36" s="94"/>
      <c r="AS36" s="94"/>
      <c r="AT36" s="94"/>
      <c r="AU36" s="95"/>
      <c r="AV36" s="36"/>
      <c r="AW36" s="14"/>
      <c r="AX36" s="107"/>
      <c r="AY36" s="107"/>
      <c r="AZ36" s="107"/>
      <c r="BA36" s="107"/>
      <c r="BB36" s="108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/>
      <c r="CH36" s="40"/>
      <c r="CI36" s="17"/>
      <c r="CJ36" s="37"/>
      <c r="CK36" s="37"/>
      <c r="CL36" s="37"/>
      <c r="CO36" s="39">
        <f t="shared" ca="1" si="7"/>
        <v>5.2796752990980078E-4</v>
      </c>
      <c r="CP36" s="40">
        <f t="shared" ca="1" si="0"/>
        <v>43</v>
      </c>
      <c r="CQ36" s="17"/>
      <c r="CR36" s="37">
        <v>36</v>
      </c>
      <c r="CS36" s="36">
        <v>5</v>
      </c>
      <c r="CT36" s="37">
        <v>8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>⑨</v>
      </c>
      <c r="E37" s="21"/>
      <c r="F37" s="21"/>
      <c r="G37" s="23"/>
      <c r="H37" s="21"/>
      <c r="I37" s="21"/>
      <c r="J37" s="22" t="str">
        <f ca="1">IF($AT47="","",VLOOKUP($AT47,$BT$43:$BU$53,2,FALSE))</f>
        <v>⑨</v>
      </c>
      <c r="K37" s="21"/>
      <c r="L37" s="24"/>
      <c r="M37" s="20"/>
      <c r="N37" s="24"/>
      <c r="O37" s="21"/>
      <c r="P37" s="22" t="str">
        <f ca="1">IF($AT48="","",VLOOKUP($AT48,$BT$43:$BU$53,2,FALSE))</f>
        <v>⑨</v>
      </c>
      <c r="Q37" s="21"/>
      <c r="R37" s="5"/>
      <c r="S37" s="2"/>
      <c r="T37" s="2"/>
      <c r="U37" s="2"/>
      <c r="V37" s="2"/>
      <c r="W37" s="2"/>
      <c r="X37" s="37"/>
      <c r="Y37" s="37" t="str">
        <f t="shared" si="32"/>
        <v>⑨</v>
      </c>
      <c r="Z37" s="41">
        <f t="shared" ca="1" si="30"/>
        <v>1</v>
      </c>
      <c r="AA37" s="41">
        <f t="shared" ca="1" si="30"/>
        <v>0</v>
      </c>
      <c r="AB37" s="41">
        <f t="shared" ca="1" si="30"/>
        <v>7</v>
      </c>
      <c r="AC37" s="37"/>
      <c r="AD37" s="41">
        <f t="shared" ca="1" si="31"/>
        <v>0</v>
      </c>
      <c r="AE37" s="41">
        <f t="shared" ca="1" si="31"/>
        <v>0</v>
      </c>
      <c r="AF37" s="41">
        <f t="shared" ca="1" si="31"/>
        <v>8</v>
      </c>
      <c r="AG37" s="37"/>
      <c r="AH37" s="42" t="str">
        <f t="shared" si="33"/>
        <v>⑨</v>
      </c>
      <c r="AI37" s="41">
        <f t="shared" ca="1" si="33"/>
        <v>107</v>
      </c>
      <c r="AJ37" s="37" t="str">
        <f t="shared" si="33"/>
        <v>－</v>
      </c>
      <c r="AK37" s="41">
        <f t="shared" ca="1" si="33"/>
        <v>8</v>
      </c>
      <c r="AL37" s="37" t="str">
        <f t="shared" si="33"/>
        <v>＝</v>
      </c>
      <c r="AM37" s="41">
        <f t="shared" ca="1" si="33"/>
        <v>99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/>
      <c r="CH37" s="40"/>
      <c r="CI37" s="17"/>
      <c r="CJ37" s="37"/>
      <c r="CK37" s="37"/>
      <c r="CL37" s="37"/>
      <c r="CO37" s="39">
        <f t="shared" ca="1" si="7"/>
        <v>0.38718771167298305</v>
      </c>
      <c r="CP37" s="40">
        <f t="shared" ca="1" si="0"/>
        <v>23</v>
      </c>
      <c r="CQ37" s="17"/>
      <c r="CR37" s="37">
        <v>37</v>
      </c>
      <c r="CS37" s="36">
        <v>5</v>
      </c>
      <c r="CT37" s="37">
        <v>9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>⓪</v>
      </c>
      <c r="D38" s="32" t="str">
        <f ca="1">IF($BC46="","",VLOOKUP($BC46,$BT$43:$BU$53,2,FALSE))</f>
        <v>⑩</v>
      </c>
      <c r="E38" s="32" t="str">
        <f ca="1">IF($BN46="","",VLOOKUP($BN46,$BT$43:$BU$53,2,FALSE))</f>
        <v>⑩</v>
      </c>
      <c r="F38" s="8"/>
      <c r="G38" s="6" t="str">
        <f>G11</f>
        <v>⑤</v>
      </c>
      <c r="H38" s="7"/>
      <c r="I38" s="32" t="str">
        <f ca="1">IF($AH47="","",VLOOKUP($AH47,$BT$43:$BU$53,2,FALSE))</f>
        <v>⓪</v>
      </c>
      <c r="J38" s="32" t="str">
        <f ca="1">IF($BC47="","",VLOOKUP($BC47,$BT$43:$BU$53,2,FALSE))</f>
        <v>⑩</v>
      </c>
      <c r="K38" s="32" t="str">
        <f ca="1">IF($BN47="","",VLOOKUP($BN47,$BT$43:$BU$53,2,FALSE))</f>
        <v>⑩</v>
      </c>
      <c r="L38" s="8"/>
      <c r="M38" s="6" t="str">
        <f>M11</f>
        <v>⑥</v>
      </c>
      <c r="N38" s="7"/>
      <c r="O38" s="32" t="str">
        <f ca="1">IF($AH48="","",VLOOKUP($AH48,$BT$43:$BU$53,2,FALSE))</f>
        <v>⓪</v>
      </c>
      <c r="P38" s="32" t="str">
        <f ca="1">IF($BC48="","",VLOOKUP($BC48,$BT$43:$BU$53,2,FALSE))</f>
        <v>⑩</v>
      </c>
      <c r="Q38" s="32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37"/>
      <c r="Y38" s="37" t="str">
        <f t="shared" si="32"/>
        <v>⑩</v>
      </c>
      <c r="Z38" s="41">
        <f t="shared" ca="1" si="30"/>
        <v>1</v>
      </c>
      <c r="AA38" s="41">
        <f t="shared" ca="1" si="30"/>
        <v>0</v>
      </c>
      <c r="AB38" s="41">
        <f t="shared" ca="1" si="30"/>
        <v>2</v>
      </c>
      <c r="AC38" s="37"/>
      <c r="AD38" s="41">
        <f t="shared" ca="1" si="31"/>
        <v>0</v>
      </c>
      <c r="AE38" s="41">
        <f t="shared" ca="1" si="31"/>
        <v>0</v>
      </c>
      <c r="AF38" s="41">
        <f t="shared" ca="1" si="31"/>
        <v>7</v>
      </c>
      <c r="AG38" s="37"/>
      <c r="AH38" s="42" t="str">
        <f t="shared" si="33"/>
        <v>⑩</v>
      </c>
      <c r="AI38" s="41">
        <f t="shared" ca="1" si="33"/>
        <v>102</v>
      </c>
      <c r="AJ38" s="37" t="str">
        <f t="shared" si="33"/>
        <v>－</v>
      </c>
      <c r="AK38" s="41">
        <f t="shared" ca="1" si="33"/>
        <v>7</v>
      </c>
      <c r="AL38" s="37" t="str">
        <f t="shared" si="33"/>
        <v>＝</v>
      </c>
      <c r="AM38" s="41">
        <f t="shared" ca="1" si="33"/>
        <v>95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/>
      <c r="CH38" s="40"/>
      <c r="CJ38" s="37"/>
      <c r="CK38" s="37"/>
      <c r="CL38" s="37"/>
      <c r="CO38" s="39">
        <f t="shared" ca="1" si="7"/>
        <v>0.74690016869041298</v>
      </c>
      <c r="CP38" s="40">
        <f t="shared" ca="1" si="0"/>
        <v>8</v>
      </c>
      <c r="CQ38" s="17"/>
      <c r="CR38" s="37">
        <v>38</v>
      </c>
      <c r="CS38" s="36">
        <v>6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7">C12</f>
        <v>1</v>
      </c>
      <c r="D39" s="11">
        <f t="shared" ca="1" si="37"/>
        <v>0</v>
      </c>
      <c r="E39" s="11">
        <f t="shared" ca="1" si="37"/>
        <v>6</v>
      </c>
      <c r="F39" s="8"/>
      <c r="G39" s="9"/>
      <c r="H39" s="10"/>
      <c r="I39" s="11">
        <f t="shared" ca="1" si="37"/>
        <v>1</v>
      </c>
      <c r="J39" s="11">
        <f t="shared" ca="1" si="37"/>
        <v>0</v>
      </c>
      <c r="K39" s="11">
        <f t="shared" ca="1" si="37"/>
        <v>5</v>
      </c>
      <c r="L39" s="8"/>
      <c r="M39" s="9"/>
      <c r="N39" s="10"/>
      <c r="O39" s="11">
        <f t="shared" ca="1" si="37"/>
        <v>1</v>
      </c>
      <c r="P39" s="11">
        <f t="shared" ca="1" si="37"/>
        <v>0</v>
      </c>
      <c r="Q39" s="11">
        <f t="shared" ca="1" si="37"/>
        <v>1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32"/>
        <v>⑪</v>
      </c>
      <c r="Z39" s="41">
        <f t="shared" ca="1" si="30"/>
        <v>1</v>
      </c>
      <c r="AA39" s="41">
        <f t="shared" ca="1" si="30"/>
        <v>0</v>
      </c>
      <c r="AB39" s="41">
        <f t="shared" ca="1" si="30"/>
        <v>1</v>
      </c>
      <c r="AC39" s="37"/>
      <c r="AD39" s="41">
        <f t="shared" ca="1" si="31"/>
        <v>0</v>
      </c>
      <c r="AE39" s="41">
        <f t="shared" ca="1" si="31"/>
        <v>0</v>
      </c>
      <c r="AF39" s="41">
        <f t="shared" ca="1" si="31"/>
        <v>8</v>
      </c>
      <c r="AG39" s="37"/>
      <c r="AH39" s="42" t="str">
        <f t="shared" si="33"/>
        <v>⑪</v>
      </c>
      <c r="AI39" s="41">
        <f t="shared" ca="1" si="33"/>
        <v>101</v>
      </c>
      <c r="AJ39" s="37" t="str">
        <f t="shared" si="33"/>
        <v>－</v>
      </c>
      <c r="AK39" s="41">
        <f t="shared" ca="1" si="33"/>
        <v>8</v>
      </c>
      <c r="AL39" s="37" t="str">
        <f t="shared" si="33"/>
        <v>＝</v>
      </c>
      <c r="AM39" s="41">
        <f t="shared" ca="1" si="33"/>
        <v>93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/>
      <c r="CH39" s="40"/>
      <c r="CJ39" s="37"/>
      <c r="CK39" s="36"/>
      <c r="CL39" s="37"/>
      <c r="CO39" s="39">
        <f t="shared" ca="1" si="7"/>
        <v>0.10379012527013431</v>
      </c>
      <c r="CP39" s="40">
        <f t="shared" ca="1" si="0"/>
        <v>40</v>
      </c>
      <c r="CQ39" s="17"/>
      <c r="CR39" s="37">
        <v>39</v>
      </c>
      <c r="CS39" s="36">
        <v>6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8">B13</f>
        <v>－</v>
      </c>
      <c r="C40" s="13">
        <f t="shared" ca="1" si="38"/>
        <v>0</v>
      </c>
      <c r="D40" s="13">
        <f t="shared" ca="1" si="38"/>
        <v>2</v>
      </c>
      <c r="E40" s="13">
        <f t="shared" ca="1" si="38"/>
        <v>7</v>
      </c>
      <c r="F40" s="8"/>
      <c r="G40" s="9"/>
      <c r="H40" s="12" t="str">
        <f t="shared" si="38"/>
        <v>－</v>
      </c>
      <c r="I40" s="13">
        <f t="shared" ca="1" si="38"/>
        <v>0</v>
      </c>
      <c r="J40" s="13">
        <f t="shared" ca="1" si="38"/>
        <v>8</v>
      </c>
      <c r="K40" s="13">
        <f t="shared" ca="1" si="38"/>
        <v>9</v>
      </c>
      <c r="L40" s="8"/>
      <c r="M40" s="9"/>
      <c r="N40" s="12" t="str">
        <f t="shared" si="38"/>
        <v>－</v>
      </c>
      <c r="O40" s="13">
        <f t="shared" ca="1" si="38"/>
        <v>0</v>
      </c>
      <c r="P40" s="13">
        <f t="shared" ca="1" si="38"/>
        <v>7</v>
      </c>
      <c r="Q40" s="13">
        <f t="shared" ca="1" si="38"/>
        <v>6</v>
      </c>
      <c r="R40" s="8"/>
      <c r="S40" s="2"/>
      <c r="T40" s="2"/>
      <c r="U40" s="46" t="s">
        <v>159</v>
      </c>
      <c r="V40" s="2"/>
      <c r="W40" s="2"/>
      <c r="X40" s="37"/>
      <c r="Y40" s="37" t="str">
        <f t="shared" si="32"/>
        <v>⑫</v>
      </c>
      <c r="Z40" s="41">
        <f t="shared" ca="1" si="30"/>
        <v>1</v>
      </c>
      <c r="AA40" s="41">
        <f t="shared" ca="1" si="30"/>
        <v>0</v>
      </c>
      <c r="AB40" s="41">
        <f t="shared" ca="1" si="30"/>
        <v>5</v>
      </c>
      <c r="AC40" s="37"/>
      <c r="AD40" s="41">
        <f t="shared" ca="1" si="31"/>
        <v>0</v>
      </c>
      <c r="AE40" s="48">
        <f t="shared" ca="1" si="31"/>
        <v>0</v>
      </c>
      <c r="AF40" s="48">
        <f t="shared" ca="1" si="31"/>
        <v>8</v>
      </c>
      <c r="AG40" s="37"/>
      <c r="AH40" s="35" t="str">
        <f t="shared" si="33"/>
        <v>⑫</v>
      </c>
      <c r="AI40" s="49">
        <f t="shared" ca="1" si="33"/>
        <v>105</v>
      </c>
      <c r="AJ40" s="36" t="str">
        <f t="shared" si="33"/>
        <v>－</v>
      </c>
      <c r="AK40" s="49">
        <f t="shared" ca="1" si="33"/>
        <v>8</v>
      </c>
      <c r="AL40" s="36" t="str">
        <f t="shared" si="33"/>
        <v>＝</v>
      </c>
      <c r="AM40" s="49">
        <f t="shared" ca="1" si="33"/>
        <v>97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3"/>
      <c r="BH40" s="83"/>
      <c r="BI40" s="83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/>
      <c r="CH40" s="40"/>
      <c r="CJ40" s="37"/>
      <c r="CK40" s="36"/>
      <c r="CL40" s="37"/>
      <c r="CO40" s="39">
        <f t="shared" ca="1" si="7"/>
        <v>0.72741399243822447</v>
      </c>
      <c r="CP40" s="40">
        <f t="shared" ca="1" si="0"/>
        <v>10</v>
      </c>
      <c r="CQ40" s="17"/>
      <c r="CR40" s="37">
        <v>40</v>
      </c>
      <c r="CS40" s="36">
        <v>6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7</v>
      </c>
      <c r="E41" s="30">
        <f ca="1">MOD(AM32,10)</f>
        <v>9</v>
      </c>
      <c r="F41" s="8"/>
      <c r="G41" s="9"/>
      <c r="H41" s="29"/>
      <c r="I41" s="30">
        <f ca="1">MOD(ROUNDDOWN(AM33/100,0),10)</f>
        <v>0</v>
      </c>
      <c r="J41" s="30">
        <f ca="1">MOD(ROUNDDOWN(AM33/10,0),10)</f>
        <v>1</v>
      </c>
      <c r="K41" s="30">
        <f ca="1">MOD(AM33,10)</f>
        <v>6</v>
      </c>
      <c r="L41" s="8"/>
      <c r="M41" s="9"/>
      <c r="N41" s="29"/>
      <c r="O41" s="30">
        <f ca="1">MOD(ROUNDDOWN(AM34/100,0),10)</f>
        <v>0</v>
      </c>
      <c r="P41" s="30">
        <f ca="1">MOD(ROUNDDOWN(AM34/10,0),10)</f>
        <v>2</v>
      </c>
      <c r="Q41" s="30">
        <f ca="1">MOD(AM34,10)</f>
        <v>5</v>
      </c>
      <c r="R41" s="8"/>
      <c r="S41" s="2"/>
      <c r="T41" s="16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4"/>
      <c r="BH41" s="36" t="s">
        <v>34</v>
      </c>
      <c r="BI41" s="84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/>
      <c r="CH41" s="40"/>
      <c r="CJ41" s="37"/>
      <c r="CK41" s="36"/>
      <c r="CL41" s="37"/>
      <c r="CO41" s="39">
        <f t="shared" ca="1" si="7"/>
        <v>0.43873576453639929</v>
      </c>
      <c r="CP41" s="40">
        <f t="shared" ca="1" si="0"/>
        <v>22</v>
      </c>
      <c r="CQ41" s="17"/>
      <c r="CR41" s="37">
        <v>41</v>
      </c>
      <c r="CS41" s="36">
        <v>7</v>
      </c>
      <c r="CT41" s="37">
        <v>8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37"/>
      <c r="U42" s="143" t="s">
        <v>329</v>
      </c>
      <c r="V42" s="2"/>
      <c r="W42" s="2"/>
      <c r="X42" s="37"/>
      <c r="Z42" s="45" t="s">
        <v>55</v>
      </c>
      <c r="AA42" s="45" t="s">
        <v>330</v>
      </c>
      <c r="AB42" s="45" t="s">
        <v>33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5" t="s">
        <v>331</v>
      </c>
      <c r="AR42" s="116"/>
      <c r="AS42" s="116"/>
      <c r="AT42" s="117" t="s">
        <v>332</v>
      </c>
      <c r="AU42" s="115" t="s">
        <v>163</v>
      </c>
      <c r="AV42" s="115" t="s">
        <v>332</v>
      </c>
      <c r="AW42" s="115"/>
      <c r="AX42" s="116"/>
      <c r="AY42" s="117" t="s">
        <v>30</v>
      </c>
      <c r="AZ42" s="116"/>
      <c r="BA42" s="115" t="s">
        <v>32</v>
      </c>
      <c r="BB42" s="36"/>
      <c r="BC42" s="57" t="s">
        <v>333</v>
      </c>
      <c r="BD42" s="56" t="s">
        <v>31</v>
      </c>
      <c r="BE42" s="56" t="s">
        <v>331</v>
      </c>
      <c r="BF42" s="56" t="s">
        <v>32</v>
      </c>
      <c r="BG42" s="36"/>
      <c r="BH42" s="57" t="s">
        <v>334</v>
      </c>
      <c r="BI42" s="56" t="s">
        <v>33</v>
      </c>
      <c r="BJ42" s="56" t="s">
        <v>331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/>
      <c r="CH42" s="40"/>
      <c r="CJ42" s="37"/>
      <c r="CK42" s="36"/>
      <c r="CL42" s="37"/>
      <c r="CO42" s="39">
        <f t="shared" ca="1" si="7"/>
        <v>0.97157523205923801</v>
      </c>
      <c r="CP42" s="40">
        <f t="shared" ca="1" si="0"/>
        <v>1</v>
      </c>
      <c r="CQ42" s="17"/>
      <c r="CR42" s="37">
        <v>42</v>
      </c>
      <c r="CS42" s="36">
        <v>7</v>
      </c>
      <c r="CT42" s="37">
        <v>9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>⑨</v>
      </c>
      <c r="E43" s="21"/>
      <c r="F43" s="21"/>
      <c r="G43" s="23"/>
      <c r="H43" s="21"/>
      <c r="I43" s="21"/>
      <c r="J43" s="22" t="str">
        <f ca="1">IF($AT50="","",VLOOKUP($AT50,$BT$43:$BU$53,2,FALSE))</f>
        <v>⑨</v>
      </c>
      <c r="K43" s="21"/>
      <c r="L43" s="24"/>
      <c r="M43" s="20"/>
      <c r="N43" s="24"/>
      <c r="O43" s="21"/>
      <c r="P43" s="22" t="str">
        <f ca="1">IF($AT51="","",VLOOKUP($AT51,$BT$43:$BU$53,2,FALSE))</f>
        <v>⑨</v>
      </c>
      <c r="Q43" s="21"/>
      <c r="R43" s="5"/>
      <c r="S43" s="2"/>
      <c r="T43" s="2"/>
      <c r="U43" s="58" t="s">
        <v>83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okok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5" t="str">
        <f t="shared" ref="AG43:AG54" ca="1" si="39">IF(BL43&lt;0,"ok",IF(AND(BL43=0,BR43&lt;0),"ok","no"))</f>
        <v>ok</v>
      </c>
      <c r="AH43" s="129">
        <f ca="1">IF(AI43="ok",AM43-1,"")</f>
        <v>0</v>
      </c>
      <c r="AI43" s="128" t="str">
        <f ca="1">IF(AL43="ok","ok",IF(AND(AK43="ok",AJ43="ok"),"ok","no"))</f>
        <v>ok</v>
      </c>
      <c r="AJ43" s="123" t="str">
        <f ca="1">IF(BR43&lt;0,"ok","no")</f>
        <v>ok</v>
      </c>
      <c r="AK43" s="123" t="str">
        <f t="shared" ref="AK43:AK54" ca="1" si="40">IF(BJ43=BK43,"ok","no")</f>
        <v>no</v>
      </c>
      <c r="AL43" s="123" t="str">
        <f ca="1">IF(BL43&lt;0,"ok","no")</f>
        <v>ok</v>
      </c>
      <c r="AM43" s="63">
        <f t="shared" ref="AM43:AM54" ca="1" si="41">Z29</f>
        <v>1</v>
      </c>
      <c r="AN43" s="64">
        <f t="shared" ref="AN43:AN54" ca="1" si="42">AD29</f>
        <v>0</v>
      </c>
      <c r="AO43" s="65">
        <f t="shared" ref="AO43:AO54" ca="1" si="43">AM43-AN43</f>
        <v>1</v>
      </c>
      <c r="AP43" s="36"/>
      <c r="AQ43" s="126" t="str">
        <f ca="1">IF(AND(AS43="ok",AR43="ok"),"ok","no")</f>
        <v>ok</v>
      </c>
      <c r="AR43" s="128" t="str">
        <f ca="1">IF(AY43=9,"ok","no")</f>
        <v>ok</v>
      </c>
      <c r="AS43" s="123" t="str">
        <f ca="1">IF(BC43=10,"ok","no")</f>
        <v>ok</v>
      </c>
      <c r="AT43" s="135">
        <f ca="1">IF(AY43=9,AY43,IF(AU43=10,AU43,""))</f>
        <v>9</v>
      </c>
      <c r="AU43" s="132" t="str">
        <f ca="1">IF(AND(AW43&lt;&gt;"",AV43="ok"),10,"")</f>
        <v/>
      </c>
      <c r="AV43" s="123" t="str">
        <f ca="1">IF(BL43&lt;0,"ok",IF(AND(BL43=0,BR43&lt;0),"ok","no"))</f>
        <v>ok</v>
      </c>
      <c r="AW43" s="118" t="str">
        <f ca="1">IF(BC43=10,"",BC43)</f>
        <v/>
      </c>
      <c r="AX43" s="116"/>
      <c r="AY43" s="118">
        <f ca="1">IF(AND(BA43="ok",AZ43="ok"),9,"")</f>
        <v>9</v>
      </c>
      <c r="AZ43" s="123" t="str">
        <f ca="1">IF(BR43&lt;0,"ok","no")</f>
        <v>ok</v>
      </c>
      <c r="BA43" s="122" t="str">
        <f ca="1">IF(BC43=10,"ok","no")</f>
        <v>ok</v>
      </c>
      <c r="BB43" s="36"/>
      <c r="BC43" s="149">
        <f ca="1">IF(AND(BO43="ok",BJ43=0),10,IF(BF43="ok",BJ43-1,IF(BE43="ok",10,"")))</f>
        <v>10</v>
      </c>
      <c r="BD43" s="128" t="str">
        <f t="shared" ref="BD43:BD54" ca="1" si="44">IF(BJ43=0,"ok","no")</f>
        <v>ok</v>
      </c>
      <c r="BE43" s="123" t="str">
        <f t="shared" ref="BE43:BE54" ca="1" si="45">IF(BL43&lt;0,"ok","no")</f>
        <v>ok</v>
      </c>
      <c r="BF43" s="122" t="str">
        <f ca="1">IF(AND(BO43="ok",BI43="no"),"ok","no")</f>
        <v>no</v>
      </c>
      <c r="BG43" s="36"/>
      <c r="BH43" s="125" t="str">
        <f ca="1">IF(BO43="ok","ok","no")</f>
        <v>ok</v>
      </c>
      <c r="BI43" s="128" t="str">
        <f ca="1">IF(BJ43=0,"ok","no")</f>
        <v>ok</v>
      </c>
      <c r="BJ43" s="63">
        <f ca="1">AA29</f>
        <v>0</v>
      </c>
      <c r="BK43" s="64">
        <f ca="1">AE29</f>
        <v>3</v>
      </c>
      <c r="BL43" s="66">
        <f t="shared" ref="BL43:BL54" ca="1" si="46">BJ43-BK43</f>
        <v>-3</v>
      </c>
      <c r="BM43" s="68"/>
      <c r="BN43" s="138">
        <f ca="1">IF(BO43="ok",10,"")</f>
        <v>10</v>
      </c>
      <c r="BO43" s="128" t="str">
        <f ca="1">IF(BR43&lt;0,"ok","no")</f>
        <v>ok</v>
      </c>
      <c r="BP43" s="63">
        <f t="shared" ref="BP43:BP54" ca="1" si="47">AB29</f>
        <v>0</v>
      </c>
      <c r="BQ43" s="64">
        <f t="shared" ref="BQ43:BQ54" ca="1" si="48">AF29</f>
        <v>7</v>
      </c>
      <c r="BR43" s="67">
        <f t="shared" ref="BR43:BR54" ca="1" si="49">BP43-BQ43</f>
        <v>-7</v>
      </c>
      <c r="BS43" s="68"/>
      <c r="BT43" s="109">
        <v>0</v>
      </c>
      <c r="BU43" s="110" t="s">
        <v>335</v>
      </c>
      <c r="BV43" s="68" t="s">
        <v>336</v>
      </c>
      <c r="BW43" s="68"/>
      <c r="BX43" s="68"/>
      <c r="BY43" s="39"/>
      <c r="BZ43" s="40"/>
      <c r="CB43" s="37"/>
      <c r="CC43" s="36"/>
      <c r="CD43" s="37"/>
      <c r="CG43" s="39"/>
      <c r="CH43" s="40"/>
      <c r="CJ43" s="37"/>
      <c r="CK43" s="36"/>
      <c r="CL43" s="37"/>
      <c r="CO43" s="39">
        <f t="shared" ca="1" si="7"/>
        <v>0.38474121930649308</v>
      </c>
      <c r="CP43" s="40">
        <f t="shared" ca="1" si="0"/>
        <v>25</v>
      </c>
      <c r="CQ43" s="17"/>
      <c r="CR43" s="37">
        <v>43</v>
      </c>
      <c r="CS43" s="36">
        <v>8</v>
      </c>
      <c r="CT43" s="37">
        <v>9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>⓪</v>
      </c>
      <c r="D44" s="32" t="str">
        <f ca="1">IF($BC49="","",VLOOKUP($BC49,$BT$43:$BU$53,2,FALSE))</f>
        <v>⑩</v>
      </c>
      <c r="E44" s="32" t="str">
        <f ca="1">IF($BN49="","",VLOOKUP($BN49,$BT$43:$BU$53,2,FALSE))</f>
        <v>⑩</v>
      </c>
      <c r="F44" s="8"/>
      <c r="G44" s="6" t="str">
        <f>G17</f>
        <v>⑧</v>
      </c>
      <c r="H44" s="7"/>
      <c r="I44" s="32" t="str">
        <f ca="1">IF($AH50="","",VLOOKUP($AH50,$BT$43:$BU$53,2,FALSE))</f>
        <v>⓪</v>
      </c>
      <c r="J44" s="32" t="str">
        <f ca="1">IF($BC50="","",VLOOKUP($BC50,$BT$43:$BU$53,2,FALSE))</f>
        <v>⑩</v>
      </c>
      <c r="K44" s="32" t="str">
        <f ca="1">IF($BN50="","",VLOOKUP($BN50,$BT$43:$BU$53,2,FALSE))</f>
        <v>⑩</v>
      </c>
      <c r="L44" s="8"/>
      <c r="M44" s="6" t="str">
        <f>M17</f>
        <v>⑨</v>
      </c>
      <c r="N44" s="7"/>
      <c r="O44" s="32" t="str">
        <f ca="1">IF($AH51="","",VLOOKUP($AH51,$BT$43:$BU$53,2,FALSE))</f>
        <v>⓪</v>
      </c>
      <c r="P44" s="32" t="str">
        <f ca="1">IF($BC51="","",VLOOKUP($BC51,$BT$43:$BU$53,2,FALSE))</f>
        <v>⑩</v>
      </c>
      <c r="Q44" s="32" t="str">
        <f ca="1">IF($BN51="","",VLOOKUP($BN51,$BT$43:$BU$53,2,FALSE))</f>
        <v>⑩</v>
      </c>
      <c r="R44" s="8"/>
      <c r="S44" s="2"/>
      <c r="T44" s="37"/>
      <c r="U44" s="58" t="s">
        <v>337</v>
      </c>
      <c r="V44" s="2"/>
      <c r="W44" s="2"/>
      <c r="X44" s="37"/>
      <c r="Y44" s="37" t="s">
        <v>58</v>
      </c>
      <c r="Z44" s="59" t="str">
        <f t="shared" ref="Z44:Z54" ca="1" si="50">IF(AI44="ok","okok","nono")</f>
        <v>okok</v>
      </c>
      <c r="AA44" s="59" t="str">
        <f t="shared" ref="AA44:AA54" ca="1" si="51">IF(AQ44="ok","okok","nono")</f>
        <v>okok</v>
      </c>
      <c r="AB44" s="59" t="str">
        <f t="shared" ref="AB44:AB54" ca="1" si="52">IF(BH44="ok","okok","nono")</f>
        <v>okok</v>
      </c>
      <c r="AC44" s="43"/>
      <c r="AD44" s="42"/>
      <c r="AE44" s="61" t="s">
        <v>58</v>
      </c>
      <c r="AF44" s="62"/>
      <c r="AG44" s="126" t="str">
        <f t="shared" ca="1" si="39"/>
        <v>ok</v>
      </c>
      <c r="AH44" s="130">
        <f t="shared" ref="AH44:AH54" ca="1" si="53">IF(AI44="ok",AM44-1,"")</f>
        <v>0</v>
      </c>
      <c r="AI44" s="128" t="str">
        <f t="shared" ref="AI44:AI54" ca="1" si="54">IF(AL44="ok","ok",IF(AND(AK44="ok",AJ44="ok"),"ok","no"))</f>
        <v>ok</v>
      </c>
      <c r="AJ44" s="123" t="str">
        <f t="shared" ref="AJ44:AJ54" ca="1" si="55">IF(BR44&lt;0,"ok","no")</f>
        <v>ok</v>
      </c>
      <c r="AK44" s="123" t="str">
        <f t="shared" ca="1" si="40"/>
        <v>no</v>
      </c>
      <c r="AL44" s="123" t="str">
        <f t="shared" ref="AL44:AL54" ca="1" si="56">IF(BL44&lt;0,"ok","no")</f>
        <v>ok</v>
      </c>
      <c r="AM44" s="69">
        <f t="shared" ca="1" si="41"/>
        <v>1</v>
      </c>
      <c r="AN44" s="41">
        <f t="shared" ca="1" si="42"/>
        <v>0</v>
      </c>
      <c r="AO44" s="70">
        <f t="shared" ca="1" si="43"/>
        <v>1</v>
      </c>
      <c r="AP44" s="36"/>
      <c r="AQ44" s="126" t="str">
        <f t="shared" ref="AQ44:AQ54" ca="1" si="57">IF(AND(AS44="ok",AR44="ok"),"ok","no")</f>
        <v>ok</v>
      </c>
      <c r="AR44" s="128" t="str">
        <f t="shared" ref="AR44:AR53" ca="1" si="58">IF(AY44=9,"ok","no")</f>
        <v>ok</v>
      </c>
      <c r="AS44" s="123" t="str">
        <f t="shared" ref="AS44:AS54" ca="1" si="59">IF(BC44=10,"ok","no")</f>
        <v>ok</v>
      </c>
      <c r="AT44" s="136">
        <f t="shared" ref="AT44:AT54" ca="1" si="60">IF(AY44=9,AY44,IF(AU44=10,AU44,""))</f>
        <v>9</v>
      </c>
      <c r="AU44" s="133" t="str">
        <f t="shared" ref="AU44:AU54" ca="1" si="61">IF(AND(AW44&lt;&gt;"",AV44="ok"),10,"")</f>
        <v/>
      </c>
      <c r="AV44" s="123" t="str">
        <f t="shared" ref="AV44:AV54" ca="1" si="62">IF(BL44&lt;0,"ok",IF(AND(BL44=0,BR44&lt;0),"ok","no"))</f>
        <v>ok</v>
      </c>
      <c r="AW44" s="119" t="str">
        <f t="shared" ref="AW44:AW54" ca="1" si="63">IF(BC44=10,"",BC44)</f>
        <v/>
      </c>
      <c r="AX44" s="116"/>
      <c r="AY44" s="119">
        <f t="shared" ref="AY44:AY54" ca="1" si="64">IF(AND(BA44="ok",AZ44="ok"),9,"")</f>
        <v>9</v>
      </c>
      <c r="AZ44" s="123" t="str">
        <f t="shared" ref="AZ44:AZ54" ca="1" si="65">IF(BR44&lt;0,"ok","no")</f>
        <v>ok</v>
      </c>
      <c r="BA44" s="122" t="str">
        <f t="shared" ref="BA44:BA54" ca="1" si="66">IF(BC44=10,"ok","no")</f>
        <v>ok</v>
      </c>
      <c r="BB44" s="36"/>
      <c r="BC44" s="139">
        <f t="shared" ref="BC44:BC54" ca="1" si="67">IF(AND(BO44="ok",BJ44=0),10,IF(BF44="ok",BJ44-1,IF(BE44="ok",10,"")))</f>
        <v>10</v>
      </c>
      <c r="BD44" s="128" t="str">
        <f t="shared" ca="1" si="44"/>
        <v>ok</v>
      </c>
      <c r="BE44" s="123" t="str">
        <f t="shared" ca="1" si="45"/>
        <v>ok</v>
      </c>
      <c r="BF44" s="122" t="str">
        <f t="shared" ref="BF44:BF54" ca="1" si="68">IF(AND(BO44="ok",BI44="no"),"ok","no")</f>
        <v>no</v>
      </c>
      <c r="BG44" s="36"/>
      <c r="BH44" s="126" t="str">
        <f t="shared" ref="BH44:BH54" ca="1" si="69">IF(BO44="ok","ok","no")</f>
        <v>ok</v>
      </c>
      <c r="BI44" s="128" t="str">
        <f t="shared" ref="BI44:BI54" ca="1" si="70">IF(BJ44=0,"ok","no")</f>
        <v>ok</v>
      </c>
      <c r="BJ44" s="69">
        <f t="shared" ref="BJ44:BJ54" ca="1" si="71">AA30</f>
        <v>0</v>
      </c>
      <c r="BK44" s="41">
        <f t="shared" ref="BK44:BK54" ca="1" si="72">AE30</f>
        <v>1</v>
      </c>
      <c r="BL44" s="71">
        <f t="shared" ca="1" si="46"/>
        <v>-1</v>
      </c>
      <c r="BM44" s="68"/>
      <c r="BN44" s="139">
        <f t="shared" ref="BN44:BN54" ca="1" si="73">IF(BO44="ok",10,"")</f>
        <v>10</v>
      </c>
      <c r="BO44" s="128" t="str">
        <f t="shared" ref="BO44:BO54" ca="1" si="74">IF(BR44&lt;0,"ok","no")</f>
        <v>ok</v>
      </c>
      <c r="BP44" s="69">
        <f t="shared" ca="1" si="47"/>
        <v>4</v>
      </c>
      <c r="BQ44" s="41">
        <f t="shared" ca="1" si="48"/>
        <v>5</v>
      </c>
      <c r="BR44" s="72">
        <f t="shared" ca="1" si="49"/>
        <v>-1</v>
      </c>
      <c r="BS44" s="68"/>
      <c r="BT44" s="111">
        <v>1</v>
      </c>
      <c r="BU44" s="112" t="s">
        <v>17</v>
      </c>
      <c r="BV44" s="68" t="s">
        <v>338</v>
      </c>
      <c r="BW44" s="68"/>
      <c r="BX44" s="68"/>
      <c r="BY44" s="39"/>
      <c r="BZ44" s="40"/>
      <c r="CB44" s="37"/>
      <c r="CC44" s="36"/>
      <c r="CD44" s="37"/>
      <c r="CG44" s="39"/>
      <c r="CH44" s="40"/>
      <c r="CJ44" s="37"/>
      <c r="CK44" s="36"/>
      <c r="CL44" s="37"/>
      <c r="CO44" s="176"/>
      <c r="CP44" s="177"/>
      <c r="CQ44" s="178"/>
      <c r="CR44" s="179"/>
      <c r="CS44" s="179"/>
      <c r="CT44" s="179"/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5">C18</f>
        <v>1</v>
      </c>
      <c r="D45" s="11">
        <f t="shared" ca="1" si="75"/>
        <v>0</v>
      </c>
      <c r="E45" s="11">
        <f t="shared" ca="1" si="75"/>
        <v>0</v>
      </c>
      <c r="F45" s="8"/>
      <c r="G45" s="9"/>
      <c r="H45" s="27"/>
      <c r="I45" s="28">
        <f t="shared" ca="1" si="75"/>
        <v>1</v>
      </c>
      <c r="J45" s="11">
        <f t="shared" ca="1" si="75"/>
        <v>0</v>
      </c>
      <c r="K45" s="11">
        <f t="shared" ca="1" si="75"/>
        <v>5</v>
      </c>
      <c r="L45" s="8"/>
      <c r="M45" s="9"/>
      <c r="N45" s="27"/>
      <c r="O45" s="28">
        <f t="shared" ca="1" si="75"/>
        <v>1</v>
      </c>
      <c r="P45" s="11">
        <f t="shared" ca="1" si="75"/>
        <v>0</v>
      </c>
      <c r="Q45" s="11">
        <f t="shared" ca="1" si="75"/>
        <v>7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50"/>
        <v>okok</v>
      </c>
      <c r="AA45" s="59" t="str">
        <f t="shared" ca="1" si="51"/>
        <v>okok</v>
      </c>
      <c r="AB45" s="59" t="str">
        <f t="shared" ca="1" si="52"/>
        <v>okok</v>
      </c>
      <c r="AC45" s="43"/>
      <c r="AD45" s="42"/>
      <c r="AE45" s="61" t="s">
        <v>59</v>
      </c>
      <c r="AF45" s="62"/>
      <c r="AG45" s="126" t="str">
        <f t="shared" ca="1" si="39"/>
        <v>ok</v>
      </c>
      <c r="AH45" s="130">
        <f t="shared" ca="1" si="53"/>
        <v>0</v>
      </c>
      <c r="AI45" s="128" t="str">
        <f t="shared" ca="1" si="54"/>
        <v>ok</v>
      </c>
      <c r="AJ45" s="123" t="str">
        <f t="shared" ca="1" si="55"/>
        <v>ok</v>
      </c>
      <c r="AK45" s="123" t="str">
        <f t="shared" ca="1" si="40"/>
        <v>no</v>
      </c>
      <c r="AL45" s="123" t="str">
        <f t="shared" ca="1" si="56"/>
        <v>ok</v>
      </c>
      <c r="AM45" s="69">
        <f t="shared" ca="1" si="41"/>
        <v>1</v>
      </c>
      <c r="AN45" s="41">
        <f t="shared" ca="1" si="42"/>
        <v>0</v>
      </c>
      <c r="AO45" s="70">
        <f t="shared" ca="1" si="43"/>
        <v>1</v>
      </c>
      <c r="AP45" s="36"/>
      <c r="AQ45" s="126" t="str">
        <f t="shared" ca="1" si="57"/>
        <v>ok</v>
      </c>
      <c r="AR45" s="128" t="str">
        <f t="shared" ca="1" si="58"/>
        <v>ok</v>
      </c>
      <c r="AS45" s="123" t="str">
        <f t="shared" ca="1" si="59"/>
        <v>ok</v>
      </c>
      <c r="AT45" s="136">
        <f t="shared" ca="1" si="60"/>
        <v>9</v>
      </c>
      <c r="AU45" s="133" t="str">
        <f t="shared" ca="1" si="61"/>
        <v/>
      </c>
      <c r="AV45" s="123" t="str">
        <f t="shared" ca="1" si="62"/>
        <v>ok</v>
      </c>
      <c r="AW45" s="119" t="str">
        <f t="shared" ca="1" si="63"/>
        <v/>
      </c>
      <c r="AX45" s="116"/>
      <c r="AY45" s="119">
        <f t="shared" ca="1" si="64"/>
        <v>9</v>
      </c>
      <c r="AZ45" s="123" t="str">
        <f t="shared" ca="1" si="65"/>
        <v>ok</v>
      </c>
      <c r="BA45" s="122" t="str">
        <f t="shared" ca="1" si="66"/>
        <v>ok</v>
      </c>
      <c r="BB45" s="36"/>
      <c r="BC45" s="139">
        <f t="shared" ca="1" si="67"/>
        <v>10</v>
      </c>
      <c r="BD45" s="128" t="str">
        <f t="shared" ca="1" si="44"/>
        <v>ok</v>
      </c>
      <c r="BE45" s="123" t="str">
        <f t="shared" ca="1" si="45"/>
        <v>ok</v>
      </c>
      <c r="BF45" s="122" t="str">
        <f t="shared" ca="1" si="68"/>
        <v>no</v>
      </c>
      <c r="BG45" s="36"/>
      <c r="BH45" s="126" t="str">
        <f t="shared" ca="1" si="69"/>
        <v>ok</v>
      </c>
      <c r="BI45" s="128" t="str">
        <f t="shared" ca="1" si="70"/>
        <v>ok</v>
      </c>
      <c r="BJ45" s="69">
        <f t="shared" ca="1" si="71"/>
        <v>0</v>
      </c>
      <c r="BK45" s="41">
        <f t="shared" ca="1" si="72"/>
        <v>5</v>
      </c>
      <c r="BL45" s="71">
        <f t="shared" ca="1" si="46"/>
        <v>-5</v>
      </c>
      <c r="BM45" s="68"/>
      <c r="BN45" s="139">
        <f t="shared" ca="1" si="73"/>
        <v>10</v>
      </c>
      <c r="BO45" s="128" t="str">
        <f t="shared" ca="1" si="74"/>
        <v>ok</v>
      </c>
      <c r="BP45" s="69">
        <f t="shared" ca="1" si="47"/>
        <v>3</v>
      </c>
      <c r="BQ45" s="41">
        <f t="shared" ca="1" si="48"/>
        <v>5</v>
      </c>
      <c r="BR45" s="72">
        <f t="shared" ca="1" si="49"/>
        <v>-2</v>
      </c>
      <c r="BS45" s="68"/>
      <c r="BT45" s="111">
        <v>2</v>
      </c>
      <c r="BU45" s="112" t="s">
        <v>339</v>
      </c>
      <c r="BV45" s="68" t="s">
        <v>338</v>
      </c>
      <c r="BW45" s="68"/>
      <c r="BX45" s="68"/>
      <c r="BY45" s="39"/>
      <c r="BZ45" s="40"/>
      <c r="CB45" s="37"/>
      <c r="CC45" s="36"/>
      <c r="CD45" s="37"/>
      <c r="CG45" s="39"/>
      <c r="CH45" s="40"/>
      <c r="CJ45" s="37"/>
      <c r="CK45" s="36"/>
      <c r="CL45" s="37"/>
      <c r="CO45" s="176"/>
      <c r="CP45" s="177"/>
      <c r="CQ45" s="178"/>
      <c r="CR45" s="179"/>
      <c r="CS45" s="179"/>
      <c r="CT45" s="179"/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6">B19</f>
        <v>－</v>
      </c>
      <c r="C46" s="13">
        <f t="shared" ca="1" si="76"/>
        <v>0</v>
      </c>
      <c r="D46" s="13">
        <f t="shared" ca="1" si="76"/>
        <v>0</v>
      </c>
      <c r="E46" s="13">
        <f t="shared" ca="1" si="76"/>
        <v>5</v>
      </c>
      <c r="F46" s="8"/>
      <c r="G46" s="9"/>
      <c r="H46" s="12" t="str">
        <f t="shared" si="76"/>
        <v>－</v>
      </c>
      <c r="I46" s="13">
        <f t="shared" ca="1" si="76"/>
        <v>0</v>
      </c>
      <c r="J46" s="13">
        <f t="shared" ca="1" si="76"/>
        <v>0</v>
      </c>
      <c r="K46" s="13">
        <f t="shared" ca="1" si="76"/>
        <v>7</v>
      </c>
      <c r="L46" s="8"/>
      <c r="M46" s="9"/>
      <c r="N46" s="12" t="str">
        <f t="shared" si="76"/>
        <v>－</v>
      </c>
      <c r="O46" s="13">
        <f t="shared" ca="1" si="76"/>
        <v>0</v>
      </c>
      <c r="P46" s="13">
        <f t="shared" ca="1" si="76"/>
        <v>0</v>
      </c>
      <c r="Q46" s="13">
        <f t="shared" ca="1" si="76"/>
        <v>8</v>
      </c>
      <c r="R46" s="8"/>
      <c r="S46" s="2"/>
      <c r="T46" s="2"/>
      <c r="U46" s="58" t="s">
        <v>340</v>
      </c>
      <c r="V46" s="2"/>
      <c r="W46" s="2"/>
      <c r="X46" s="37"/>
      <c r="Y46" s="37" t="s">
        <v>60</v>
      </c>
      <c r="Z46" s="59" t="str">
        <f t="shared" ca="1" si="50"/>
        <v>okok</v>
      </c>
      <c r="AA46" s="59" t="str">
        <f t="shared" ca="1" si="51"/>
        <v>okok</v>
      </c>
      <c r="AB46" s="59" t="str">
        <f t="shared" ca="1" si="52"/>
        <v>okok</v>
      </c>
      <c r="AC46" s="43"/>
      <c r="AD46" s="42"/>
      <c r="AE46" s="61" t="s">
        <v>60</v>
      </c>
      <c r="AF46" s="62"/>
      <c r="AG46" s="126" t="str">
        <f t="shared" ca="1" si="39"/>
        <v>ok</v>
      </c>
      <c r="AH46" s="130">
        <f t="shared" ca="1" si="53"/>
        <v>0</v>
      </c>
      <c r="AI46" s="128" t="str">
        <f t="shared" ca="1" si="54"/>
        <v>ok</v>
      </c>
      <c r="AJ46" s="123" t="str">
        <f t="shared" ca="1" si="55"/>
        <v>ok</v>
      </c>
      <c r="AK46" s="123" t="str">
        <f t="shared" ca="1" si="40"/>
        <v>no</v>
      </c>
      <c r="AL46" s="123" t="str">
        <f t="shared" ca="1" si="56"/>
        <v>ok</v>
      </c>
      <c r="AM46" s="69">
        <f t="shared" ca="1" si="41"/>
        <v>1</v>
      </c>
      <c r="AN46" s="41">
        <f t="shared" ca="1" si="42"/>
        <v>0</v>
      </c>
      <c r="AO46" s="70">
        <f t="shared" ca="1" si="43"/>
        <v>1</v>
      </c>
      <c r="AP46" s="36"/>
      <c r="AQ46" s="126" t="str">
        <f t="shared" ca="1" si="57"/>
        <v>ok</v>
      </c>
      <c r="AR46" s="128" t="str">
        <f t="shared" ca="1" si="58"/>
        <v>ok</v>
      </c>
      <c r="AS46" s="123" t="str">
        <f t="shared" ca="1" si="59"/>
        <v>ok</v>
      </c>
      <c r="AT46" s="136">
        <f t="shared" ca="1" si="60"/>
        <v>9</v>
      </c>
      <c r="AU46" s="133" t="str">
        <f t="shared" ca="1" si="61"/>
        <v/>
      </c>
      <c r="AV46" s="123" t="str">
        <f t="shared" ca="1" si="62"/>
        <v>ok</v>
      </c>
      <c r="AW46" s="119" t="str">
        <f t="shared" ca="1" si="63"/>
        <v/>
      </c>
      <c r="AX46" s="116"/>
      <c r="AY46" s="119">
        <f t="shared" ca="1" si="64"/>
        <v>9</v>
      </c>
      <c r="AZ46" s="123" t="str">
        <f t="shared" ca="1" si="65"/>
        <v>ok</v>
      </c>
      <c r="BA46" s="122" t="str">
        <f t="shared" ca="1" si="66"/>
        <v>ok</v>
      </c>
      <c r="BB46" s="36"/>
      <c r="BC46" s="139">
        <f t="shared" ca="1" si="67"/>
        <v>10</v>
      </c>
      <c r="BD46" s="128" t="str">
        <f t="shared" ca="1" si="44"/>
        <v>ok</v>
      </c>
      <c r="BE46" s="123" t="str">
        <f t="shared" ca="1" si="45"/>
        <v>ok</v>
      </c>
      <c r="BF46" s="122" t="str">
        <f t="shared" ca="1" si="68"/>
        <v>no</v>
      </c>
      <c r="BG46" s="36"/>
      <c r="BH46" s="126" t="str">
        <f t="shared" ca="1" si="69"/>
        <v>ok</v>
      </c>
      <c r="BI46" s="128" t="str">
        <f t="shared" ca="1" si="70"/>
        <v>ok</v>
      </c>
      <c r="BJ46" s="69">
        <f t="shared" ca="1" si="71"/>
        <v>0</v>
      </c>
      <c r="BK46" s="41">
        <f t="shared" ca="1" si="72"/>
        <v>2</v>
      </c>
      <c r="BL46" s="71">
        <f t="shared" ca="1" si="46"/>
        <v>-2</v>
      </c>
      <c r="BM46" s="68"/>
      <c r="BN46" s="139">
        <f t="shared" ca="1" si="73"/>
        <v>10</v>
      </c>
      <c r="BO46" s="128" t="str">
        <f t="shared" ca="1" si="74"/>
        <v>ok</v>
      </c>
      <c r="BP46" s="69">
        <f t="shared" ca="1" si="47"/>
        <v>6</v>
      </c>
      <c r="BQ46" s="41">
        <f t="shared" ca="1" si="48"/>
        <v>7</v>
      </c>
      <c r="BR46" s="72">
        <f t="shared" ca="1" si="49"/>
        <v>-1</v>
      </c>
      <c r="BS46" s="68"/>
      <c r="BT46" s="111">
        <v>3</v>
      </c>
      <c r="BU46" s="112" t="s">
        <v>4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176"/>
      <c r="CP46" s="177"/>
      <c r="CQ46" s="178"/>
      <c r="CR46" s="179"/>
      <c r="CS46" s="116"/>
      <c r="CT46" s="179"/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0</v>
      </c>
      <c r="D47" s="30">
        <f ca="1">MOD(ROUNDDOWN(AM35/10,0),10)</f>
        <v>9</v>
      </c>
      <c r="E47" s="30">
        <f ca="1">MOD(AM35,10)</f>
        <v>5</v>
      </c>
      <c r="F47" s="8"/>
      <c r="G47" s="9"/>
      <c r="H47" s="29"/>
      <c r="I47" s="30">
        <f ca="1">MOD(ROUNDDOWN(AM36/100,0),10)</f>
        <v>0</v>
      </c>
      <c r="J47" s="30">
        <f ca="1">MOD(ROUNDDOWN(AM36/10,0),10)</f>
        <v>9</v>
      </c>
      <c r="K47" s="30">
        <f ca="1">MOD(AM36,10)</f>
        <v>8</v>
      </c>
      <c r="L47" s="8"/>
      <c r="M47" s="9"/>
      <c r="N47" s="29"/>
      <c r="O47" s="30">
        <f ca="1">MOD(ROUNDDOWN(AM37/100,0),10)</f>
        <v>0</v>
      </c>
      <c r="P47" s="30">
        <f ca="1">MOD(ROUNDDOWN(AM37/10,0),10)</f>
        <v>9</v>
      </c>
      <c r="Q47" s="30">
        <f ca="1">MOD(AM37,10)</f>
        <v>9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50"/>
        <v>okok</v>
      </c>
      <c r="AA47" s="59" t="str">
        <f t="shared" ca="1" si="51"/>
        <v>okok</v>
      </c>
      <c r="AB47" s="59" t="str">
        <f t="shared" ca="1" si="52"/>
        <v>okok</v>
      </c>
      <c r="AC47" s="43"/>
      <c r="AD47" s="42"/>
      <c r="AE47" s="61" t="s">
        <v>61</v>
      </c>
      <c r="AF47" s="62"/>
      <c r="AG47" s="126" t="str">
        <f t="shared" ca="1" si="39"/>
        <v>ok</v>
      </c>
      <c r="AH47" s="130">
        <f t="shared" ca="1" si="53"/>
        <v>0</v>
      </c>
      <c r="AI47" s="128" t="str">
        <f t="shared" ca="1" si="54"/>
        <v>ok</v>
      </c>
      <c r="AJ47" s="123" t="str">
        <f t="shared" ca="1" si="55"/>
        <v>ok</v>
      </c>
      <c r="AK47" s="123" t="str">
        <f t="shared" ca="1" si="40"/>
        <v>no</v>
      </c>
      <c r="AL47" s="123" t="str">
        <f t="shared" ca="1" si="56"/>
        <v>ok</v>
      </c>
      <c r="AM47" s="69">
        <f t="shared" ca="1" si="41"/>
        <v>1</v>
      </c>
      <c r="AN47" s="41">
        <f t="shared" ca="1" si="42"/>
        <v>0</v>
      </c>
      <c r="AO47" s="70">
        <f t="shared" ca="1" si="43"/>
        <v>1</v>
      </c>
      <c r="AP47" s="36"/>
      <c r="AQ47" s="126" t="str">
        <f t="shared" ca="1" si="57"/>
        <v>ok</v>
      </c>
      <c r="AR47" s="128" t="str">
        <f t="shared" ca="1" si="58"/>
        <v>ok</v>
      </c>
      <c r="AS47" s="123" t="str">
        <f t="shared" ca="1" si="59"/>
        <v>ok</v>
      </c>
      <c r="AT47" s="136">
        <f t="shared" ca="1" si="60"/>
        <v>9</v>
      </c>
      <c r="AU47" s="133" t="str">
        <f t="shared" ca="1" si="61"/>
        <v/>
      </c>
      <c r="AV47" s="123" t="str">
        <f t="shared" ca="1" si="62"/>
        <v>ok</v>
      </c>
      <c r="AW47" s="119" t="str">
        <f t="shared" ca="1" si="63"/>
        <v/>
      </c>
      <c r="AX47" s="116"/>
      <c r="AY47" s="119">
        <f t="shared" ca="1" si="64"/>
        <v>9</v>
      </c>
      <c r="AZ47" s="123" t="str">
        <f t="shared" ca="1" si="65"/>
        <v>ok</v>
      </c>
      <c r="BA47" s="122" t="str">
        <f t="shared" ca="1" si="66"/>
        <v>ok</v>
      </c>
      <c r="BB47" s="36"/>
      <c r="BC47" s="139">
        <f t="shared" ca="1" si="67"/>
        <v>10</v>
      </c>
      <c r="BD47" s="128" t="str">
        <f t="shared" ca="1" si="44"/>
        <v>ok</v>
      </c>
      <c r="BE47" s="123" t="str">
        <f t="shared" ca="1" si="45"/>
        <v>ok</v>
      </c>
      <c r="BF47" s="122" t="str">
        <f t="shared" ca="1" si="68"/>
        <v>no</v>
      </c>
      <c r="BG47" s="36"/>
      <c r="BH47" s="126" t="str">
        <f t="shared" ca="1" si="69"/>
        <v>ok</v>
      </c>
      <c r="BI47" s="128" t="str">
        <f t="shared" ca="1" si="70"/>
        <v>ok</v>
      </c>
      <c r="BJ47" s="69">
        <f t="shared" ca="1" si="71"/>
        <v>0</v>
      </c>
      <c r="BK47" s="41">
        <f t="shared" ca="1" si="72"/>
        <v>8</v>
      </c>
      <c r="BL47" s="71">
        <f t="shared" ca="1" si="46"/>
        <v>-8</v>
      </c>
      <c r="BM47" s="68"/>
      <c r="BN47" s="139">
        <f t="shared" ca="1" si="73"/>
        <v>10</v>
      </c>
      <c r="BO47" s="128" t="str">
        <f t="shared" ca="1" si="74"/>
        <v>ok</v>
      </c>
      <c r="BP47" s="69">
        <f t="shared" ca="1" si="47"/>
        <v>5</v>
      </c>
      <c r="BQ47" s="41">
        <f t="shared" ca="1" si="48"/>
        <v>9</v>
      </c>
      <c r="BR47" s="72">
        <f t="shared" ca="1" si="49"/>
        <v>-4</v>
      </c>
      <c r="BS47" s="68"/>
      <c r="BT47" s="111">
        <v>4</v>
      </c>
      <c r="BU47" s="112" t="s">
        <v>7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176"/>
      <c r="CP47" s="177"/>
      <c r="CQ47" s="180"/>
      <c r="CR47" s="179"/>
      <c r="CS47" s="116"/>
      <c r="CT47" s="179"/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50"/>
        <v>okok</v>
      </c>
      <c r="AA48" s="59" t="str">
        <f t="shared" ca="1" si="51"/>
        <v>okok</v>
      </c>
      <c r="AB48" s="59" t="str">
        <f t="shared" ca="1" si="52"/>
        <v>okok</v>
      </c>
      <c r="AC48" s="43"/>
      <c r="AD48" s="42"/>
      <c r="AE48" s="61" t="s">
        <v>62</v>
      </c>
      <c r="AF48" s="62"/>
      <c r="AG48" s="126" t="str">
        <f t="shared" ca="1" si="39"/>
        <v>ok</v>
      </c>
      <c r="AH48" s="130">
        <f t="shared" ca="1" si="53"/>
        <v>0</v>
      </c>
      <c r="AI48" s="128" t="str">
        <f t="shared" ca="1" si="54"/>
        <v>ok</v>
      </c>
      <c r="AJ48" s="123" t="str">
        <f t="shared" ca="1" si="55"/>
        <v>ok</v>
      </c>
      <c r="AK48" s="123" t="str">
        <f t="shared" ca="1" si="40"/>
        <v>no</v>
      </c>
      <c r="AL48" s="123" t="str">
        <f t="shared" ca="1" si="56"/>
        <v>ok</v>
      </c>
      <c r="AM48" s="69">
        <f t="shared" ca="1" si="41"/>
        <v>1</v>
      </c>
      <c r="AN48" s="41">
        <f t="shared" ca="1" si="42"/>
        <v>0</v>
      </c>
      <c r="AO48" s="70">
        <f t="shared" ca="1" si="43"/>
        <v>1</v>
      </c>
      <c r="AP48" s="36"/>
      <c r="AQ48" s="126" t="str">
        <f t="shared" ca="1" si="57"/>
        <v>ok</v>
      </c>
      <c r="AR48" s="128" t="str">
        <f t="shared" ca="1" si="58"/>
        <v>ok</v>
      </c>
      <c r="AS48" s="123" t="str">
        <f t="shared" ca="1" si="59"/>
        <v>ok</v>
      </c>
      <c r="AT48" s="136">
        <f t="shared" ca="1" si="60"/>
        <v>9</v>
      </c>
      <c r="AU48" s="133" t="str">
        <f t="shared" ca="1" si="61"/>
        <v/>
      </c>
      <c r="AV48" s="123" t="str">
        <f t="shared" ca="1" si="62"/>
        <v>ok</v>
      </c>
      <c r="AW48" s="119" t="str">
        <f t="shared" ca="1" si="63"/>
        <v/>
      </c>
      <c r="AX48" s="116"/>
      <c r="AY48" s="119">
        <f t="shared" ca="1" si="64"/>
        <v>9</v>
      </c>
      <c r="AZ48" s="123" t="str">
        <f t="shared" ca="1" si="65"/>
        <v>ok</v>
      </c>
      <c r="BA48" s="122" t="str">
        <f t="shared" ca="1" si="66"/>
        <v>ok</v>
      </c>
      <c r="BB48" s="36"/>
      <c r="BC48" s="139">
        <f t="shared" ca="1" si="67"/>
        <v>10</v>
      </c>
      <c r="BD48" s="128" t="str">
        <f t="shared" ca="1" si="44"/>
        <v>ok</v>
      </c>
      <c r="BE48" s="123" t="str">
        <f t="shared" ca="1" si="45"/>
        <v>ok</v>
      </c>
      <c r="BF48" s="122" t="str">
        <f t="shared" ca="1" si="68"/>
        <v>no</v>
      </c>
      <c r="BG48" s="36"/>
      <c r="BH48" s="126" t="str">
        <f t="shared" ca="1" si="69"/>
        <v>ok</v>
      </c>
      <c r="BI48" s="128" t="str">
        <f t="shared" ca="1" si="70"/>
        <v>ok</v>
      </c>
      <c r="BJ48" s="69">
        <f t="shared" ca="1" si="71"/>
        <v>0</v>
      </c>
      <c r="BK48" s="41">
        <f t="shared" ca="1" si="72"/>
        <v>7</v>
      </c>
      <c r="BL48" s="71">
        <f t="shared" ca="1" si="46"/>
        <v>-7</v>
      </c>
      <c r="BM48" s="68"/>
      <c r="BN48" s="139">
        <f t="shared" ca="1" si="73"/>
        <v>10</v>
      </c>
      <c r="BO48" s="128" t="str">
        <f t="shared" ca="1" si="74"/>
        <v>ok</v>
      </c>
      <c r="BP48" s="69">
        <f t="shared" ca="1" si="47"/>
        <v>1</v>
      </c>
      <c r="BQ48" s="41">
        <f t="shared" ca="1" si="48"/>
        <v>6</v>
      </c>
      <c r="BR48" s="72">
        <f t="shared" ca="1" si="49"/>
        <v>-5</v>
      </c>
      <c r="BS48" s="68"/>
      <c r="BT48" s="111">
        <v>5</v>
      </c>
      <c r="BU48" s="112" t="s">
        <v>6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176"/>
      <c r="CP48" s="177"/>
      <c r="CQ48" s="180"/>
      <c r="CR48" s="179"/>
      <c r="CS48" s="116"/>
      <c r="CT48" s="179"/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>⑨</v>
      </c>
      <c r="E49" s="21"/>
      <c r="F49" s="21"/>
      <c r="G49" s="23"/>
      <c r="H49" s="21"/>
      <c r="I49" s="21"/>
      <c r="J49" s="22" t="str">
        <f ca="1">IF($AT53="","",VLOOKUP($AT53,$BT$43:$BU$53,2,FALSE))</f>
        <v>⑨</v>
      </c>
      <c r="K49" s="21"/>
      <c r="L49" s="24"/>
      <c r="M49" s="20"/>
      <c r="N49" s="24"/>
      <c r="O49" s="21"/>
      <c r="P49" s="22" t="str">
        <f ca="1">IF($AT54="","",VLOOKUP($AT54,$BT$43:$BU$53,2,FALSE))</f>
        <v>⑨</v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50"/>
        <v>okok</v>
      </c>
      <c r="AA49" s="59" t="str">
        <f t="shared" ca="1" si="51"/>
        <v>okok</v>
      </c>
      <c r="AB49" s="59" t="str">
        <f t="shared" ca="1" si="52"/>
        <v>okok</v>
      </c>
      <c r="AC49" s="43"/>
      <c r="AD49" s="73"/>
      <c r="AE49" s="61" t="s">
        <v>63</v>
      </c>
      <c r="AF49" s="62"/>
      <c r="AG49" s="126" t="str">
        <f t="shared" ca="1" si="39"/>
        <v>ok</v>
      </c>
      <c r="AH49" s="130">
        <f t="shared" ca="1" si="53"/>
        <v>0</v>
      </c>
      <c r="AI49" s="128" t="str">
        <f t="shared" ca="1" si="54"/>
        <v>ok</v>
      </c>
      <c r="AJ49" s="123" t="str">
        <f t="shared" ca="1" si="55"/>
        <v>ok</v>
      </c>
      <c r="AK49" s="123" t="str">
        <f t="shared" ca="1" si="40"/>
        <v>ok</v>
      </c>
      <c r="AL49" s="123" t="str">
        <f t="shared" ca="1" si="56"/>
        <v>no</v>
      </c>
      <c r="AM49" s="69">
        <f t="shared" ca="1" si="41"/>
        <v>1</v>
      </c>
      <c r="AN49" s="41">
        <f t="shared" ca="1" si="42"/>
        <v>0</v>
      </c>
      <c r="AO49" s="70">
        <f t="shared" ca="1" si="43"/>
        <v>1</v>
      </c>
      <c r="AP49" s="36"/>
      <c r="AQ49" s="126" t="str">
        <f t="shared" ca="1" si="57"/>
        <v>ok</v>
      </c>
      <c r="AR49" s="128" t="str">
        <f ca="1">IF(AY49=9,"ok","no")</f>
        <v>ok</v>
      </c>
      <c r="AS49" s="123" t="str">
        <f t="shared" ca="1" si="59"/>
        <v>ok</v>
      </c>
      <c r="AT49" s="136">
        <f ca="1">IF(AY49=9,AY49,IF(AU49=10,AU49,""))</f>
        <v>9</v>
      </c>
      <c r="AU49" s="133" t="str">
        <f t="shared" ca="1" si="61"/>
        <v/>
      </c>
      <c r="AV49" s="123" t="str">
        <f t="shared" ca="1" si="62"/>
        <v>ok</v>
      </c>
      <c r="AW49" s="119" t="str">
        <f t="shared" ca="1" si="63"/>
        <v/>
      </c>
      <c r="AX49" s="116"/>
      <c r="AY49" s="119">
        <f t="shared" ca="1" si="64"/>
        <v>9</v>
      </c>
      <c r="AZ49" s="123" t="str">
        <f t="shared" ca="1" si="65"/>
        <v>ok</v>
      </c>
      <c r="BA49" s="122" t="str">
        <f t="shared" ca="1" si="66"/>
        <v>ok</v>
      </c>
      <c r="BB49" s="36"/>
      <c r="BC49" s="139">
        <f t="shared" ca="1" si="67"/>
        <v>10</v>
      </c>
      <c r="BD49" s="128" t="str">
        <f t="shared" ca="1" si="44"/>
        <v>ok</v>
      </c>
      <c r="BE49" s="123" t="str">
        <f t="shared" ca="1" si="45"/>
        <v>no</v>
      </c>
      <c r="BF49" s="122" t="str">
        <f t="shared" ca="1" si="68"/>
        <v>no</v>
      </c>
      <c r="BG49" s="36"/>
      <c r="BH49" s="126" t="str">
        <f t="shared" ca="1" si="69"/>
        <v>ok</v>
      </c>
      <c r="BI49" s="128" t="str">
        <f t="shared" ca="1" si="70"/>
        <v>ok</v>
      </c>
      <c r="BJ49" s="69">
        <f t="shared" ca="1" si="71"/>
        <v>0</v>
      </c>
      <c r="BK49" s="41">
        <f t="shared" ca="1" si="72"/>
        <v>0</v>
      </c>
      <c r="BL49" s="71">
        <f t="shared" ca="1" si="46"/>
        <v>0</v>
      </c>
      <c r="BM49" s="68"/>
      <c r="BN49" s="139">
        <f t="shared" ca="1" si="73"/>
        <v>10</v>
      </c>
      <c r="BO49" s="128" t="str">
        <f t="shared" ca="1" si="74"/>
        <v>ok</v>
      </c>
      <c r="BP49" s="69">
        <f t="shared" ca="1" si="47"/>
        <v>0</v>
      </c>
      <c r="BQ49" s="41">
        <f t="shared" ca="1" si="48"/>
        <v>5</v>
      </c>
      <c r="BR49" s="72">
        <f t="shared" ca="1" si="49"/>
        <v>-5</v>
      </c>
      <c r="BS49" s="68"/>
      <c r="BT49" s="111">
        <v>6</v>
      </c>
      <c r="BU49" s="112" t="s">
        <v>5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176"/>
      <c r="CP49" s="177"/>
      <c r="CQ49" s="180"/>
      <c r="CR49" s="179"/>
      <c r="CS49" s="116"/>
      <c r="CT49" s="179"/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>⓪</v>
      </c>
      <c r="D50" s="32" t="str">
        <f ca="1">IF($BC52="","",VLOOKUP($BC52,$BT$43:$BU$53,2,FALSE))</f>
        <v>⑩</v>
      </c>
      <c r="E50" s="32" t="str">
        <f ca="1">IF($BN52="","",VLOOKUP($BN52,$BT$43:$BU$53,2,FALSE))</f>
        <v>⑩</v>
      </c>
      <c r="F50" s="8"/>
      <c r="G50" s="6" t="str">
        <f>G23</f>
        <v>⑪</v>
      </c>
      <c r="H50" s="7"/>
      <c r="I50" s="32" t="str">
        <f ca="1">IF($AH53="","",VLOOKUP($AH53,$BT$43:$BU$53,2,FALSE))</f>
        <v>⓪</v>
      </c>
      <c r="J50" s="32" t="str">
        <f ca="1">IF($BC53="","",VLOOKUP($BC53,$BT$43:$BU$53,2,FALSE))</f>
        <v>⑩</v>
      </c>
      <c r="K50" s="32" t="str">
        <f ca="1">IF($BN53="","",VLOOKUP($BN53,$BT$43:$BU$53,2,FALSE))</f>
        <v>⑩</v>
      </c>
      <c r="L50" s="8"/>
      <c r="M50" s="6" t="str">
        <f>M23</f>
        <v>⑫</v>
      </c>
      <c r="N50" s="7"/>
      <c r="O50" s="32" t="str">
        <f ca="1">IF($AH54="","",VLOOKUP($AH54,$BT$43:$BU$53,2,FALSE))</f>
        <v>⓪</v>
      </c>
      <c r="P50" s="32" t="str">
        <f ca="1">IF($BC54="","",VLOOKUP($BC54,$BT$43:$BU$53,2,FALSE))</f>
        <v>⑩</v>
      </c>
      <c r="Q50" s="32" t="str">
        <f ca="1">IF($BN54="","",VLOOKUP($BN54,$BT$43:$BU$53,2,FALSE))</f>
        <v>⑩</v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50"/>
        <v>okok</v>
      </c>
      <c r="AA50" s="59" t="str">
        <f t="shared" ca="1" si="51"/>
        <v>okok</v>
      </c>
      <c r="AB50" s="59" t="str">
        <f t="shared" ca="1" si="52"/>
        <v>okok</v>
      </c>
      <c r="AC50" s="43"/>
      <c r="AD50" s="35"/>
      <c r="AE50" s="61" t="s">
        <v>64</v>
      </c>
      <c r="AF50" s="62"/>
      <c r="AG50" s="126" t="str">
        <f t="shared" ca="1" si="39"/>
        <v>ok</v>
      </c>
      <c r="AH50" s="130">
        <f t="shared" ca="1" si="53"/>
        <v>0</v>
      </c>
      <c r="AI50" s="128" t="str">
        <f t="shared" ca="1" si="54"/>
        <v>ok</v>
      </c>
      <c r="AJ50" s="123" t="str">
        <f t="shared" ca="1" si="55"/>
        <v>ok</v>
      </c>
      <c r="AK50" s="123" t="str">
        <f t="shared" ca="1" si="40"/>
        <v>ok</v>
      </c>
      <c r="AL50" s="123" t="str">
        <f t="shared" ca="1" si="56"/>
        <v>no</v>
      </c>
      <c r="AM50" s="69">
        <f t="shared" ca="1" si="41"/>
        <v>1</v>
      </c>
      <c r="AN50" s="41">
        <f t="shared" ca="1" si="42"/>
        <v>0</v>
      </c>
      <c r="AO50" s="70">
        <f t="shared" ca="1" si="43"/>
        <v>1</v>
      </c>
      <c r="AP50" s="36"/>
      <c r="AQ50" s="126" t="str">
        <f t="shared" ca="1" si="57"/>
        <v>ok</v>
      </c>
      <c r="AR50" s="128" t="str">
        <f t="shared" ca="1" si="58"/>
        <v>ok</v>
      </c>
      <c r="AS50" s="123" t="str">
        <f t="shared" ca="1" si="59"/>
        <v>ok</v>
      </c>
      <c r="AT50" s="136">
        <f t="shared" ca="1" si="60"/>
        <v>9</v>
      </c>
      <c r="AU50" s="133" t="str">
        <f t="shared" ca="1" si="61"/>
        <v/>
      </c>
      <c r="AV50" s="123" t="str">
        <f t="shared" ca="1" si="62"/>
        <v>ok</v>
      </c>
      <c r="AW50" s="119" t="str">
        <f t="shared" ca="1" si="63"/>
        <v/>
      </c>
      <c r="AX50" s="116"/>
      <c r="AY50" s="119">
        <f t="shared" ca="1" si="64"/>
        <v>9</v>
      </c>
      <c r="AZ50" s="123" t="str">
        <f t="shared" ca="1" si="65"/>
        <v>ok</v>
      </c>
      <c r="BA50" s="122" t="str">
        <f t="shared" ca="1" si="66"/>
        <v>ok</v>
      </c>
      <c r="BB50" s="36"/>
      <c r="BC50" s="139">
        <f t="shared" ca="1" si="67"/>
        <v>10</v>
      </c>
      <c r="BD50" s="128" t="str">
        <f t="shared" ca="1" si="44"/>
        <v>ok</v>
      </c>
      <c r="BE50" s="123" t="str">
        <f t="shared" ca="1" si="45"/>
        <v>no</v>
      </c>
      <c r="BF50" s="122" t="str">
        <f t="shared" ca="1" si="68"/>
        <v>no</v>
      </c>
      <c r="BG50" s="36"/>
      <c r="BH50" s="126" t="str">
        <f t="shared" ca="1" si="69"/>
        <v>ok</v>
      </c>
      <c r="BI50" s="128" t="str">
        <f t="shared" ca="1" si="70"/>
        <v>ok</v>
      </c>
      <c r="BJ50" s="69">
        <f t="shared" ca="1" si="71"/>
        <v>0</v>
      </c>
      <c r="BK50" s="41">
        <f t="shared" ca="1" si="72"/>
        <v>0</v>
      </c>
      <c r="BL50" s="71">
        <f t="shared" ca="1" si="46"/>
        <v>0</v>
      </c>
      <c r="BM50" s="68"/>
      <c r="BN50" s="139">
        <f t="shared" ca="1" si="73"/>
        <v>10</v>
      </c>
      <c r="BO50" s="128" t="str">
        <f t="shared" ca="1" si="74"/>
        <v>ok</v>
      </c>
      <c r="BP50" s="69">
        <f t="shared" ca="1" si="47"/>
        <v>5</v>
      </c>
      <c r="BQ50" s="41">
        <f t="shared" ca="1" si="48"/>
        <v>7</v>
      </c>
      <c r="BR50" s="72">
        <f t="shared" ca="1" si="49"/>
        <v>-2</v>
      </c>
      <c r="BS50" s="68"/>
      <c r="BT50" s="111">
        <v>7</v>
      </c>
      <c r="BU50" s="112" t="s">
        <v>8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176"/>
      <c r="CP50" s="177"/>
      <c r="CQ50" s="180"/>
      <c r="CR50" s="179"/>
      <c r="CS50" s="116"/>
      <c r="CT50" s="179"/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7">C24</f>
        <v>1</v>
      </c>
      <c r="D51" s="11">
        <f t="shared" ca="1" si="77"/>
        <v>0</v>
      </c>
      <c r="E51" s="11">
        <f t="shared" ca="1" si="77"/>
        <v>2</v>
      </c>
      <c r="F51" s="8"/>
      <c r="G51" s="9"/>
      <c r="H51" s="10"/>
      <c r="I51" s="11">
        <f t="shared" ca="1" si="77"/>
        <v>1</v>
      </c>
      <c r="J51" s="11">
        <f t="shared" ca="1" si="77"/>
        <v>0</v>
      </c>
      <c r="K51" s="11">
        <f t="shared" ca="1" si="77"/>
        <v>1</v>
      </c>
      <c r="L51" s="8"/>
      <c r="M51" s="9"/>
      <c r="N51" s="10"/>
      <c r="O51" s="11">
        <f t="shared" ca="1" si="77"/>
        <v>1</v>
      </c>
      <c r="P51" s="11">
        <f t="shared" ca="1" si="77"/>
        <v>0</v>
      </c>
      <c r="Q51" s="11">
        <f t="shared" ca="1" si="77"/>
        <v>5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50"/>
        <v>okok</v>
      </c>
      <c r="AA51" s="59" t="str">
        <f t="shared" ca="1" si="51"/>
        <v>okok</v>
      </c>
      <c r="AB51" s="59" t="str">
        <f t="shared" ca="1" si="52"/>
        <v>okok</v>
      </c>
      <c r="AC51" s="43"/>
      <c r="AD51" s="35"/>
      <c r="AE51" s="61" t="s">
        <v>65</v>
      </c>
      <c r="AF51" s="62"/>
      <c r="AG51" s="126" t="str">
        <f t="shared" ca="1" si="39"/>
        <v>ok</v>
      </c>
      <c r="AH51" s="130">
        <f t="shared" ca="1" si="53"/>
        <v>0</v>
      </c>
      <c r="AI51" s="128" t="str">
        <f t="shared" ca="1" si="54"/>
        <v>ok</v>
      </c>
      <c r="AJ51" s="123" t="str">
        <f t="shared" ca="1" si="55"/>
        <v>ok</v>
      </c>
      <c r="AK51" s="123" t="str">
        <f t="shared" ca="1" si="40"/>
        <v>ok</v>
      </c>
      <c r="AL51" s="123" t="str">
        <f t="shared" ca="1" si="56"/>
        <v>no</v>
      </c>
      <c r="AM51" s="69">
        <f t="shared" ca="1" si="41"/>
        <v>1</v>
      </c>
      <c r="AN51" s="41">
        <f t="shared" ca="1" si="42"/>
        <v>0</v>
      </c>
      <c r="AO51" s="70">
        <f t="shared" ca="1" si="43"/>
        <v>1</v>
      </c>
      <c r="AP51" s="36"/>
      <c r="AQ51" s="126" t="str">
        <f t="shared" ca="1" si="57"/>
        <v>ok</v>
      </c>
      <c r="AR51" s="128" t="str">
        <f t="shared" ca="1" si="58"/>
        <v>ok</v>
      </c>
      <c r="AS51" s="123" t="str">
        <f t="shared" ca="1" si="59"/>
        <v>ok</v>
      </c>
      <c r="AT51" s="136">
        <f t="shared" ca="1" si="60"/>
        <v>9</v>
      </c>
      <c r="AU51" s="133" t="str">
        <f t="shared" ca="1" si="61"/>
        <v/>
      </c>
      <c r="AV51" s="123" t="str">
        <f t="shared" ca="1" si="62"/>
        <v>ok</v>
      </c>
      <c r="AW51" s="119" t="str">
        <f t="shared" ca="1" si="63"/>
        <v/>
      </c>
      <c r="AX51" s="116"/>
      <c r="AY51" s="119">
        <f t="shared" ca="1" si="64"/>
        <v>9</v>
      </c>
      <c r="AZ51" s="123" t="str">
        <f t="shared" ca="1" si="65"/>
        <v>ok</v>
      </c>
      <c r="BA51" s="122" t="str">
        <f t="shared" ca="1" si="66"/>
        <v>ok</v>
      </c>
      <c r="BB51" s="36"/>
      <c r="BC51" s="139">
        <f t="shared" ca="1" si="67"/>
        <v>10</v>
      </c>
      <c r="BD51" s="128" t="str">
        <f t="shared" ca="1" si="44"/>
        <v>ok</v>
      </c>
      <c r="BE51" s="123" t="str">
        <f t="shared" ca="1" si="45"/>
        <v>no</v>
      </c>
      <c r="BF51" s="122" t="str">
        <f t="shared" ca="1" si="68"/>
        <v>no</v>
      </c>
      <c r="BG51" s="36"/>
      <c r="BH51" s="126" t="str">
        <f t="shared" ca="1" si="69"/>
        <v>ok</v>
      </c>
      <c r="BI51" s="128" t="str">
        <f t="shared" ca="1" si="70"/>
        <v>ok</v>
      </c>
      <c r="BJ51" s="69">
        <f t="shared" ca="1" si="71"/>
        <v>0</v>
      </c>
      <c r="BK51" s="41">
        <f t="shared" ca="1" si="72"/>
        <v>0</v>
      </c>
      <c r="BL51" s="71">
        <f t="shared" ca="1" si="46"/>
        <v>0</v>
      </c>
      <c r="BM51" s="68"/>
      <c r="BN51" s="139">
        <f t="shared" ca="1" si="73"/>
        <v>10</v>
      </c>
      <c r="BO51" s="128" t="str">
        <f t="shared" ca="1" si="74"/>
        <v>ok</v>
      </c>
      <c r="BP51" s="69">
        <f t="shared" ca="1" si="47"/>
        <v>7</v>
      </c>
      <c r="BQ51" s="41">
        <f t="shared" ca="1" si="48"/>
        <v>8</v>
      </c>
      <c r="BR51" s="72">
        <f t="shared" ca="1" si="49"/>
        <v>-1</v>
      </c>
      <c r="BS51" s="68"/>
      <c r="BT51" s="111">
        <v>8</v>
      </c>
      <c r="BU51" s="112" t="s">
        <v>9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176"/>
      <c r="CP51" s="177"/>
      <c r="CQ51" s="180"/>
      <c r="CR51" s="179"/>
      <c r="CS51" s="116"/>
      <c r="CT51" s="179"/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8">B25</f>
        <v>－</v>
      </c>
      <c r="C52" s="13">
        <f t="shared" ca="1" si="78"/>
        <v>0</v>
      </c>
      <c r="D52" s="13">
        <f t="shared" ca="1" si="78"/>
        <v>0</v>
      </c>
      <c r="E52" s="13">
        <f t="shared" ca="1" si="78"/>
        <v>7</v>
      </c>
      <c r="F52" s="8"/>
      <c r="G52" s="9"/>
      <c r="H52" s="12" t="str">
        <f t="shared" si="78"/>
        <v>－</v>
      </c>
      <c r="I52" s="13">
        <f t="shared" ca="1" si="78"/>
        <v>0</v>
      </c>
      <c r="J52" s="13">
        <f t="shared" ca="1" si="78"/>
        <v>0</v>
      </c>
      <c r="K52" s="13">
        <f t="shared" ca="1" si="78"/>
        <v>8</v>
      </c>
      <c r="L52" s="8"/>
      <c r="M52" s="9"/>
      <c r="N52" s="12" t="str">
        <f t="shared" si="78"/>
        <v>－</v>
      </c>
      <c r="O52" s="13">
        <f t="shared" ca="1" si="78"/>
        <v>0</v>
      </c>
      <c r="P52" s="13">
        <f t="shared" ca="1" si="78"/>
        <v>0</v>
      </c>
      <c r="Q52" s="13">
        <f t="shared" ca="1" si="78"/>
        <v>8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50"/>
        <v>okok</v>
      </c>
      <c r="AA52" s="59" t="str">
        <f t="shared" ca="1" si="51"/>
        <v>okok</v>
      </c>
      <c r="AB52" s="59" t="str">
        <f t="shared" ca="1" si="52"/>
        <v>okok</v>
      </c>
      <c r="AC52" s="43"/>
      <c r="AD52" s="35"/>
      <c r="AE52" s="61" t="s">
        <v>66</v>
      </c>
      <c r="AF52" s="62"/>
      <c r="AG52" s="126" t="str">
        <f t="shared" ca="1" si="39"/>
        <v>ok</v>
      </c>
      <c r="AH52" s="130">
        <f t="shared" ca="1" si="53"/>
        <v>0</v>
      </c>
      <c r="AI52" s="128" t="str">
        <f t="shared" ca="1" si="54"/>
        <v>ok</v>
      </c>
      <c r="AJ52" s="123" t="str">
        <f t="shared" ca="1" si="55"/>
        <v>ok</v>
      </c>
      <c r="AK52" s="123" t="str">
        <f t="shared" ca="1" si="40"/>
        <v>ok</v>
      </c>
      <c r="AL52" s="123" t="str">
        <f t="shared" ca="1" si="56"/>
        <v>no</v>
      </c>
      <c r="AM52" s="69">
        <f t="shared" ca="1" si="41"/>
        <v>1</v>
      </c>
      <c r="AN52" s="41">
        <f t="shared" ca="1" si="42"/>
        <v>0</v>
      </c>
      <c r="AO52" s="70">
        <f t="shared" ca="1" si="43"/>
        <v>1</v>
      </c>
      <c r="AP52" s="36"/>
      <c r="AQ52" s="126" t="str">
        <f t="shared" ca="1" si="57"/>
        <v>ok</v>
      </c>
      <c r="AR52" s="128" t="str">
        <f t="shared" ca="1" si="58"/>
        <v>ok</v>
      </c>
      <c r="AS52" s="123" t="str">
        <f t="shared" ca="1" si="59"/>
        <v>ok</v>
      </c>
      <c r="AT52" s="136">
        <f t="shared" ca="1" si="60"/>
        <v>9</v>
      </c>
      <c r="AU52" s="133" t="str">
        <f t="shared" ca="1" si="61"/>
        <v/>
      </c>
      <c r="AV52" s="123" t="str">
        <f t="shared" ca="1" si="62"/>
        <v>ok</v>
      </c>
      <c r="AW52" s="119" t="str">
        <f t="shared" ca="1" si="63"/>
        <v/>
      </c>
      <c r="AX52" s="116"/>
      <c r="AY52" s="119">
        <f t="shared" ca="1" si="64"/>
        <v>9</v>
      </c>
      <c r="AZ52" s="123" t="str">
        <f t="shared" ca="1" si="65"/>
        <v>ok</v>
      </c>
      <c r="BA52" s="122" t="str">
        <f t="shared" ca="1" si="66"/>
        <v>ok</v>
      </c>
      <c r="BB52" s="36"/>
      <c r="BC52" s="139">
        <f t="shared" ca="1" si="67"/>
        <v>10</v>
      </c>
      <c r="BD52" s="128" t="str">
        <f t="shared" ca="1" si="44"/>
        <v>ok</v>
      </c>
      <c r="BE52" s="123" t="str">
        <f t="shared" ca="1" si="45"/>
        <v>no</v>
      </c>
      <c r="BF52" s="122" t="str">
        <f t="shared" ca="1" si="68"/>
        <v>no</v>
      </c>
      <c r="BG52" s="36"/>
      <c r="BH52" s="126" t="str">
        <f t="shared" ca="1" si="69"/>
        <v>ok</v>
      </c>
      <c r="BI52" s="128" t="str">
        <f t="shared" ca="1" si="70"/>
        <v>ok</v>
      </c>
      <c r="BJ52" s="69">
        <f t="shared" ca="1" si="71"/>
        <v>0</v>
      </c>
      <c r="BK52" s="41">
        <f t="shared" ca="1" si="72"/>
        <v>0</v>
      </c>
      <c r="BL52" s="71">
        <f t="shared" ca="1" si="46"/>
        <v>0</v>
      </c>
      <c r="BM52" s="68"/>
      <c r="BN52" s="139">
        <f t="shared" ca="1" si="73"/>
        <v>10</v>
      </c>
      <c r="BO52" s="128" t="str">
        <f t="shared" ca="1" si="74"/>
        <v>ok</v>
      </c>
      <c r="BP52" s="69">
        <f t="shared" ca="1" si="47"/>
        <v>2</v>
      </c>
      <c r="BQ52" s="41">
        <f t="shared" ca="1" si="48"/>
        <v>7</v>
      </c>
      <c r="BR52" s="72">
        <f t="shared" ca="1" si="49"/>
        <v>-5</v>
      </c>
      <c r="BS52" s="68"/>
      <c r="BT52" s="111">
        <v>9</v>
      </c>
      <c r="BU52" s="112" t="s">
        <v>10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176"/>
      <c r="CP52" s="177"/>
      <c r="CQ52" s="180"/>
      <c r="CR52" s="179"/>
      <c r="CS52" s="116"/>
      <c r="CT52" s="179"/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0</v>
      </c>
      <c r="D53" s="30">
        <f ca="1">MOD(ROUNDDOWN(AM38/10,0),10)</f>
        <v>9</v>
      </c>
      <c r="E53" s="30">
        <f ca="1">MOD(AM38,10)</f>
        <v>5</v>
      </c>
      <c r="F53" s="8"/>
      <c r="G53" s="9"/>
      <c r="H53" s="29"/>
      <c r="I53" s="30">
        <f ca="1">MOD(ROUNDDOWN(AM39/100,0),10)</f>
        <v>0</v>
      </c>
      <c r="J53" s="30">
        <f ca="1">MOD(ROUNDDOWN(AM39/10,0),10)</f>
        <v>9</v>
      </c>
      <c r="K53" s="30">
        <f ca="1">MOD(AM39,10)</f>
        <v>3</v>
      </c>
      <c r="L53" s="8"/>
      <c r="M53" s="9"/>
      <c r="N53" s="29"/>
      <c r="O53" s="30">
        <f ca="1">MOD(ROUNDDOWN(AM40/100,0),10)</f>
        <v>0</v>
      </c>
      <c r="P53" s="30">
        <f ca="1">MOD(ROUNDDOWN(AM40/10,0),10)</f>
        <v>9</v>
      </c>
      <c r="Q53" s="30">
        <f ca="1">MOD(AM40,10)</f>
        <v>7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50"/>
        <v>okok</v>
      </c>
      <c r="AA53" s="59" t="str">
        <f t="shared" ca="1" si="51"/>
        <v>okok</v>
      </c>
      <c r="AB53" s="59" t="str">
        <f t="shared" ca="1" si="52"/>
        <v>okok</v>
      </c>
      <c r="AC53" s="43"/>
      <c r="AD53" s="35"/>
      <c r="AE53" s="61" t="s">
        <v>67</v>
      </c>
      <c r="AF53" s="62"/>
      <c r="AG53" s="126" t="str">
        <f t="shared" ca="1" si="39"/>
        <v>ok</v>
      </c>
      <c r="AH53" s="130">
        <f t="shared" ca="1" si="53"/>
        <v>0</v>
      </c>
      <c r="AI53" s="128" t="str">
        <f t="shared" ca="1" si="54"/>
        <v>ok</v>
      </c>
      <c r="AJ53" s="123" t="str">
        <f t="shared" ca="1" si="55"/>
        <v>ok</v>
      </c>
      <c r="AK53" s="123" t="str">
        <f t="shared" ca="1" si="40"/>
        <v>ok</v>
      </c>
      <c r="AL53" s="123" t="str">
        <f t="shared" ca="1" si="56"/>
        <v>no</v>
      </c>
      <c r="AM53" s="69">
        <f t="shared" ca="1" si="41"/>
        <v>1</v>
      </c>
      <c r="AN53" s="41">
        <f t="shared" ca="1" si="42"/>
        <v>0</v>
      </c>
      <c r="AO53" s="70">
        <f t="shared" ca="1" si="43"/>
        <v>1</v>
      </c>
      <c r="AP53" s="36"/>
      <c r="AQ53" s="126" t="str">
        <f t="shared" ca="1" si="57"/>
        <v>ok</v>
      </c>
      <c r="AR53" s="128" t="str">
        <f t="shared" ca="1" si="58"/>
        <v>ok</v>
      </c>
      <c r="AS53" s="123" t="str">
        <f t="shared" ca="1" si="59"/>
        <v>ok</v>
      </c>
      <c r="AT53" s="136">
        <f t="shared" ca="1" si="60"/>
        <v>9</v>
      </c>
      <c r="AU53" s="133" t="str">
        <f t="shared" ca="1" si="61"/>
        <v/>
      </c>
      <c r="AV53" s="123" t="str">
        <f t="shared" ca="1" si="62"/>
        <v>ok</v>
      </c>
      <c r="AW53" s="119" t="str">
        <f t="shared" ca="1" si="63"/>
        <v/>
      </c>
      <c r="AX53" s="116"/>
      <c r="AY53" s="119">
        <f t="shared" ca="1" si="64"/>
        <v>9</v>
      </c>
      <c r="AZ53" s="123" t="str">
        <f t="shared" ca="1" si="65"/>
        <v>ok</v>
      </c>
      <c r="BA53" s="122" t="str">
        <f t="shared" ca="1" si="66"/>
        <v>ok</v>
      </c>
      <c r="BB53" s="36"/>
      <c r="BC53" s="139">
        <f t="shared" ca="1" si="67"/>
        <v>10</v>
      </c>
      <c r="BD53" s="128" t="str">
        <f t="shared" ca="1" si="44"/>
        <v>ok</v>
      </c>
      <c r="BE53" s="123" t="str">
        <f t="shared" ca="1" si="45"/>
        <v>no</v>
      </c>
      <c r="BF53" s="122" t="str">
        <f t="shared" ca="1" si="68"/>
        <v>no</v>
      </c>
      <c r="BG53" s="36"/>
      <c r="BH53" s="126" t="str">
        <f t="shared" ca="1" si="69"/>
        <v>ok</v>
      </c>
      <c r="BI53" s="128" t="str">
        <f t="shared" ca="1" si="70"/>
        <v>ok</v>
      </c>
      <c r="BJ53" s="69">
        <f t="shared" ca="1" si="71"/>
        <v>0</v>
      </c>
      <c r="BK53" s="41">
        <f t="shared" ca="1" si="72"/>
        <v>0</v>
      </c>
      <c r="BL53" s="71">
        <f t="shared" ca="1" si="46"/>
        <v>0</v>
      </c>
      <c r="BM53" s="68"/>
      <c r="BN53" s="139">
        <f t="shared" ca="1" si="73"/>
        <v>10</v>
      </c>
      <c r="BO53" s="128" t="str">
        <f t="shared" ca="1" si="74"/>
        <v>ok</v>
      </c>
      <c r="BP53" s="69">
        <f t="shared" ca="1" si="47"/>
        <v>1</v>
      </c>
      <c r="BQ53" s="41">
        <f t="shared" ca="1" si="48"/>
        <v>8</v>
      </c>
      <c r="BR53" s="72">
        <f t="shared" ca="1" si="49"/>
        <v>-7</v>
      </c>
      <c r="BS53" s="68"/>
      <c r="BT53" s="113">
        <v>10</v>
      </c>
      <c r="BU53" s="114" t="s">
        <v>111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176"/>
      <c r="CP53" s="177"/>
      <c r="CQ53" s="180"/>
      <c r="CR53" s="179"/>
      <c r="CS53" s="116"/>
      <c r="CT53" s="179"/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241</v>
      </c>
      <c r="V54" s="2"/>
      <c r="W54" s="2"/>
      <c r="X54" s="37"/>
      <c r="Y54" s="37" t="s">
        <v>68</v>
      </c>
      <c r="Z54" s="59" t="str">
        <f t="shared" ca="1" si="50"/>
        <v>okok</v>
      </c>
      <c r="AA54" s="59" t="str">
        <f t="shared" ca="1" si="51"/>
        <v>okok</v>
      </c>
      <c r="AB54" s="59" t="str">
        <f t="shared" ca="1" si="52"/>
        <v>okok</v>
      </c>
      <c r="AC54" s="75"/>
      <c r="AD54" s="60"/>
      <c r="AE54" s="61" t="s">
        <v>68</v>
      </c>
      <c r="AF54" s="62"/>
      <c r="AG54" s="127" t="str">
        <f t="shared" ca="1" si="39"/>
        <v>ok</v>
      </c>
      <c r="AH54" s="131">
        <f t="shared" ca="1" si="53"/>
        <v>0</v>
      </c>
      <c r="AI54" s="128" t="str">
        <f t="shared" ca="1" si="54"/>
        <v>ok</v>
      </c>
      <c r="AJ54" s="123" t="str">
        <f t="shared" ca="1" si="55"/>
        <v>ok</v>
      </c>
      <c r="AK54" s="123" t="str">
        <f t="shared" ca="1" si="40"/>
        <v>ok</v>
      </c>
      <c r="AL54" s="123" t="str">
        <f t="shared" ca="1" si="56"/>
        <v>no</v>
      </c>
      <c r="AM54" s="76">
        <f t="shared" ca="1" si="41"/>
        <v>1</v>
      </c>
      <c r="AN54" s="77">
        <f t="shared" ca="1" si="42"/>
        <v>0</v>
      </c>
      <c r="AO54" s="78">
        <f t="shared" ca="1" si="43"/>
        <v>1</v>
      </c>
      <c r="AP54" s="36"/>
      <c r="AQ54" s="127" t="str">
        <f t="shared" ca="1" si="57"/>
        <v>ok</v>
      </c>
      <c r="AR54" s="128" t="str">
        <f ca="1">IF(AY54=9,"ok","no")</f>
        <v>ok</v>
      </c>
      <c r="AS54" s="123" t="str">
        <f t="shared" ca="1" si="59"/>
        <v>ok</v>
      </c>
      <c r="AT54" s="137">
        <f t="shared" ca="1" si="60"/>
        <v>9</v>
      </c>
      <c r="AU54" s="134" t="str">
        <f t="shared" ca="1" si="61"/>
        <v/>
      </c>
      <c r="AV54" s="123" t="str">
        <f t="shared" ca="1" si="62"/>
        <v>ok</v>
      </c>
      <c r="AW54" s="120" t="str">
        <f t="shared" ca="1" si="63"/>
        <v/>
      </c>
      <c r="AX54" s="116"/>
      <c r="AY54" s="120">
        <f t="shared" ca="1" si="64"/>
        <v>9</v>
      </c>
      <c r="AZ54" s="123" t="str">
        <f t="shared" ca="1" si="65"/>
        <v>ok</v>
      </c>
      <c r="BA54" s="122" t="str">
        <f t="shared" ca="1" si="66"/>
        <v>ok</v>
      </c>
      <c r="BB54" s="36"/>
      <c r="BC54" s="140">
        <f t="shared" ca="1" si="67"/>
        <v>10</v>
      </c>
      <c r="BD54" s="128" t="str">
        <f t="shared" ca="1" si="44"/>
        <v>ok</v>
      </c>
      <c r="BE54" s="123" t="str">
        <f t="shared" ca="1" si="45"/>
        <v>no</v>
      </c>
      <c r="BF54" s="122" t="str">
        <f t="shared" ca="1" si="68"/>
        <v>no</v>
      </c>
      <c r="BG54" s="36"/>
      <c r="BH54" s="127" t="str">
        <f t="shared" ca="1" si="69"/>
        <v>ok</v>
      </c>
      <c r="BI54" s="128" t="str">
        <f t="shared" ca="1" si="70"/>
        <v>ok</v>
      </c>
      <c r="BJ54" s="76">
        <f t="shared" ca="1" si="71"/>
        <v>0</v>
      </c>
      <c r="BK54" s="77">
        <f t="shared" ca="1" si="72"/>
        <v>0</v>
      </c>
      <c r="BL54" s="79">
        <f t="shared" ca="1" si="46"/>
        <v>0</v>
      </c>
      <c r="BM54" s="68"/>
      <c r="BN54" s="140">
        <f t="shared" ca="1" si="73"/>
        <v>10</v>
      </c>
      <c r="BO54" s="128" t="str">
        <f t="shared" ca="1" si="74"/>
        <v>ok</v>
      </c>
      <c r="BP54" s="76">
        <f t="shared" ca="1" si="47"/>
        <v>5</v>
      </c>
      <c r="BQ54" s="77">
        <f t="shared" ca="1" si="48"/>
        <v>8</v>
      </c>
      <c r="BR54" s="80">
        <f t="shared" ca="1" si="49"/>
        <v>-3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176"/>
      <c r="CP54" s="177"/>
      <c r="CQ54" s="180"/>
      <c r="CR54" s="179"/>
      <c r="CS54" s="116"/>
      <c r="CT54" s="179"/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6"/>
      <c r="AR55" s="116"/>
      <c r="AS55" s="116"/>
      <c r="AT55" s="116"/>
      <c r="AU55" s="116"/>
      <c r="AV55" s="116"/>
      <c r="AW55" s="116"/>
      <c r="AX55" s="116"/>
      <c r="AY55" s="116"/>
      <c r="AZ55" s="116"/>
      <c r="BA55" s="116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176"/>
      <c r="CP55" s="177"/>
      <c r="CQ55" s="180"/>
      <c r="CR55" s="179"/>
      <c r="CS55" s="116"/>
      <c r="CT55" s="179"/>
    </row>
    <row r="56" spans="1:101" ht="186" customHeight="1" x14ac:dyDescent="0.25">
      <c r="Z56" s="86"/>
      <c r="AA56" s="86"/>
      <c r="AB56" s="86"/>
      <c r="AC56" s="86"/>
      <c r="AD56" s="86"/>
      <c r="AE56" s="86"/>
      <c r="AF56" s="85"/>
      <c r="AG56" s="141" t="s">
        <v>79</v>
      </c>
      <c r="AH56" s="141" t="s">
        <v>78</v>
      </c>
      <c r="AI56" s="124" t="s">
        <v>69</v>
      </c>
      <c r="AJ56" s="121" t="s">
        <v>44</v>
      </c>
      <c r="AK56" s="124" t="s">
        <v>70</v>
      </c>
      <c r="AL56" s="85" t="s">
        <v>51</v>
      </c>
      <c r="AM56" s="87" t="s">
        <v>75</v>
      </c>
      <c r="AN56" s="87" t="s">
        <v>76</v>
      </c>
      <c r="AO56" s="87" t="s">
        <v>77</v>
      </c>
      <c r="AP56" s="86"/>
      <c r="AQ56" s="141" t="s">
        <v>74</v>
      </c>
      <c r="AR56" s="121" t="s">
        <v>49</v>
      </c>
      <c r="AS56" s="121" t="s">
        <v>341</v>
      </c>
      <c r="AT56" s="141" t="s">
        <v>72</v>
      </c>
      <c r="AU56" s="121" t="s">
        <v>50</v>
      </c>
      <c r="AV56" s="121" t="s">
        <v>51</v>
      </c>
      <c r="AW56" s="121" t="s">
        <v>54</v>
      </c>
      <c r="AX56" s="116"/>
      <c r="AY56" s="121" t="s">
        <v>53</v>
      </c>
      <c r="AZ56" s="121" t="s">
        <v>44</v>
      </c>
      <c r="BA56" s="121" t="s">
        <v>52</v>
      </c>
      <c r="BB56" s="86"/>
      <c r="BC56" s="141" t="s">
        <v>42</v>
      </c>
      <c r="BD56" s="85" t="s">
        <v>342</v>
      </c>
      <c r="BE56" s="85" t="s">
        <v>45</v>
      </c>
      <c r="BF56" s="85" t="s">
        <v>343</v>
      </c>
      <c r="BG56" s="36"/>
      <c r="BH56" s="141" t="s">
        <v>40</v>
      </c>
      <c r="BI56" s="85" t="s">
        <v>41</v>
      </c>
      <c r="BJ56" s="87" t="s">
        <v>36</v>
      </c>
      <c r="BK56" s="87" t="s">
        <v>37</v>
      </c>
      <c r="BL56" s="87" t="s">
        <v>38</v>
      </c>
      <c r="BM56" s="87"/>
      <c r="BN56" s="141" t="s">
        <v>43</v>
      </c>
      <c r="BO56" s="142" t="s">
        <v>44</v>
      </c>
      <c r="BP56" s="87" t="s">
        <v>29</v>
      </c>
      <c r="BQ56" s="87" t="s">
        <v>28</v>
      </c>
      <c r="BR56" s="87" t="s">
        <v>27</v>
      </c>
      <c r="BY56" s="39"/>
      <c r="BZ56" s="40"/>
      <c r="CB56" s="37"/>
      <c r="CG56" s="39"/>
      <c r="CH56" s="40"/>
      <c r="CJ56" s="37"/>
      <c r="CL56" s="37"/>
      <c r="CO56" s="176"/>
      <c r="CP56" s="177"/>
      <c r="CQ56" s="180"/>
      <c r="CR56" s="179"/>
      <c r="CS56" s="116"/>
      <c r="CT56" s="179"/>
    </row>
    <row r="57" spans="1:101" x14ac:dyDescent="0.25">
      <c r="BY57" s="39"/>
      <c r="BZ57" s="40"/>
      <c r="CB57" s="37"/>
      <c r="CG57" s="39"/>
      <c r="CH57" s="40"/>
      <c r="CJ57" s="37"/>
      <c r="CL57" s="37"/>
      <c r="CO57" s="176"/>
      <c r="CP57" s="177"/>
      <c r="CQ57" s="180"/>
      <c r="CR57" s="179"/>
      <c r="CS57" s="116"/>
      <c r="CT57" s="179"/>
    </row>
    <row r="58" spans="1:101" x14ac:dyDescent="0.25">
      <c r="BY58" s="39"/>
      <c r="BZ58" s="40"/>
      <c r="CB58" s="37"/>
      <c r="CG58" s="39"/>
      <c r="CH58" s="40"/>
      <c r="CJ58" s="37"/>
      <c r="CL58" s="37"/>
      <c r="CO58" s="176"/>
      <c r="CP58" s="177"/>
      <c r="CQ58" s="180"/>
      <c r="CR58" s="179"/>
      <c r="CS58" s="116"/>
      <c r="CT58" s="179"/>
    </row>
    <row r="59" spans="1:101" x14ac:dyDescent="0.25">
      <c r="BY59" s="39"/>
      <c r="BZ59" s="40"/>
      <c r="CB59" s="37"/>
      <c r="CG59" s="39"/>
      <c r="CH59" s="40"/>
      <c r="CJ59" s="37"/>
      <c r="CL59" s="37"/>
      <c r="CO59" s="176"/>
      <c r="CP59" s="177"/>
      <c r="CQ59" s="180"/>
      <c r="CR59" s="179"/>
      <c r="CS59" s="116"/>
      <c r="CT59" s="179"/>
    </row>
    <row r="60" spans="1:101" x14ac:dyDescent="0.25">
      <c r="BY60" s="39"/>
      <c r="BZ60" s="40"/>
      <c r="CB60" s="37"/>
      <c r="CG60" s="39"/>
      <c r="CH60" s="40"/>
      <c r="CJ60" s="37"/>
      <c r="CL60" s="37"/>
      <c r="CO60" s="176"/>
      <c r="CP60" s="177"/>
      <c r="CQ60" s="180"/>
      <c r="CR60" s="179"/>
      <c r="CS60" s="116"/>
      <c r="CT60" s="179"/>
    </row>
    <row r="61" spans="1:101" x14ac:dyDescent="0.25">
      <c r="BY61" s="39"/>
      <c r="BZ61" s="40"/>
      <c r="CB61" s="37"/>
      <c r="CG61" s="39"/>
      <c r="CH61" s="40"/>
      <c r="CJ61" s="37"/>
      <c r="CL61" s="37"/>
      <c r="CO61" s="176"/>
      <c r="CP61" s="177"/>
      <c r="CQ61" s="180"/>
      <c r="CR61" s="179"/>
      <c r="CS61" s="116"/>
      <c r="CT61" s="179"/>
    </row>
    <row r="62" spans="1:101" x14ac:dyDescent="0.25">
      <c r="BY62" s="39"/>
      <c r="BZ62" s="40"/>
      <c r="CB62" s="37"/>
      <c r="CG62" s="39"/>
      <c r="CH62" s="40"/>
      <c r="CJ62" s="37"/>
      <c r="CL62" s="37"/>
      <c r="CO62" s="176"/>
      <c r="CP62" s="177"/>
      <c r="CQ62" s="180"/>
      <c r="CR62" s="179"/>
      <c r="CS62" s="116"/>
      <c r="CT62" s="179"/>
    </row>
    <row r="63" spans="1:101" x14ac:dyDescent="0.25">
      <c r="BY63" s="39"/>
      <c r="BZ63" s="40"/>
      <c r="CB63" s="37"/>
      <c r="CG63" s="39"/>
      <c r="CH63" s="40"/>
      <c r="CJ63" s="37"/>
      <c r="CL63" s="37"/>
      <c r="CO63" s="176"/>
      <c r="CP63" s="177"/>
      <c r="CQ63" s="180"/>
      <c r="CR63" s="179"/>
      <c r="CS63" s="116"/>
      <c r="CT63" s="179"/>
    </row>
    <row r="64" spans="1:101" x14ac:dyDescent="0.25">
      <c r="BY64" s="39"/>
      <c r="BZ64" s="40"/>
      <c r="CB64" s="37"/>
      <c r="CG64" s="39"/>
      <c r="CH64" s="40"/>
      <c r="CJ64" s="37"/>
      <c r="CL64" s="37"/>
      <c r="CO64" s="176"/>
      <c r="CP64" s="177"/>
      <c r="CQ64" s="180"/>
      <c r="CR64" s="179"/>
      <c r="CS64" s="116"/>
      <c r="CT64" s="179"/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O100" s="39"/>
      <c r="CP100" s="40"/>
      <c r="CR100" s="37"/>
      <c r="CS100" s="36"/>
      <c r="CT100" s="37"/>
    </row>
    <row r="101" spans="77:98" x14ac:dyDescent="0.15">
      <c r="CS101" s="36"/>
      <c r="CT101" s="37"/>
    </row>
    <row r="102" spans="77:98" x14ac:dyDescent="0.15">
      <c r="CS102" s="36"/>
      <c r="CT102" s="37"/>
    </row>
    <row r="103" spans="77:98" x14ac:dyDescent="0.15">
      <c r="CS103" s="36"/>
      <c r="CT103" s="37"/>
    </row>
    <row r="104" spans="77:98" x14ac:dyDescent="0.15">
      <c r="CS104" s="36"/>
      <c r="CT104" s="37"/>
    </row>
    <row r="105" spans="77:98" x14ac:dyDescent="0.15">
      <c r="CS105" s="36"/>
      <c r="CT105" s="37"/>
    </row>
    <row r="106" spans="77:98" x14ac:dyDescent="0.15">
      <c r="CS106" s="36"/>
      <c r="CT106" s="37"/>
    </row>
    <row r="107" spans="77:98" x14ac:dyDescent="0.15">
      <c r="CS107" s="36"/>
      <c r="CT107" s="37"/>
    </row>
    <row r="108" spans="77:98" x14ac:dyDescent="0.15">
      <c r="CS108" s="36"/>
      <c r="CT108" s="37"/>
    </row>
    <row r="109" spans="77:98" x14ac:dyDescent="0.15">
      <c r="CS109" s="36"/>
      <c r="CT109" s="37"/>
    </row>
    <row r="110" spans="77:98" x14ac:dyDescent="0.15">
      <c r="CS110" s="36"/>
      <c r="CT110" s="37"/>
    </row>
    <row r="111" spans="77:98" x14ac:dyDescent="0.15">
      <c r="CS111" s="36"/>
      <c r="CT111" s="37"/>
    </row>
    <row r="112" spans="77:98" x14ac:dyDescent="0.15">
      <c r="CS112" s="36"/>
      <c r="CT112" s="37"/>
    </row>
    <row r="113" spans="97:98" x14ac:dyDescent="0.15">
      <c r="CS113" s="36"/>
      <c r="CT113" s="37"/>
    </row>
    <row r="114" spans="97:98" x14ac:dyDescent="0.15">
      <c r="CS114" s="36"/>
      <c r="CT114" s="37"/>
    </row>
    <row r="115" spans="97:98" x14ac:dyDescent="0.15">
      <c r="CS115" s="36"/>
      <c r="CT115" s="37"/>
    </row>
    <row r="116" spans="97:98" x14ac:dyDescent="0.15">
      <c r="CS116" s="36"/>
      <c r="CT116" s="37"/>
    </row>
    <row r="117" spans="97:98" x14ac:dyDescent="0.15">
      <c r="CS117" s="36"/>
      <c r="CT117" s="37"/>
    </row>
    <row r="118" spans="97:98" x14ac:dyDescent="0.15">
      <c r="CS118" s="36"/>
      <c r="CT118" s="37"/>
    </row>
  </sheetData>
  <sheetProtection algorithmName="SHA-512" hashValue="JFpjU9vPVV/C39+BxEFwPpIUvhANLNlQyjyUCIJn/V0yPzBegc0XSEvq08RJ2NItJ44Ejz5Tr0SQeHEjLxHSSA==" saltValue="NCwMLhzQAFxR/A/nN/F/xw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3"/>
  <conditionalFormatting sqref="E36">
    <cfRule type="expression" dxfId="259" priority="129">
      <formula>AND(D36=0,E36=0)</formula>
    </cfRule>
  </conditionalFormatting>
  <conditionalFormatting sqref="D36">
    <cfRule type="cellIs" dxfId="258" priority="128" operator="equal">
      <formula>0</formula>
    </cfRule>
  </conditionalFormatting>
  <conditionalFormatting sqref="D14">
    <cfRule type="cellIs" dxfId="257" priority="126" operator="equal">
      <formula>0</formula>
    </cfRule>
  </conditionalFormatting>
  <conditionalFormatting sqref="P8">
    <cfRule type="cellIs" dxfId="256" priority="124" operator="equal">
      <formula>0</formula>
    </cfRule>
  </conditionalFormatting>
  <conditionalFormatting sqref="P14">
    <cfRule type="cellIs" dxfId="255" priority="122" operator="equal">
      <formula>0</formula>
    </cfRule>
  </conditionalFormatting>
  <conditionalFormatting sqref="J20">
    <cfRule type="cellIs" dxfId="254" priority="120" operator="equal">
      <formula>0</formula>
    </cfRule>
  </conditionalFormatting>
  <conditionalFormatting sqref="D26">
    <cfRule type="cellIs" dxfId="253" priority="118" operator="equal">
      <formula>0</formula>
    </cfRule>
  </conditionalFormatting>
  <conditionalFormatting sqref="P26">
    <cfRule type="cellIs" dxfId="252" priority="116" operator="equal">
      <formula>0</formula>
    </cfRule>
  </conditionalFormatting>
  <conditionalFormatting sqref="J36">
    <cfRule type="cellIs" dxfId="251" priority="114" operator="equal">
      <formula>0</formula>
    </cfRule>
  </conditionalFormatting>
  <conditionalFormatting sqref="P36">
    <cfRule type="cellIs" dxfId="250" priority="112" operator="equal">
      <formula>0</formula>
    </cfRule>
  </conditionalFormatting>
  <conditionalFormatting sqref="P42">
    <cfRule type="cellIs" dxfId="249" priority="110" operator="equal">
      <formula>0</formula>
    </cfRule>
  </conditionalFormatting>
  <conditionalFormatting sqref="J42">
    <cfRule type="cellIs" dxfId="248" priority="108" operator="equal">
      <formula>0</formula>
    </cfRule>
  </conditionalFormatting>
  <conditionalFormatting sqref="D42">
    <cfRule type="cellIs" dxfId="247" priority="106" operator="equal">
      <formula>0</formula>
    </cfRule>
  </conditionalFormatting>
  <conditionalFormatting sqref="D48">
    <cfRule type="cellIs" dxfId="246" priority="104" operator="equal">
      <formula>0</formula>
    </cfRule>
  </conditionalFormatting>
  <conditionalFormatting sqref="J48">
    <cfRule type="cellIs" dxfId="245" priority="102" operator="equal">
      <formula>0</formula>
    </cfRule>
  </conditionalFormatting>
  <conditionalFormatting sqref="P48">
    <cfRule type="cellIs" dxfId="244" priority="100" operator="equal">
      <formula>0</formula>
    </cfRule>
  </conditionalFormatting>
  <conditionalFormatting sqref="P54">
    <cfRule type="cellIs" dxfId="243" priority="98" operator="equal">
      <formula>0</formula>
    </cfRule>
  </conditionalFormatting>
  <conditionalFormatting sqref="J54">
    <cfRule type="cellIs" dxfId="242" priority="96" operator="equal">
      <formula>0</formula>
    </cfRule>
  </conditionalFormatting>
  <conditionalFormatting sqref="C7">
    <cfRule type="cellIs" dxfId="241" priority="130" operator="equal">
      <formula>0</formula>
    </cfRule>
  </conditionalFormatting>
  <conditionalFormatting sqref="P20">
    <cfRule type="cellIs" dxfId="240" priority="119" operator="equal">
      <formula>0</formula>
    </cfRule>
  </conditionalFormatting>
  <conditionalFormatting sqref="J8">
    <cfRule type="cellIs" dxfId="239" priority="125" operator="equal">
      <formula>0</formula>
    </cfRule>
  </conditionalFormatting>
  <conditionalFormatting sqref="J14">
    <cfRule type="cellIs" dxfId="238" priority="123" operator="equal">
      <formula>0</formula>
    </cfRule>
  </conditionalFormatting>
  <conditionalFormatting sqref="D8">
    <cfRule type="cellIs" dxfId="237" priority="127" operator="equal">
      <formula>0</formula>
    </cfRule>
  </conditionalFormatting>
  <conditionalFormatting sqref="D20">
    <cfRule type="cellIs" dxfId="236" priority="121" operator="equal">
      <formula>0</formula>
    </cfRule>
  </conditionalFormatting>
  <conditionalFormatting sqref="J26">
    <cfRule type="cellIs" dxfId="235" priority="117" operator="equal">
      <formula>0</formula>
    </cfRule>
  </conditionalFormatting>
  <conditionalFormatting sqref="K36">
    <cfRule type="expression" dxfId="234" priority="115">
      <formula>AND(J36=0,K36=0)</formula>
    </cfRule>
  </conditionalFormatting>
  <conditionalFormatting sqref="Q36">
    <cfRule type="expression" dxfId="233" priority="113">
      <formula>AND(P36=0,Q36=0)</formula>
    </cfRule>
  </conditionalFormatting>
  <conditionalFormatting sqref="Q42">
    <cfRule type="expression" dxfId="232" priority="111">
      <formula>AND(P42=0,Q42=0)</formula>
    </cfRule>
  </conditionalFormatting>
  <conditionalFormatting sqref="K42">
    <cfRule type="expression" dxfId="231" priority="109">
      <formula>AND(J42=0,K42=0)</formula>
    </cfRule>
  </conditionalFormatting>
  <conditionalFormatting sqref="E42">
    <cfRule type="expression" dxfId="230" priority="107">
      <formula>AND(D42=0,E42=0)</formula>
    </cfRule>
  </conditionalFormatting>
  <conditionalFormatting sqref="E48">
    <cfRule type="expression" dxfId="229" priority="105">
      <formula>AND(D48=0,E48=0)</formula>
    </cfRule>
  </conditionalFormatting>
  <conditionalFormatting sqref="K48">
    <cfRule type="expression" dxfId="228" priority="103">
      <formula>AND(J48=0,K48=0)</formula>
    </cfRule>
  </conditionalFormatting>
  <conditionalFormatting sqref="Q48">
    <cfRule type="expression" dxfId="227" priority="101">
      <formula>AND(P48=0,Q48=0)</formula>
    </cfRule>
  </conditionalFormatting>
  <conditionalFormatting sqref="Q54">
    <cfRule type="expression" dxfId="226" priority="99">
      <formula>AND(P54=0,Q54=0)</formula>
    </cfRule>
  </conditionalFormatting>
  <conditionalFormatting sqref="K54">
    <cfRule type="expression" dxfId="225" priority="97">
      <formula>AND(J54=0,K54=0)</formula>
    </cfRule>
  </conditionalFormatting>
  <conditionalFormatting sqref="E54">
    <cfRule type="expression" dxfId="224" priority="95">
      <formula>AND(D54=0,E54=0)</formula>
    </cfRule>
  </conditionalFormatting>
  <conditionalFormatting sqref="D54">
    <cfRule type="cellIs" dxfId="223" priority="94" operator="equal">
      <formula>0</formula>
    </cfRule>
  </conditionalFormatting>
  <conditionalFormatting sqref="AC44:AC54">
    <cfRule type="containsText" dxfId="222" priority="93" operator="containsText" text="okok">
      <formula>NOT(ISERROR(SEARCH("okok",AC44)))</formula>
    </cfRule>
  </conditionalFormatting>
  <conditionalFormatting sqref="AM2:AM13">
    <cfRule type="cellIs" dxfId="221" priority="92" operator="lessThan">
      <formula>1</formula>
    </cfRule>
  </conditionalFormatting>
  <conditionalFormatting sqref="BC2:BC13">
    <cfRule type="cellIs" dxfId="220" priority="91" operator="lessThan">
      <formula>1</formula>
    </cfRule>
  </conditionalFormatting>
  <conditionalFormatting sqref="Z2:Z13">
    <cfRule type="expression" dxfId="219" priority="90">
      <formula>$Z2&lt;&gt;$AP2</formula>
    </cfRule>
  </conditionalFormatting>
  <conditionalFormatting sqref="AD2:AD13">
    <cfRule type="expression" dxfId="218" priority="89">
      <formula>$AD2&lt;&gt;$AT2</formula>
    </cfRule>
  </conditionalFormatting>
  <conditionalFormatting sqref="D7">
    <cfRule type="expression" dxfId="217" priority="88">
      <formula>AND(C7=0,D7=0)</formula>
    </cfRule>
  </conditionalFormatting>
  <conditionalFormatting sqref="I25">
    <cfRule type="cellIs" dxfId="216" priority="69" operator="equal">
      <formula>0</formula>
    </cfRule>
  </conditionalFormatting>
  <conditionalFormatting sqref="J25">
    <cfRule type="expression" dxfId="215" priority="68">
      <formula>AND(I25=0,J25=0)</formula>
    </cfRule>
  </conditionalFormatting>
  <conditionalFormatting sqref="C34">
    <cfRule type="cellIs" dxfId="214" priority="65" operator="equal">
      <formula>0</formula>
    </cfRule>
  </conditionalFormatting>
  <conditionalFormatting sqref="D34">
    <cfRule type="expression" dxfId="213" priority="64">
      <formula>AND(C34=0,D34=0)</formula>
    </cfRule>
  </conditionalFormatting>
  <conditionalFormatting sqref="O40">
    <cfRule type="cellIs" dxfId="212" priority="55" operator="equal">
      <formula>0</formula>
    </cfRule>
  </conditionalFormatting>
  <conditionalFormatting sqref="P40">
    <cfRule type="expression" dxfId="211" priority="54">
      <formula>AND(O40=0,P40=0)</formula>
    </cfRule>
  </conditionalFormatting>
  <conditionalFormatting sqref="C40">
    <cfRule type="cellIs" dxfId="210" priority="59" operator="equal">
      <formula>0</formula>
    </cfRule>
  </conditionalFormatting>
  <conditionalFormatting sqref="D40">
    <cfRule type="expression" dxfId="209" priority="58">
      <formula>AND(C40=0,D40=0)</formula>
    </cfRule>
  </conditionalFormatting>
  <conditionalFormatting sqref="C46">
    <cfRule type="cellIs" dxfId="208" priority="53" operator="equal">
      <formula>0</formula>
    </cfRule>
  </conditionalFormatting>
  <conditionalFormatting sqref="D46">
    <cfRule type="expression" dxfId="207" priority="52">
      <formula>AND(C46=0,D46=0)</formula>
    </cfRule>
  </conditionalFormatting>
  <conditionalFormatting sqref="I40">
    <cfRule type="cellIs" dxfId="206" priority="57" operator="equal">
      <formula>0</formula>
    </cfRule>
  </conditionalFormatting>
  <conditionalFormatting sqref="J40">
    <cfRule type="expression" dxfId="205" priority="56">
      <formula>AND(I40=0,J40=0)</formula>
    </cfRule>
  </conditionalFormatting>
  <conditionalFormatting sqref="I46">
    <cfRule type="cellIs" dxfId="204" priority="51" operator="equal">
      <formula>0</formula>
    </cfRule>
  </conditionalFormatting>
  <conditionalFormatting sqref="J46">
    <cfRule type="expression" dxfId="203" priority="50">
      <formula>AND(I46=0,J46=0)</formula>
    </cfRule>
  </conditionalFormatting>
  <conditionalFormatting sqref="I7">
    <cfRule type="cellIs" dxfId="202" priority="87" operator="equal">
      <formula>0</formula>
    </cfRule>
  </conditionalFormatting>
  <conditionalFormatting sqref="J7">
    <cfRule type="expression" dxfId="201" priority="86">
      <formula>AND(I7=0,J7=0)</formula>
    </cfRule>
  </conditionalFormatting>
  <conditionalFormatting sqref="O7">
    <cfRule type="cellIs" dxfId="200" priority="85" operator="equal">
      <formula>0</formula>
    </cfRule>
  </conditionalFormatting>
  <conditionalFormatting sqref="P7">
    <cfRule type="expression" dxfId="199" priority="84">
      <formula>AND(O7=0,P7=0)</formula>
    </cfRule>
  </conditionalFormatting>
  <conditionalFormatting sqref="I34">
    <cfRule type="cellIs" dxfId="198" priority="63" operator="equal">
      <formula>0</formula>
    </cfRule>
  </conditionalFormatting>
  <conditionalFormatting sqref="J34">
    <cfRule type="expression" dxfId="197" priority="62">
      <formula>AND(I34=0,J34=0)</formula>
    </cfRule>
  </conditionalFormatting>
  <conditionalFormatting sqref="O34">
    <cfRule type="cellIs" dxfId="196" priority="61" operator="equal">
      <formula>0</formula>
    </cfRule>
  </conditionalFormatting>
  <conditionalFormatting sqref="P34">
    <cfRule type="expression" dxfId="195" priority="60">
      <formula>AND(O34=0,P34=0)</formula>
    </cfRule>
  </conditionalFormatting>
  <conditionalFormatting sqref="O25">
    <cfRule type="cellIs" dxfId="194" priority="67" operator="equal">
      <formula>0</formula>
    </cfRule>
  </conditionalFormatting>
  <conditionalFormatting sqref="P25">
    <cfRule type="expression" dxfId="193" priority="66">
      <formula>AND(O25=0,P25=0)</formula>
    </cfRule>
  </conditionalFormatting>
  <conditionalFormatting sqref="I19">
    <cfRule type="cellIs" dxfId="192" priority="75" operator="equal">
      <formula>0</formula>
    </cfRule>
  </conditionalFormatting>
  <conditionalFormatting sqref="J19">
    <cfRule type="expression" dxfId="191" priority="74">
      <formula>AND(I19=0,J19=0)</formula>
    </cfRule>
  </conditionalFormatting>
  <conditionalFormatting sqref="O19">
    <cfRule type="cellIs" dxfId="190" priority="73" operator="equal">
      <formula>0</formula>
    </cfRule>
  </conditionalFormatting>
  <conditionalFormatting sqref="P19">
    <cfRule type="expression" dxfId="189" priority="72">
      <formula>AND(O19=0,P19=0)</formula>
    </cfRule>
  </conditionalFormatting>
  <conditionalFormatting sqref="C25">
    <cfRule type="cellIs" dxfId="188" priority="71" operator="equal">
      <formula>0</formula>
    </cfRule>
  </conditionalFormatting>
  <conditionalFormatting sqref="D25">
    <cfRule type="expression" dxfId="187" priority="70">
      <formula>AND(C25=0,D25=0)</formula>
    </cfRule>
  </conditionalFormatting>
  <conditionalFormatting sqref="C13">
    <cfRule type="cellIs" dxfId="186" priority="83" operator="equal">
      <formula>0</formula>
    </cfRule>
  </conditionalFormatting>
  <conditionalFormatting sqref="D13">
    <cfRule type="expression" dxfId="185" priority="82">
      <formula>AND(C13=0,D13=0)</formula>
    </cfRule>
  </conditionalFormatting>
  <conditionalFormatting sqref="I13">
    <cfRule type="cellIs" dxfId="184" priority="81" operator="equal">
      <formula>0</formula>
    </cfRule>
  </conditionalFormatting>
  <conditionalFormatting sqref="J13">
    <cfRule type="expression" dxfId="183" priority="80">
      <formula>AND(I13=0,J13=0)</formula>
    </cfRule>
  </conditionalFormatting>
  <conditionalFormatting sqref="O13">
    <cfRule type="cellIs" dxfId="182" priority="79" operator="equal">
      <formula>0</formula>
    </cfRule>
  </conditionalFormatting>
  <conditionalFormatting sqref="P13">
    <cfRule type="expression" dxfId="181" priority="78">
      <formula>AND(O13=0,P13=0)</formula>
    </cfRule>
  </conditionalFormatting>
  <conditionalFormatting sqref="C19">
    <cfRule type="cellIs" dxfId="180" priority="77" operator="equal">
      <formula>0</formula>
    </cfRule>
  </conditionalFormatting>
  <conditionalFormatting sqref="D19">
    <cfRule type="expression" dxfId="179" priority="76">
      <formula>AND(C19=0,D19=0)</formula>
    </cfRule>
  </conditionalFormatting>
  <conditionalFormatting sqref="O46">
    <cfRule type="cellIs" dxfId="178" priority="49" operator="equal">
      <formula>0</formula>
    </cfRule>
  </conditionalFormatting>
  <conditionalFormatting sqref="P46">
    <cfRule type="expression" dxfId="177" priority="48">
      <formula>AND(O46=0,P46=0)</formula>
    </cfRule>
  </conditionalFormatting>
  <conditionalFormatting sqref="C52">
    <cfRule type="cellIs" dxfId="176" priority="47" operator="equal">
      <formula>0</formula>
    </cfRule>
  </conditionalFormatting>
  <conditionalFormatting sqref="D52">
    <cfRule type="expression" dxfId="175" priority="46">
      <formula>AND(C52=0,D52=0)</formula>
    </cfRule>
  </conditionalFormatting>
  <conditionalFormatting sqref="I52">
    <cfRule type="cellIs" dxfId="174" priority="45" operator="equal">
      <formula>0</formula>
    </cfRule>
  </conditionalFormatting>
  <conditionalFormatting sqref="J52">
    <cfRule type="expression" dxfId="173" priority="44">
      <formula>AND(I52=0,J52=0)</formula>
    </cfRule>
  </conditionalFormatting>
  <conditionalFormatting sqref="O52">
    <cfRule type="cellIs" dxfId="172" priority="43" operator="equal">
      <formula>0</formula>
    </cfRule>
  </conditionalFormatting>
  <conditionalFormatting sqref="P52">
    <cfRule type="expression" dxfId="171" priority="42">
      <formula>AND(O52=0,P52=0)</formula>
    </cfRule>
  </conditionalFormatting>
  <conditionalFormatting sqref="BO43:BO54">
    <cfRule type="containsText" dxfId="170" priority="41" operator="containsText" text="ok">
      <formula>NOT(ISERROR(SEARCH("ok",BO43)))</formula>
    </cfRule>
  </conditionalFormatting>
  <conditionalFormatting sqref="BP44:BP55">
    <cfRule type="containsText" dxfId="169" priority="40" operator="containsText" text="ok">
      <formula>NOT(ISERROR(SEARCH("ok",BP44)))</formula>
    </cfRule>
  </conditionalFormatting>
  <conditionalFormatting sqref="AS34">
    <cfRule type="expression" dxfId="168" priority="38">
      <formula>AND(AR34=0,AS34=0)</formula>
    </cfRule>
  </conditionalFormatting>
  <conditionalFormatting sqref="AR34">
    <cfRule type="cellIs" dxfId="167" priority="39" operator="equal">
      <formula>0</formula>
    </cfRule>
  </conditionalFormatting>
  <conditionalFormatting sqref="C35">
    <cfRule type="cellIs" dxfId="166" priority="37" operator="equal">
      <formula>0</formula>
    </cfRule>
  </conditionalFormatting>
  <conditionalFormatting sqref="D35">
    <cfRule type="expression" dxfId="165" priority="36">
      <formula>AND(C35=0,D35=0)</formula>
    </cfRule>
  </conditionalFormatting>
  <conditionalFormatting sqref="I35">
    <cfRule type="cellIs" dxfId="164" priority="35" operator="equal">
      <formula>0</formula>
    </cfRule>
  </conditionalFormatting>
  <conditionalFormatting sqref="J35">
    <cfRule type="expression" dxfId="163" priority="34">
      <formula>AND(I35=0,J35=0)</formula>
    </cfRule>
  </conditionalFormatting>
  <conditionalFormatting sqref="O35">
    <cfRule type="cellIs" dxfId="162" priority="33" operator="equal">
      <formula>0</formula>
    </cfRule>
  </conditionalFormatting>
  <conditionalFormatting sqref="P35">
    <cfRule type="expression" dxfId="161" priority="32">
      <formula>AND(O35=0,P35=0)</formula>
    </cfRule>
  </conditionalFormatting>
  <conditionalFormatting sqref="C41">
    <cfRule type="cellIs" dxfId="160" priority="31" operator="equal">
      <formula>0</formula>
    </cfRule>
  </conditionalFormatting>
  <conditionalFormatting sqref="D41">
    <cfRule type="expression" dxfId="159" priority="30">
      <formula>AND(C41=0,D41=0)</formula>
    </cfRule>
  </conditionalFormatting>
  <conditionalFormatting sqref="I41">
    <cfRule type="cellIs" dxfId="158" priority="29" operator="equal">
      <formula>0</formula>
    </cfRule>
  </conditionalFormatting>
  <conditionalFormatting sqref="J41">
    <cfRule type="expression" dxfId="157" priority="28">
      <formula>AND(I41=0,J41=0)</formula>
    </cfRule>
  </conditionalFormatting>
  <conditionalFormatting sqref="O41">
    <cfRule type="cellIs" dxfId="156" priority="27" operator="equal">
      <formula>0</formula>
    </cfRule>
  </conditionalFormatting>
  <conditionalFormatting sqref="P41">
    <cfRule type="expression" dxfId="155" priority="26">
      <formula>AND(O41=0,P41=0)</formula>
    </cfRule>
  </conditionalFormatting>
  <conditionalFormatting sqref="C47">
    <cfRule type="cellIs" dxfId="154" priority="25" operator="equal">
      <formula>0</formula>
    </cfRule>
  </conditionalFormatting>
  <conditionalFormatting sqref="D47">
    <cfRule type="expression" dxfId="153" priority="24">
      <formula>AND(C47=0,D47=0)</formula>
    </cfRule>
  </conditionalFormatting>
  <conditionalFormatting sqref="I47">
    <cfRule type="cellIs" dxfId="152" priority="23" operator="equal">
      <formula>0</formula>
    </cfRule>
  </conditionalFormatting>
  <conditionalFormatting sqref="J47">
    <cfRule type="expression" dxfId="151" priority="22">
      <formula>AND(I47=0,J47=0)</formula>
    </cfRule>
  </conditionalFormatting>
  <conditionalFormatting sqref="O47">
    <cfRule type="cellIs" dxfId="150" priority="21" operator="equal">
      <formula>0</formula>
    </cfRule>
  </conditionalFormatting>
  <conditionalFormatting sqref="P47">
    <cfRule type="expression" dxfId="149" priority="20">
      <formula>AND(O47=0,P47=0)</formula>
    </cfRule>
  </conditionalFormatting>
  <conditionalFormatting sqref="C53">
    <cfRule type="cellIs" dxfId="148" priority="19" operator="equal">
      <formula>0</formula>
    </cfRule>
  </conditionalFormatting>
  <conditionalFormatting sqref="D53">
    <cfRule type="expression" dxfId="147" priority="18">
      <formula>AND(C53=0,D53=0)</formula>
    </cfRule>
  </conditionalFormatting>
  <conditionalFormatting sqref="I53">
    <cfRule type="cellIs" dxfId="146" priority="17" operator="equal">
      <formula>0</formula>
    </cfRule>
  </conditionalFormatting>
  <conditionalFormatting sqref="J53">
    <cfRule type="expression" dxfId="145" priority="16">
      <formula>AND(I53=0,J53=0)</formula>
    </cfRule>
  </conditionalFormatting>
  <conditionalFormatting sqref="O53">
    <cfRule type="cellIs" dxfId="144" priority="15" operator="equal">
      <formula>0</formula>
    </cfRule>
  </conditionalFormatting>
  <conditionalFormatting sqref="P53">
    <cfRule type="expression" dxfId="143" priority="14">
      <formula>AND(O53=0,P53=0)</formula>
    </cfRule>
  </conditionalFormatting>
  <conditionalFormatting sqref="AR35">
    <cfRule type="cellIs" dxfId="142" priority="13" operator="equal">
      <formula>0</formula>
    </cfRule>
  </conditionalFormatting>
  <conditionalFormatting sqref="AS35">
    <cfRule type="expression" dxfId="141" priority="12">
      <formula>AND(AR35=0,AS35=0)</formula>
    </cfRule>
  </conditionalFormatting>
  <conditionalFormatting sqref="BI43:BI54">
    <cfRule type="containsText" dxfId="140" priority="11" operator="containsText" text="ok">
      <formula>NOT(ISERROR(SEARCH("ok",BI43)))</formula>
    </cfRule>
  </conditionalFormatting>
  <conditionalFormatting sqref="AI43:AL54">
    <cfRule type="containsText" dxfId="139" priority="10" operator="containsText" text="ok">
      <formula>NOT(ISERROR(SEARCH("ok",AI43)))</formula>
    </cfRule>
  </conditionalFormatting>
  <conditionalFormatting sqref="AG43:AG54">
    <cfRule type="containsText" dxfId="138" priority="9" operator="containsText" text="ok">
      <formula>NOT(ISERROR(SEARCH("ok",AG43)))</formula>
    </cfRule>
  </conditionalFormatting>
  <conditionalFormatting sqref="BB44:BB54">
    <cfRule type="containsText" dxfId="137" priority="8" operator="containsText" text="ok">
      <formula>NOT(ISERROR(SEARCH("ok",BB44)))</formula>
    </cfRule>
  </conditionalFormatting>
  <conditionalFormatting sqref="AZ43:AZ54">
    <cfRule type="containsText" dxfId="136" priority="7" operator="containsText" text="ok">
      <formula>NOT(ISERROR(SEARCH("ok",AZ43)))</formula>
    </cfRule>
  </conditionalFormatting>
  <conditionalFormatting sqref="BA43:BA54">
    <cfRule type="containsText" dxfId="135" priority="6" operator="containsText" text="ok">
      <formula>NOT(ISERROR(SEARCH("ok",BA43)))</formula>
    </cfRule>
  </conditionalFormatting>
  <conditionalFormatting sqref="BD43:BF54">
    <cfRule type="containsText" dxfId="134" priority="5" operator="containsText" text="ok">
      <formula>NOT(ISERROR(SEARCH("ok",BD43)))</formula>
    </cfRule>
  </conditionalFormatting>
  <conditionalFormatting sqref="AV43:AV54">
    <cfRule type="containsText" dxfId="133" priority="4" operator="containsText" text="ok">
      <formula>NOT(ISERROR(SEARCH("ok",AV43)))</formula>
    </cfRule>
  </conditionalFormatting>
  <conditionalFormatting sqref="AQ43:AS54">
    <cfRule type="containsText" dxfId="132" priority="3" operator="containsText" text="ok">
      <formula>NOT(ISERROR(SEARCH("ok",AQ43)))</formula>
    </cfRule>
  </conditionalFormatting>
  <conditionalFormatting sqref="BH43:BH54">
    <cfRule type="containsText" dxfId="131" priority="2" operator="containsText" text="ok">
      <formula>NOT(ISERROR(SEARCH("ok",BH43)))</formula>
    </cfRule>
  </conditionalFormatting>
  <conditionalFormatting sqref="AF2:AF13">
    <cfRule type="expression" dxfId="13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85" t="s">
        <v>263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6">
        <v>1</v>
      </c>
      <c r="R1" s="186"/>
      <c r="S1" s="154"/>
      <c r="T1" s="154"/>
      <c r="U1" s="154"/>
      <c r="V1" s="154"/>
      <c r="W1" s="154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0.74941200846939704</v>
      </c>
      <c r="BZ1" s="40">
        <f ca="1">RANK(BY1,$BY$1:$BY$100,)</f>
        <v>4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0.40516119870995149</v>
      </c>
      <c r="CH1" s="40">
        <f ca="1">RANK(CG1,$CG$1:$CG$100,)</f>
        <v>61</v>
      </c>
      <c r="CI1" s="17"/>
      <c r="CJ1" s="37">
        <v>1</v>
      </c>
      <c r="CK1" s="37">
        <v>0</v>
      </c>
      <c r="CL1" s="37">
        <v>0</v>
      </c>
      <c r="CN1" s="38" t="s">
        <v>24</v>
      </c>
      <c r="CO1" s="39">
        <f ca="1">RAND()</f>
        <v>0.44637578034673775</v>
      </c>
      <c r="CP1" s="40">
        <f t="shared" ref="CP1:CP64" ca="1" si="0">RANK(CO1,$CO$1:$CO$100,)</f>
        <v>52</v>
      </c>
      <c r="CQ1" s="17"/>
      <c r="CR1" s="37">
        <v>1</v>
      </c>
      <c r="CS1" s="37">
        <v>0</v>
      </c>
      <c r="CT1" s="37">
        <v>0</v>
      </c>
      <c r="CV1" s="37"/>
      <c r="CW1" s="37"/>
    </row>
    <row r="2" spans="1:101" s="1" customFormat="1" ht="38.25" customHeight="1" thickBot="1" x14ac:dyDescent="0.3">
      <c r="A2" s="2"/>
      <c r="B2" s="187" t="s">
        <v>0</v>
      </c>
      <c r="C2" s="188"/>
      <c r="D2" s="188"/>
      <c r="E2" s="189"/>
      <c r="F2" s="187" t="s">
        <v>1</v>
      </c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9"/>
      <c r="R2" s="2"/>
      <c r="X2" s="37"/>
      <c r="Y2" s="56" t="s">
        <v>264</v>
      </c>
      <c r="Z2" s="41">
        <f ca="1">IF(AND(BC2&lt;0,AP2&lt;9),AP2+1,AP2)</f>
        <v>1</v>
      </c>
      <c r="AA2" s="41">
        <f ca="1">AQ2</f>
        <v>6</v>
      </c>
      <c r="AB2" s="41">
        <f ca="1">AR2</f>
        <v>5</v>
      </c>
      <c r="AC2" s="37"/>
      <c r="AD2" s="41">
        <f ca="1">IF(AND(BC2&lt;0,AP2=9),AT2-1,AT2)</f>
        <v>0</v>
      </c>
      <c r="AE2" s="41">
        <f ca="1">AU2</f>
        <v>0</v>
      </c>
      <c r="AF2" s="41">
        <f ca="1">IF(BA2=0,RANDBETWEEN(1,9),AV2)</f>
        <v>1</v>
      </c>
      <c r="AG2" s="37"/>
      <c r="AH2" s="56" t="s">
        <v>2</v>
      </c>
      <c r="AI2" s="41">
        <f ca="1">Z2*100+AA2*10+AB2</f>
        <v>165</v>
      </c>
      <c r="AJ2" s="61" t="s">
        <v>265</v>
      </c>
      <c r="AK2" s="41">
        <f ca="1">AD2*100+AE2*10+AF2</f>
        <v>1</v>
      </c>
      <c r="AL2" s="61" t="s">
        <v>266</v>
      </c>
      <c r="AM2" s="41">
        <f t="shared" ref="AM2:AM13" ca="1" si="1">AI2-AK2</f>
        <v>164</v>
      </c>
      <c r="AN2" s="37"/>
      <c r="AO2" s="56" t="s">
        <v>2</v>
      </c>
      <c r="AP2" s="82">
        <f ca="1">VLOOKUP($BZ1,$CB$1:$CD$101,2,FALSE)</f>
        <v>1</v>
      </c>
      <c r="AQ2" s="82">
        <f ca="1">VLOOKUP($CH1,$CJ$1:$CL$101,2,FALSE)</f>
        <v>6</v>
      </c>
      <c r="AR2" s="82">
        <f ca="1">VLOOKUP($CP1,$CR$1:$CT$101,2,FALSE)</f>
        <v>5</v>
      </c>
      <c r="AS2" s="37"/>
      <c r="AT2" s="82">
        <f ca="1">VLOOKUP($BZ1,$CB$1:$CD$101,3,FALSE)</f>
        <v>0</v>
      </c>
      <c r="AU2" s="82">
        <f ca="1">VLOOKUP($CH1,$CJ$1:$CL$101,3,FALSE)</f>
        <v>0</v>
      </c>
      <c r="AV2" s="82">
        <f ca="1">VLOOKUP($CP1,$CR$1:$CT$101,3,FALSE)</f>
        <v>1</v>
      </c>
      <c r="AW2" s="37"/>
      <c r="AX2" s="56" t="s">
        <v>2</v>
      </c>
      <c r="AY2" s="41">
        <f ca="1">AP2*100+AQ2*10+AR2</f>
        <v>165</v>
      </c>
      <c r="AZ2" s="61" t="s">
        <v>20</v>
      </c>
      <c r="BA2" s="41">
        <f ca="1">AT2*100+AU2*10+AV2</f>
        <v>1</v>
      </c>
      <c r="BB2" s="61" t="s">
        <v>21</v>
      </c>
      <c r="BC2" s="41">
        <f t="shared" ref="BC2:BC13" ca="1" si="2">AY2-BA2</f>
        <v>164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2" ca="1" si="3">RAND()</f>
        <v>4.6276589091001186E-2</v>
      </c>
      <c r="BZ2" s="40">
        <f t="shared" ref="BZ2:BZ12" ca="1" si="4">RANK(BY2,$BY$1:$BY$100,)</f>
        <v>12</v>
      </c>
      <c r="CA2" s="17"/>
      <c r="CB2" s="37">
        <v>2</v>
      </c>
      <c r="CC2" s="37">
        <v>1</v>
      </c>
      <c r="CD2" s="37">
        <v>0</v>
      </c>
      <c r="CG2" s="39">
        <f t="shared" ref="CG2:CG65" ca="1" si="5">RAND()</f>
        <v>0.91686495107754273</v>
      </c>
      <c r="CH2" s="40">
        <f t="shared" ref="CH2:CH65" ca="1" si="6">RANK(CG2,$CG$1:$CG$100,)</f>
        <v>8</v>
      </c>
      <c r="CI2" s="17"/>
      <c r="CJ2" s="37">
        <v>2</v>
      </c>
      <c r="CK2" s="37">
        <v>0</v>
      </c>
      <c r="CL2" s="37">
        <v>1</v>
      </c>
      <c r="CO2" s="39">
        <f t="shared" ref="CO2:CO65" ca="1" si="7">RAND()</f>
        <v>0.28787599909313599</v>
      </c>
      <c r="CP2" s="40">
        <f t="shared" ca="1" si="0"/>
        <v>75</v>
      </c>
      <c r="CQ2" s="17"/>
      <c r="CR2" s="37">
        <v>2</v>
      </c>
      <c r="CS2" s="37">
        <v>0</v>
      </c>
      <c r="CT2" s="37">
        <v>1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8">IF(AND(BC3&lt;0,AP3&lt;9),AP3+1,AP3)</f>
        <v>1</v>
      </c>
      <c r="AA3" s="41">
        <f t="shared" ref="AA3:AB13" ca="1" si="9">AQ3</f>
        <v>0</v>
      </c>
      <c r="AB3" s="41">
        <f t="shared" ca="1" si="9"/>
        <v>7</v>
      </c>
      <c r="AC3" s="37"/>
      <c r="AD3" s="41">
        <f t="shared" ref="AD3:AD13" ca="1" si="10">IF(AND(BC3&lt;0,AP3=9),AT3-1,AT3)</f>
        <v>0</v>
      </c>
      <c r="AE3" s="41">
        <f t="shared" ref="AE3:AE13" ca="1" si="11">AU3</f>
        <v>7</v>
      </c>
      <c r="AF3" s="41">
        <f t="shared" ref="AF3:AF13" ca="1" si="12">IF(BA3=0,RANDBETWEEN(1,9),AV3)</f>
        <v>4</v>
      </c>
      <c r="AG3" s="37"/>
      <c r="AH3" s="56" t="s">
        <v>3</v>
      </c>
      <c r="AI3" s="41">
        <f t="shared" ref="AI3:AI13" ca="1" si="13">Z3*100+AA3*10+AB3</f>
        <v>107</v>
      </c>
      <c r="AJ3" s="61" t="s">
        <v>265</v>
      </c>
      <c r="AK3" s="41">
        <f t="shared" ref="AK3:AK13" ca="1" si="14">AD3*100+AE3*10+AF3</f>
        <v>74</v>
      </c>
      <c r="AL3" s="61" t="s">
        <v>21</v>
      </c>
      <c r="AM3" s="41">
        <f t="shared" ca="1" si="1"/>
        <v>33</v>
      </c>
      <c r="AN3" s="37"/>
      <c r="AO3" s="56" t="s">
        <v>3</v>
      </c>
      <c r="AP3" s="82">
        <f t="shared" ref="AP3:AP13" ca="1" si="15">VLOOKUP($BZ2,$CB$1:$CD$101,2,FALSE)</f>
        <v>1</v>
      </c>
      <c r="AQ3" s="82">
        <f t="shared" ref="AQ3:AQ13" ca="1" si="16">VLOOKUP($CH2,$CJ$1:$CL$101,2,FALSE)</f>
        <v>0</v>
      </c>
      <c r="AR3" s="82">
        <f t="shared" ref="AR3:AR13" ca="1" si="17">VLOOKUP($CP2,$CR$1:$CT$101,2,FALSE)</f>
        <v>7</v>
      </c>
      <c r="AS3" s="37"/>
      <c r="AT3" s="82">
        <f t="shared" ref="AT3:AT13" ca="1" si="18">VLOOKUP($BZ2,$CB$1:$CD$101,3,FALSE)</f>
        <v>0</v>
      </c>
      <c r="AU3" s="82">
        <f t="shared" ref="AU3:AU13" ca="1" si="19">VLOOKUP($CH2,$CJ$1:$CL$101,3,FALSE)</f>
        <v>7</v>
      </c>
      <c r="AV3" s="82">
        <f t="shared" ref="AV3:AV13" ca="1" si="20">VLOOKUP($CP2,$CR$1:$CT$101,3,FALSE)</f>
        <v>4</v>
      </c>
      <c r="AW3" s="37"/>
      <c r="AX3" s="56" t="s">
        <v>267</v>
      </c>
      <c r="AY3" s="41">
        <f t="shared" ref="AY3:AY13" ca="1" si="21">AP3*100+AQ3*10+AR3</f>
        <v>107</v>
      </c>
      <c r="AZ3" s="61" t="s">
        <v>268</v>
      </c>
      <c r="BA3" s="41">
        <f t="shared" ref="BA3:BA13" ca="1" si="22">AT3*100+AU3*10+AV3</f>
        <v>74</v>
      </c>
      <c r="BB3" s="61" t="s">
        <v>21</v>
      </c>
      <c r="BC3" s="41">
        <f t="shared" ca="1" si="2"/>
        <v>33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0.7928017365501725</v>
      </c>
      <c r="BZ3" s="40">
        <f t="shared" ca="1" si="4"/>
        <v>3</v>
      </c>
      <c r="CA3" s="17"/>
      <c r="CB3" s="37">
        <v>3</v>
      </c>
      <c r="CC3" s="37">
        <v>1</v>
      </c>
      <c r="CD3" s="37">
        <v>0</v>
      </c>
      <c r="CG3" s="39">
        <f t="shared" ca="1" si="5"/>
        <v>0.73224889993107556</v>
      </c>
      <c r="CH3" s="40">
        <f t="shared" ca="1" si="6"/>
        <v>30</v>
      </c>
      <c r="CI3" s="17"/>
      <c r="CJ3" s="37">
        <v>3</v>
      </c>
      <c r="CK3" s="37">
        <v>0</v>
      </c>
      <c r="CL3" s="37">
        <v>2</v>
      </c>
      <c r="CO3" s="39">
        <f t="shared" ca="1" si="7"/>
        <v>0.30420605483355823</v>
      </c>
      <c r="CP3" s="40">
        <f t="shared" ca="1" si="0"/>
        <v>74</v>
      </c>
      <c r="CQ3" s="17"/>
      <c r="CR3" s="37">
        <v>3</v>
      </c>
      <c r="CS3" s="37">
        <v>0</v>
      </c>
      <c r="CT3" s="37">
        <v>2</v>
      </c>
      <c r="CV3" s="36"/>
      <c r="CW3" s="36"/>
    </row>
    <row r="4" spans="1:101" s="1" customFormat="1" ht="36.6" customHeight="1" x14ac:dyDescent="0.25">
      <c r="A4" s="3"/>
      <c r="B4" s="4"/>
      <c r="C4" s="22"/>
      <c r="D4" s="148" t="str">
        <f ca="1">IF($AA16="","","○")</f>
        <v/>
      </c>
      <c r="E4" s="146"/>
      <c r="F4" s="5"/>
      <c r="G4" s="3"/>
      <c r="H4" s="4"/>
      <c r="I4" s="22"/>
      <c r="J4" s="148" t="str">
        <f ca="1">IF($AA17="","","○")</f>
        <v/>
      </c>
      <c r="K4" s="146"/>
      <c r="L4" s="5"/>
      <c r="M4" s="3"/>
      <c r="N4" s="4"/>
      <c r="O4" s="22"/>
      <c r="P4" s="148" t="str">
        <f ca="1">IF($AA18="","","○")</f>
        <v/>
      </c>
      <c r="Q4" s="146"/>
      <c r="R4" s="5"/>
      <c r="S4" s="2"/>
      <c r="T4" s="2"/>
      <c r="U4" s="2"/>
      <c r="V4" s="2"/>
      <c r="W4" s="2"/>
      <c r="X4" s="37"/>
      <c r="Y4" s="56" t="s">
        <v>4</v>
      </c>
      <c r="Z4" s="41">
        <f t="shared" ca="1" si="8"/>
        <v>1</v>
      </c>
      <c r="AA4" s="41">
        <f t="shared" ca="1" si="9"/>
        <v>2</v>
      </c>
      <c r="AB4" s="41">
        <f t="shared" ca="1" si="9"/>
        <v>7</v>
      </c>
      <c r="AC4" s="37"/>
      <c r="AD4" s="41">
        <f t="shared" ca="1" si="10"/>
        <v>0</v>
      </c>
      <c r="AE4" s="41">
        <f t="shared" ca="1" si="11"/>
        <v>9</v>
      </c>
      <c r="AF4" s="41">
        <f t="shared" ca="1" si="12"/>
        <v>3</v>
      </c>
      <c r="AG4" s="37"/>
      <c r="AH4" s="56" t="s">
        <v>4</v>
      </c>
      <c r="AI4" s="41">
        <f t="shared" ca="1" si="13"/>
        <v>127</v>
      </c>
      <c r="AJ4" s="61" t="s">
        <v>20</v>
      </c>
      <c r="AK4" s="41">
        <f t="shared" ca="1" si="14"/>
        <v>93</v>
      </c>
      <c r="AL4" s="61" t="s">
        <v>21</v>
      </c>
      <c r="AM4" s="41">
        <f t="shared" ca="1" si="1"/>
        <v>34</v>
      </c>
      <c r="AN4" s="37"/>
      <c r="AO4" s="56" t="s">
        <v>269</v>
      </c>
      <c r="AP4" s="82">
        <f t="shared" ca="1" si="15"/>
        <v>1</v>
      </c>
      <c r="AQ4" s="82">
        <f t="shared" ca="1" si="16"/>
        <v>2</v>
      </c>
      <c r="AR4" s="82">
        <f t="shared" ca="1" si="17"/>
        <v>7</v>
      </c>
      <c r="AS4" s="37"/>
      <c r="AT4" s="82">
        <f t="shared" ca="1" si="18"/>
        <v>0</v>
      </c>
      <c r="AU4" s="82">
        <f t="shared" ca="1" si="19"/>
        <v>9</v>
      </c>
      <c r="AV4" s="82">
        <f t="shared" ca="1" si="20"/>
        <v>3</v>
      </c>
      <c r="AW4" s="37"/>
      <c r="AX4" s="56" t="s">
        <v>4</v>
      </c>
      <c r="AY4" s="41">
        <f t="shared" ca="1" si="21"/>
        <v>127</v>
      </c>
      <c r="AZ4" s="61" t="s">
        <v>20</v>
      </c>
      <c r="BA4" s="41">
        <f t="shared" ca="1" si="22"/>
        <v>93</v>
      </c>
      <c r="BB4" s="61" t="s">
        <v>270</v>
      </c>
      <c r="BC4" s="41">
        <f t="shared" ca="1" si="2"/>
        <v>34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0.59444695043914875</v>
      </c>
      <c r="BZ4" s="40">
        <f t="shared" ca="1" si="4"/>
        <v>6</v>
      </c>
      <c r="CA4" s="17"/>
      <c r="CB4" s="37">
        <v>4</v>
      </c>
      <c r="CC4" s="37">
        <v>1</v>
      </c>
      <c r="CD4" s="37">
        <v>0</v>
      </c>
      <c r="CG4" s="39">
        <f t="shared" ca="1" si="5"/>
        <v>0.73228879721504359</v>
      </c>
      <c r="CH4" s="40">
        <f t="shared" ca="1" si="6"/>
        <v>29</v>
      </c>
      <c r="CI4" s="17"/>
      <c r="CJ4" s="37">
        <v>4</v>
      </c>
      <c r="CK4" s="37">
        <v>0</v>
      </c>
      <c r="CL4" s="37">
        <v>3</v>
      </c>
      <c r="CO4" s="39">
        <f t="shared" ca="1" si="7"/>
        <v>7.220203384846402E-2</v>
      </c>
      <c r="CP4" s="40">
        <f t="shared" ca="1" si="0"/>
        <v>93</v>
      </c>
      <c r="CQ4" s="17"/>
      <c r="CR4" s="37">
        <v>4</v>
      </c>
      <c r="CS4" s="37">
        <v>0</v>
      </c>
      <c r="CT4" s="37">
        <v>3</v>
      </c>
      <c r="CV4" s="36"/>
      <c r="CW4" s="36"/>
    </row>
    <row r="5" spans="1:101" s="1" customFormat="1" ht="36.6" customHeight="1" x14ac:dyDescent="0.25">
      <c r="A5" s="6" t="s">
        <v>2</v>
      </c>
      <c r="B5" s="7"/>
      <c r="C5" s="147" t="str">
        <f ca="1">IF($Z16="","","○")</f>
        <v/>
      </c>
      <c r="D5" s="147" t="str">
        <f ca="1">IF($AB16="","","○")</f>
        <v/>
      </c>
      <c r="E5" s="147" t="str">
        <f ca="1">IF($AC16="","","○")</f>
        <v/>
      </c>
      <c r="F5" s="8"/>
      <c r="G5" s="6" t="s">
        <v>3</v>
      </c>
      <c r="H5" s="7"/>
      <c r="I5" s="147" t="str">
        <f ca="1">IF($Z17="","","○")</f>
        <v>○</v>
      </c>
      <c r="J5" s="147" t="str">
        <f ca="1">IF($AB17="","","○")</f>
        <v>○</v>
      </c>
      <c r="K5" s="147" t="str">
        <f ca="1">IF($AC17="","","○")</f>
        <v/>
      </c>
      <c r="L5" s="8"/>
      <c r="M5" s="6" t="s">
        <v>4</v>
      </c>
      <c r="N5" s="7"/>
      <c r="O5" s="147" t="str">
        <f ca="1">IF($Z18="","","○")</f>
        <v>○</v>
      </c>
      <c r="P5" s="147" t="str">
        <f ca="1">IF($AB18="","","○")</f>
        <v>○</v>
      </c>
      <c r="Q5" s="147" t="str">
        <f ca="1">IF($AC18="","","○")</f>
        <v/>
      </c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1</v>
      </c>
      <c r="AA5" s="41">
        <f t="shared" ca="1" si="9"/>
        <v>2</v>
      </c>
      <c r="AB5" s="41">
        <f t="shared" ca="1" si="9"/>
        <v>9</v>
      </c>
      <c r="AC5" s="37"/>
      <c r="AD5" s="41">
        <f t="shared" ca="1" si="10"/>
        <v>0</v>
      </c>
      <c r="AE5" s="41">
        <f t="shared" ca="1" si="11"/>
        <v>8</v>
      </c>
      <c r="AF5" s="41">
        <f t="shared" ca="1" si="12"/>
        <v>2</v>
      </c>
      <c r="AG5" s="37"/>
      <c r="AH5" s="56" t="s">
        <v>271</v>
      </c>
      <c r="AI5" s="41">
        <f t="shared" ca="1" si="13"/>
        <v>129</v>
      </c>
      <c r="AJ5" s="61" t="s">
        <v>20</v>
      </c>
      <c r="AK5" s="41">
        <f t="shared" ca="1" si="14"/>
        <v>82</v>
      </c>
      <c r="AL5" s="61" t="s">
        <v>272</v>
      </c>
      <c r="AM5" s="41">
        <f t="shared" ca="1" si="1"/>
        <v>47</v>
      </c>
      <c r="AN5" s="37"/>
      <c r="AO5" s="56" t="s">
        <v>7</v>
      </c>
      <c r="AP5" s="82">
        <f t="shared" ca="1" si="15"/>
        <v>1</v>
      </c>
      <c r="AQ5" s="82">
        <f t="shared" ca="1" si="16"/>
        <v>2</v>
      </c>
      <c r="AR5" s="82">
        <f t="shared" ca="1" si="17"/>
        <v>9</v>
      </c>
      <c r="AS5" s="37"/>
      <c r="AT5" s="82">
        <f t="shared" ca="1" si="18"/>
        <v>0</v>
      </c>
      <c r="AU5" s="82">
        <f t="shared" ca="1" si="19"/>
        <v>8</v>
      </c>
      <c r="AV5" s="82">
        <f t="shared" ca="1" si="20"/>
        <v>2</v>
      </c>
      <c r="AW5" s="37"/>
      <c r="AX5" s="56" t="s">
        <v>273</v>
      </c>
      <c r="AY5" s="41">
        <f t="shared" ca="1" si="21"/>
        <v>129</v>
      </c>
      <c r="AZ5" s="61" t="s">
        <v>20</v>
      </c>
      <c r="BA5" s="41">
        <f t="shared" ca="1" si="22"/>
        <v>82</v>
      </c>
      <c r="BB5" s="61" t="s">
        <v>274</v>
      </c>
      <c r="BC5" s="41">
        <f t="shared" ca="1" si="2"/>
        <v>47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0.24190937566685877</v>
      </c>
      <c r="BZ5" s="40">
        <f t="shared" ca="1" si="4"/>
        <v>9</v>
      </c>
      <c r="CA5" s="17"/>
      <c r="CB5" s="37">
        <v>5</v>
      </c>
      <c r="CC5" s="37">
        <v>1</v>
      </c>
      <c r="CD5" s="37">
        <v>0</v>
      </c>
      <c r="CG5" s="39">
        <f t="shared" ca="1" si="5"/>
        <v>2.7564721090247435E-2</v>
      </c>
      <c r="CH5" s="40">
        <f t="shared" ca="1" si="6"/>
        <v>98</v>
      </c>
      <c r="CI5" s="17"/>
      <c r="CJ5" s="37">
        <v>5</v>
      </c>
      <c r="CK5" s="37">
        <v>0</v>
      </c>
      <c r="CL5" s="37">
        <v>4</v>
      </c>
      <c r="CO5" s="39">
        <f t="shared" ca="1" si="7"/>
        <v>0.70804914921581874</v>
      </c>
      <c r="CP5" s="40">
        <f t="shared" ca="1" si="0"/>
        <v>32</v>
      </c>
      <c r="CQ5" s="17"/>
      <c r="CR5" s="37">
        <v>5</v>
      </c>
      <c r="CS5" s="37">
        <v>0</v>
      </c>
      <c r="CT5" s="37">
        <v>4</v>
      </c>
      <c r="CV5" s="36"/>
      <c r="CW5" s="36"/>
    </row>
    <row r="6" spans="1:101" s="1" customFormat="1" ht="42" customHeight="1" x14ac:dyDescent="0.25">
      <c r="A6" s="9"/>
      <c r="B6" s="10"/>
      <c r="C6" s="11">
        <f ca="1">Z2</f>
        <v>1</v>
      </c>
      <c r="D6" s="11">
        <f ca="1">AA2</f>
        <v>6</v>
      </c>
      <c r="E6" s="11">
        <f ca="1">AB2</f>
        <v>5</v>
      </c>
      <c r="F6" s="8"/>
      <c r="G6" s="9"/>
      <c r="H6" s="10"/>
      <c r="I6" s="11">
        <f ca="1">Z3</f>
        <v>1</v>
      </c>
      <c r="J6" s="11">
        <f ca="1">AA3</f>
        <v>0</v>
      </c>
      <c r="K6" s="11">
        <f ca="1">AB3</f>
        <v>7</v>
      </c>
      <c r="L6" s="8"/>
      <c r="M6" s="9"/>
      <c r="N6" s="10"/>
      <c r="O6" s="11">
        <f ca="1">Z4</f>
        <v>1</v>
      </c>
      <c r="P6" s="11">
        <f ca="1">AA4</f>
        <v>2</v>
      </c>
      <c r="Q6" s="11">
        <f ca="1">AB4</f>
        <v>7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1</v>
      </c>
      <c r="AA6" s="41">
        <f t="shared" ca="1" si="9"/>
        <v>9</v>
      </c>
      <c r="AB6" s="41">
        <f t="shared" ca="1" si="9"/>
        <v>3</v>
      </c>
      <c r="AC6" s="37"/>
      <c r="AD6" s="41">
        <f t="shared" ca="1" si="10"/>
        <v>0</v>
      </c>
      <c r="AE6" s="41">
        <f t="shared" ca="1" si="11"/>
        <v>7</v>
      </c>
      <c r="AF6" s="41">
        <f t="shared" ca="1" si="12"/>
        <v>1</v>
      </c>
      <c r="AG6" s="37"/>
      <c r="AH6" s="56" t="s">
        <v>6</v>
      </c>
      <c r="AI6" s="41">
        <f t="shared" ca="1" si="13"/>
        <v>193</v>
      </c>
      <c r="AJ6" s="61" t="s">
        <v>20</v>
      </c>
      <c r="AK6" s="41">
        <f t="shared" ca="1" si="14"/>
        <v>71</v>
      </c>
      <c r="AL6" s="61" t="s">
        <v>270</v>
      </c>
      <c r="AM6" s="41">
        <f t="shared" ca="1" si="1"/>
        <v>122</v>
      </c>
      <c r="AN6" s="37"/>
      <c r="AO6" s="56" t="s">
        <v>6</v>
      </c>
      <c r="AP6" s="82">
        <f t="shared" ca="1" si="15"/>
        <v>1</v>
      </c>
      <c r="AQ6" s="82">
        <f t="shared" ca="1" si="16"/>
        <v>9</v>
      </c>
      <c r="AR6" s="82">
        <f t="shared" ca="1" si="17"/>
        <v>3</v>
      </c>
      <c r="AS6" s="37"/>
      <c r="AT6" s="82">
        <f t="shared" ca="1" si="18"/>
        <v>0</v>
      </c>
      <c r="AU6" s="82">
        <f t="shared" ca="1" si="19"/>
        <v>7</v>
      </c>
      <c r="AV6" s="82">
        <f t="shared" ca="1" si="20"/>
        <v>1</v>
      </c>
      <c r="AW6" s="37"/>
      <c r="AX6" s="56" t="s">
        <v>275</v>
      </c>
      <c r="AY6" s="41">
        <f t="shared" ca="1" si="21"/>
        <v>193</v>
      </c>
      <c r="AZ6" s="61" t="s">
        <v>265</v>
      </c>
      <c r="BA6" s="41">
        <f t="shared" ca="1" si="22"/>
        <v>71</v>
      </c>
      <c r="BB6" s="61" t="s">
        <v>21</v>
      </c>
      <c r="BC6" s="41">
        <f t="shared" ca="1" si="2"/>
        <v>122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0.5011229293941547</v>
      </c>
      <c r="BZ6" s="40">
        <f t="shared" ca="1" si="4"/>
        <v>7</v>
      </c>
      <c r="CA6" s="17"/>
      <c r="CB6" s="37">
        <v>6</v>
      </c>
      <c r="CC6" s="37">
        <v>1</v>
      </c>
      <c r="CD6" s="37">
        <v>0</v>
      </c>
      <c r="CG6" s="39">
        <f t="shared" ca="1" si="5"/>
        <v>0.91666017559298973</v>
      </c>
      <c r="CH6" s="40">
        <f t="shared" ca="1" si="6"/>
        <v>9</v>
      </c>
      <c r="CI6" s="17"/>
      <c r="CJ6" s="37">
        <v>6</v>
      </c>
      <c r="CK6" s="37">
        <v>0</v>
      </c>
      <c r="CL6" s="37">
        <v>5</v>
      </c>
      <c r="CO6" s="39">
        <f t="shared" ca="1" si="7"/>
        <v>0.41111224591270268</v>
      </c>
      <c r="CP6" s="40">
        <f t="shared" ca="1" si="0"/>
        <v>56</v>
      </c>
      <c r="CQ6" s="17"/>
      <c r="CR6" s="37">
        <v>6</v>
      </c>
      <c r="CS6" s="37">
        <v>0</v>
      </c>
      <c r="CT6" s="37">
        <v>5</v>
      </c>
      <c r="CV6" s="36"/>
      <c r="CW6" s="36"/>
    </row>
    <row r="7" spans="1:101" s="1" customFormat="1" ht="42" customHeight="1" thickBot="1" x14ac:dyDescent="0.3">
      <c r="A7" s="9"/>
      <c r="B7" s="12" t="s">
        <v>20</v>
      </c>
      <c r="C7" s="13">
        <f ca="1">AD2</f>
        <v>0</v>
      </c>
      <c r="D7" s="13">
        <f ca="1">AE2</f>
        <v>0</v>
      </c>
      <c r="E7" s="13">
        <f ca="1">AF2</f>
        <v>1</v>
      </c>
      <c r="F7" s="8"/>
      <c r="G7" s="9"/>
      <c r="H7" s="12" t="s">
        <v>265</v>
      </c>
      <c r="I7" s="13">
        <f ca="1">AD3</f>
        <v>0</v>
      </c>
      <c r="J7" s="13">
        <f ca="1">AE3</f>
        <v>7</v>
      </c>
      <c r="K7" s="13">
        <f ca="1">AF3</f>
        <v>4</v>
      </c>
      <c r="L7" s="8"/>
      <c r="M7" s="9"/>
      <c r="N7" s="12" t="s">
        <v>276</v>
      </c>
      <c r="O7" s="13">
        <f ca="1">AD4</f>
        <v>0</v>
      </c>
      <c r="P7" s="13">
        <f ca="1">AE4</f>
        <v>9</v>
      </c>
      <c r="Q7" s="13">
        <f ca="1">AF4</f>
        <v>3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1</v>
      </c>
      <c r="AA7" s="41">
        <f t="shared" ca="1" si="9"/>
        <v>0</v>
      </c>
      <c r="AB7" s="41">
        <f t="shared" ca="1" si="9"/>
        <v>5</v>
      </c>
      <c r="AC7" s="37"/>
      <c r="AD7" s="41">
        <f t="shared" ca="1" si="10"/>
        <v>0</v>
      </c>
      <c r="AE7" s="41">
        <f t="shared" ca="1" si="11"/>
        <v>8</v>
      </c>
      <c r="AF7" s="41">
        <f t="shared" ca="1" si="12"/>
        <v>5</v>
      </c>
      <c r="AG7" s="37"/>
      <c r="AH7" s="56" t="s">
        <v>277</v>
      </c>
      <c r="AI7" s="41">
        <f t="shared" ca="1" si="13"/>
        <v>105</v>
      </c>
      <c r="AJ7" s="61" t="s">
        <v>20</v>
      </c>
      <c r="AK7" s="41">
        <f t="shared" ca="1" si="14"/>
        <v>85</v>
      </c>
      <c r="AL7" s="61" t="s">
        <v>21</v>
      </c>
      <c r="AM7" s="41">
        <f t="shared" ca="1" si="1"/>
        <v>20</v>
      </c>
      <c r="AN7" s="37"/>
      <c r="AO7" s="56" t="s">
        <v>5</v>
      </c>
      <c r="AP7" s="82">
        <f t="shared" ca="1" si="15"/>
        <v>1</v>
      </c>
      <c r="AQ7" s="82">
        <f t="shared" ca="1" si="16"/>
        <v>0</v>
      </c>
      <c r="AR7" s="82">
        <f t="shared" ca="1" si="17"/>
        <v>5</v>
      </c>
      <c r="AS7" s="37"/>
      <c r="AT7" s="82">
        <f t="shared" ca="1" si="18"/>
        <v>0</v>
      </c>
      <c r="AU7" s="82">
        <f t="shared" ca="1" si="19"/>
        <v>8</v>
      </c>
      <c r="AV7" s="82">
        <f t="shared" ca="1" si="20"/>
        <v>5</v>
      </c>
      <c r="AW7" s="37"/>
      <c r="AX7" s="56" t="s">
        <v>5</v>
      </c>
      <c r="AY7" s="41">
        <f t="shared" ca="1" si="21"/>
        <v>105</v>
      </c>
      <c r="AZ7" s="61" t="s">
        <v>20</v>
      </c>
      <c r="BA7" s="41">
        <f t="shared" ca="1" si="22"/>
        <v>85</v>
      </c>
      <c r="BB7" s="61" t="s">
        <v>21</v>
      </c>
      <c r="BC7" s="41">
        <f t="shared" ca="1" si="2"/>
        <v>20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0.87305205890773985</v>
      </c>
      <c r="BZ7" s="40">
        <f t="shared" ca="1" si="4"/>
        <v>1</v>
      </c>
      <c r="CA7" s="17"/>
      <c r="CB7" s="37">
        <v>7</v>
      </c>
      <c r="CC7" s="37">
        <v>1</v>
      </c>
      <c r="CD7" s="37">
        <v>0</v>
      </c>
      <c r="CG7" s="39">
        <f t="shared" ca="1" si="5"/>
        <v>0.56012958539826208</v>
      </c>
      <c r="CH7" s="40">
        <f t="shared" ca="1" si="6"/>
        <v>52</v>
      </c>
      <c r="CI7" s="17"/>
      <c r="CJ7" s="37">
        <v>7</v>
      </c>
      <c r="CK7" s="37">
        <v>0</v>
      </c>
      <c r="CL7" s="37">
        <v>6</v>
      </c>
      <c r="CO7" s="39">
        <f t="shared" ca="1" si="7"/>
        <v>0.35328540181915802</v>
      </c>
      <c r="CP7" s="40">
        <f t="shared" ca="1" si="0"/>
        <v>68</v>
      </c>
      <c r="CQ7" s="17"/>
      <c r="CR7" s="37">
        <v>7</v>
      </c>
      <c r="CS7" s="37">
        <v>0</v>
      </c>
      <c r="CT7" s="37">
        <v>6</v>
      </c>
      <c r="CV7" s="36"/>
      <c r="CW7" s="36"/>
    </row>
    <row r="8" spans="1:101" s="1" customFormat="1" ht="42" customHeight="1" x14ac:dyDescent="0.25">
      <c r="A8" s="9"/>
      <c r="B8" s="156"/>
      <c r="C8" s="156"/>
      <c r="D8" s="157"/>
      <c r="E8" s="157"/>
      <c r="F8" s="8"/>
      <c r="G8" s="9"/>
      <c r="H8" s="156"/>
      <c r="I8" s="156"/>
      <c r="J8" s="157"/>
      <c r="K8" s="157"/>
      <c r="L8" s="8"/>
      <c r="M8" s="9"/>
      <c r="N8" s="156"/>
      <c r="O8" s="156"/>
      <c r="P8" s="157"/>
      <c r="Q8" s="157"/>
      <c r="R8" s="15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1</v>
      </c>
      <c r="AA8" s="41">
        <f t="shared" ca="1" si="9"/>
        <v>5</v>
      </c>
      <c r="AB8" s="41">
        <f t="shared" ca="1" si="9"/>
        <v>6</v>
      </c>
      <c r="AC8" s="37"/>
      <c r="AD8" s="41">
        <f t="shared" ca="1" si="10"/>
        <v>0</v>
      </c>
      <c r="AE8" s="41">
        <f t="shared" ca="1" si="11"/>
        <v>1</v>
      </c>
      <c r="AF8" s="41">
        <f t="shared" ca="1" si="12"/>
        <v>7</v>
      </c>
      <c r="AG8" s="37"/>
      <c r="AH8" s="56" t="s">
        <v>8</v>
      </c>
      <c r="AI8" s="41">
        <f t="shared" ca="1" si="13"/>
        <v>156</v>
      </c>
      <c r="AJ8" s="61" t="s">
        <v>20</v>
      </c>
      <c r="AK8" s="41">
        <f t="shared" ca="1" si="14"/>
        <v>17</v>
      </c>
      <c r="AL8" s="61" t="s">
        <v>21</v>
      </c>
      <c r="AM8" s="41">
        <f t="shared" ca="1" si="1"/>
        <v>139</v>
      </c>
      <c r="AN8" s="37"/>
      <c r="AO8" s="56" t="s">
        <v>8</v>
      </c>
      <c r="AP8" s="82">
        <f t="shared" ca="1" si="15"/>
        <v>1</v>
      </c>
      <c r="AQ8" s="82">
        <f t="shared" ca="1" si="16"/>
        <v>5</v>
      </c>
      <c r="AR8" s="82">
        <f t="shared" ca="1" si="17"/>
        <v>6</v>
      </c>
      <c r="AS8" s="37"/>
      <c r="AT8" s="82">
        <f t="shared" ca="1" si="18"/>
        <v>0</v>
      </c>
      <c r="AU8" s="82">
        <f t="shared" ca="1" si="19"/>
        <v>1</v>
      </c>
      <c r="AV8" s="82">
        <f t="shared" ca="1" si="20"/>
        <v>7</v>
      </c>
      <c r="AW8" s="37"/>
      <c r="AX8" s="56" t="s">
        <v>8</v>
      </c>
      <c r="AY8" s="41">
        <f t="shared" ca="1" si="21"/>
        <v>156</v>
      </c>
      <c r="AZ8" s="61" t="s">
        <v>20</v>
      </c>
      <c r="BA8" s="41">
        <f t="shared" ca="1" si="22"/>
        <v>17</v>
      </c>
      <c r="BB8" s="61" t="s">
        <v>21</v>
      </c>
      <c r="BC8" s="41">
        <f t="shared" ca="1" si="2"/>
        <v>139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0.62005421764302149</v>
      </c>
      <c r="BZ8" s="40">
        <f t="shared" ca="1" si="4"/>
        <v>5</v>
      </c>
      <c r="CA8" s="17"/>
      <c r="CB8" s="37">
        <v>8</v>
      </c>
      <c r="CC8" s="37">
        <v>1</v>
      </c>
      <c r="CD8" s="37">
        <v>0</v>
      </c>
      <c r="CG8" s="39">
        <f t="shared" ca="1" si="5"/>
        <v>0.79781627546046818</v>
      </c>
      <c r="CH8" s="40">
        <f t="shared" ca="1" si="6"/>
        <v>21</v>
      </c>
      <c r="CI8" s="17"/>
      <c r="CJ8" s="37">
        <v>8</v>
      </c>
      <c r="CK8" s="37">
        <v>0</v>
      </c>
      <c r="CL8" s="37">
        <v>7</v>
      </c>
      <c r="CO8" s="39">
        <f t="shared" ca="1" si="7"/>
        <v>0.40547041452198596</v>
      </c>
      <c r="CP8" s="40">
        <f t="shared" ca="1" si="0"/>
        <v>57</v>
      </c>
      <c r="CQ8" s="17"/>
      <c r="CR8" s="37">
        <v>8</v>
      </c>
      <c r="CS8" s="37">
        <v>0</v>
      </c>
      <c r="CT8" s="37">
        <v>7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1</v>
      </c>
      <c r="AA9" s="41">
        <f t="shared" ca="1" si="9"/>
        <v>2</v>
      </c>
      <c r="AB9" s="41">
        <f t="shared" ca="1" si="9"/>
        <v>5</v>
      </c>
      <c r="AC9" s="37"/>
      <c r="AD9" s="41">
        <f t="shared" ca="1" si="10"/>
        <v>0</v>
      </c>
      <c r="AE9" s="41">
        <f t="shared" ca="1" si="11"/>
        <v>0</v>
      </c>
      <c r="AF9" s="41">
        <f t="shared" ca="1" si="12"/>
        <v>6</v>
      </c>
      <c r="AG9" s="37"/>
      <c r="AH9" s="56" t="s">
        <v>9</v>
      </c>
      <c r="AI9" s="41">
        <f t="shared" ca="1" si="13"/>
        <v>125</v>
      </c>
      <c r="AJ9" s="61" t="s">
        <v>278</v>
      </c>
      <c r="AK9" s="41">
        <f t="shared" ca="1" si="14"/>
        <v>6</v>
      </c>
      <c r="AL9" s="61" t="s">
        <v>21</v>
      </c>
      <c r="AM9" s="41">
        <f t="shared" ca="1" si="1"/>
        <v>119</v>
      </c>
      <c r="AN9" s="37"/>
      <c r="AO9" s="56" t="s">
        <v>9</v>
      </c>
      <c r="AP9" s="82">
        <f t="shared" ca="1" si="15"/>
        <v>1</v>
      </c>
      <c r="AQ9" s="82">
        <f t="shared" ca="1" si="16"/>
        <v>2</v>
      </c>
      <c r="AR9" s="82">
        <f t="shared" ca="1" si="17"/>
        <v>5</v>
      </c>
      <c r="AS9" s="37"/>
      <c r="AT9" s="82">
        <f t="shared" ca="1" si="18"/>
        <v>0</v>
      </c>
      <c r="AU9" s="82">
        <f t="shared" ca="1" si="19"/>
        <v>0</v>
      </c>
      <c r="AV9" s="82">
        <f t="shared" ca="1" si="20"/>
        <v>6</v>
      </c>
      <c r="AW9" s="37"/>
      <c r="AX9" s="56" t="s">
        <v>9</v>
      </c>
      <c r="AY9" s="41">
        <f t="shared" ca="1" si="21"/>
        <v>125</v>
      </c>
      <c r="AZ9" s="61" t="s">
        <v>20</v>
      </c>
      <c r="BA9" s="41">
        <f t="shared" ca="1" si="22"/>
        <v>6</v>
      </c>
      <c r="BB9" s="61" t="s">
        <v>21</v>
      </c>
      <c r="BC9" s="41">
        <f t="shared" ca="1" si="2"/>
        <v>119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5.9808484411220775E-2</v>
      </c>
      <c r="BZ9" s="40">
        <f t="shared" ca="1" si="4"/>
        <v>11</v>
      </c>
      <c r="CA9" s="17"/>
      <c r="CB9" s="37">
        <v>9</v>
      </c>
      <c r="CC9" s="37">
        <v>1</v>
      </c>
      <c r="CD9" s="37">
        <v>0</v>
      </c>
      <c r="CG9" s="39">
        <f t="shared" ca="1" si="5"/>
        <v>0.33944664131301916</v>
      </c>
      <c r="CH9" s="40">
        <f t="shared" ca="1" si="6"/>
        <v>67</v>
      </c>
      <c r="CI9" s="17"/>
      <c r="CJ9" s="37">
        <v>9</v>
      </c>
      <c r="CK9" s="37">
        <v>0</v>
      </c>
      <c r="CL9" s="37">
        <v>8</v>
      </c>
      <c r="CO9" s="39">
        <f t="shared" ca="1" si="7"/>
        <v>0.45217211041513661</v>
      </c>
      <c r="CP9" s="40">
        <f t="shared" ca="1" si="0"/>
        <v>51</v>
      </c>
      <c r="CQ9" s="17"/>
      <c r="CR9" s="37">
        <v>9</v>
      </c>
      <c r="CS9" s="37">
        <v>0</v>
      </c>
      <c r="CT9" s="37">
        <v>8</v>
      </c>
      <c r="CV9" s="36"/>
      <c r="CW9" s="36"/>
    </row>
    <row r="10" spans="1:101" s="1" customFormat="1" ht="36.6" customHeight="1" x14ac:dyDescent="0.25">
      <c r="A10" s="159"/>
      <c r="B10" s="4"/>
      <c r="C10" s="22"/>
      <c r="D10" s="148" t="str">
        <f ca="1">IF($AA19="","","○")</f>
        <v/>
      </c>
      <c r="E10" s="146"/>
      <c r="F10" s="5"/>
      <c r="G10" s="159"/>
      <c r="H10" s="4"/>
      <c r="I10" s="22"/>
      <c r="J10" s="148" t="str">
        <f ca="1">IF($AA20="","","○")</f>
        <v/>
      </c>
      <c r="K10" s="146"/>
      <c r="L10" s="5"/>
      <c r="M10" s="159"/>
      <c r="N10" s="4"/>
      <c r="O10" s="22"/>
      <c r="P10" s="148" t="str">
        <f ca="1">IF($AA21="","","○")</f>
        <v/>
      </c>
      <c r="Q10" s="146"/>
      <c r="R10" s="5"/>
      <c r="S10" s="2"/>
      <c r="T10" s="2"/>
      <c r="U10" s="2"/>
      <c r="V10" s="2"/>
      <c r="W10" s="2"/>
      <c r="X10" s="37"/>
      <c r="Y10" s="56" t="s">
        <v>10</v>
      </c>
      <c r="Z10" s="41">
        <f t="shared" ca="1" si="8"/>
        <v>1</v>
      </c>
      <c r="AA10" s="41">
        <f t="shared" ca="1" si="9"/>
        <v>6</v>
      </c>
      <c r="AB10" s="41">
        <f t="shared" ca="1" si="9"/>
        <v>5</v>
      </c>
      <c r="AC10" s="37"/>
      <c r="AD10" s="41">
        <f t="shared" ca="1" si="10"/>
        <v>0</v>
      </c>
      <c r="AE10" s="41">
        <f t="shared" ca="1" si="11"/>
        <v>6</v>
      </c>
      <c r="AF10" s="41">
        <f t="shared" ca="1" si="12"/>
        <v>0</v>
      </c>
      <c r="AG10" s="37"/>
      <c r="AH10" s="56" t="s">
        <v>10</v>
      </c>
      <c r="AI10" s="41">
        <f t="shared" ca="1" si="13"/>
        <v>165</v>
      </c>
      <c r="AJ10" s="61" t="s">
        <v>20</v>
      </c>
      <c r="AK10" s="41">
        <f t="shared" ca="1" si="14"/>
        <v>60</v>
      </c>
      <c r="AL10" s="61" t="s">
        <v>21</v>
      </c>
      <c r="AM10" s="41">
        <f t="shared" ca="1" si="1"/>
        <v>105</v>
      </c>
      <c r="AN10" s="37"/>
      <c r="AO10" s="56" t="s">
        <v>10</v>
      </c>
      <c r="AP10" s="82">
        <f t="shared" ca="1" si="15"/>
        <v>1</v>
      </c>
      <c r="AQ10" s="82">
        <f t="shared" ca="1" si="16"/>
        <v>6</v>
      </c>
      <c r="AR10" s="82">
        <f t="shared" ca="1" si="17"/>
        <v>5</v>
      </c>
      <c r="AS10" s="37"/>
      <c r="AT10" s="82">
        <f t="shared" ca="1" si="18"/>
        <v>0</v>
      </c>
      <c r="AU10" s="82">
        <f t="shared" ca="1" si="19"/>
        <v>6</v>
      </c>
      <c r="AV10" s="82">
        <f t="shared" ca="1" si="20"/>
        <v>0</v>
      </c>
      <c r="AW10" s="37"/>
      <c r="AX10" s="56" t="s">
        <v>10</v>
      </c>
      <c r="AY10" s="41">
        <f t="shared" ca="1" si="21"/>
        <v>165</v>
      </c>
      <c r="AZ10" s="61" t="s">
        <v>20</v>
      </c>
      <c r="BA10" s="41">
        <f t="shared" ca="1" si="22"/>
        <v>60</v>
      </c>
      <c r="BB10" s="61" t="s">
        <v>21</v>
      </c>
      <c r="BC10" s="41">
        <f t="shared" ca="1" si="2"/>
        <v>105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0.84807154477603341</v>
      </c>
      <c r="BZ10" s="40">
        <f t="shared" ca="1" si="4"/>
        <v>2</v>
      </c>
      <c r="CA10" s="17"/>
      <c r="CB10" s="37">
        <v>10</v>
      </c>
      <c r="CC10" s="37">
        <v>1</v>
      </c>
      <c r="CD10" s="37">
        <v>0</v>
      </c>
      <c r="CG10" s="39">
        <f t="shared" ca="1" si="5"/>
        <v>0.44120699038927935</v>
      </c>
      <c r="CH10" s="40">
        <f t="shared" ca="1" si="6"/>
        <v>58</v>
      </c>
      <c r="CI10" s="17"/>
      <c r="CJ10" s="37">
        <v>10</v>
      </c>
      <c r="CK10" s="37">
        <v>0</v>
      </c>
      <c r="CL10" s="37">
        <v>9</v>
      </c>
      <c r="CO10" s="39">
        <f t="shared" ca="1" si="7"/>
        <v>0.92765271235820734</v>
      </c>
      <c r="CP10" s="40">
        <f t="shared" ca="1" si="0"/>
        <v>10</v>
      </c>
      <c r="CQ10" s="17"/>
      <c r="CR10" s="37">
        <v>10</v>
      </c>
      <c r="CS10" s="37">
        <v>0</v>
      </c>
      <c r="CT10" s="37">
        <v>9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7" t="str">
        <f ca="1">IF($Z19="","","○")</f>
        <v>○</v>
      </c>
      <c r="D11" s="147" t="str">
        <f ca="1">IF($AB19="","","○")</f>
        <v>○</v>
      </c>
      <c r="E11" s="147" t="str">
        <f ca="1">IF($AC19="","","○")</f>
        <v/>
      </c>
      <c r="F11" s="8"/>
      <c r="G11" s="6" t="s">
        <v>6</v>
      </c>
      <c r="H11" s="7"/>
      <c r="I11" s="147" t="str">
        <f ca="1">IF($Z20="","","○")</f>
        <v/>
      </c>
      <c r="J11" s="147" t="str">
        <f ca="1">IF($AB20="","","○")</f>
        <v/>
      </c>
      <c r="K11" s="147" t="str">
        <f ca="1">IF($AC20="","","○")</f>
        <v/>
      </c>
      <c r="L11" s="8"/>
      <c r="M11" s="6" t="s">
        <v>277</v>
      </c>
      <c r="N11" s="7"/>
      <c r="O11" s="147" t="str">
        <f ca="1">IF($Z21="","","○")</f>
        <v>○</v>
      </c>
      <c r="P11" s="147" t="str">
        <f ca="1">IF($AB21="","","○")</f>
        <v>○</v>
      </c>
      <c r="Q11" s="147" t="str">
        <f ca="1">IF($AC21="","","○")</f>
        <v/>
      </c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8"/>
        <v>1</v>
      </c>
      <c r="AA11" s="41">
        <f t="shared" ca="1" si="9"/>
        <v>5</v>
      </c>
      <c r="AB11" s="41">
        <f t="shared" ca="1" si="9"/>
        <v>0</v>
      </c>
      <c r="AC11" s="37"/>
      <c r="AD11" s="41">
        <f t="shared" ca="1" si="10"/>
        <v>0</v>
      </c>
      <c r="AE11" s="41">
        <f t="shared" ca="1" si="11"/>
        <v>7</v>
      </c>
      <c r="AF11" s="41">
        <f t="shared" ca="1" si="12"/>
        <v>9</v>
      </c>
      <c r="AG11" s="37"/>
      <c r="AH11" s="56" t="s">
        <v>13</v>
      </c>
      <c r="AI11" s="41">
        <f t="shared" ca="1" si="13"/>
        <v>150</v>
      </c>
      <c r="AJ11" s="61" t="s">
        <v>20</v>
      </c>
      <c r="AK11" s="41">
        <f t="shared" ca="1" si="14"/>
        <v>79</v>
      </c>
      <c r="AL11" s="61" t="s">
        <v>21</v>
      </c>
      <c r="AM11" s="41">
        <f t="shared" ca="1" si="1"/>
        <v>71</v>
      </c>
      <c r="AN11" s="37"/>
      <c r="AO11" s="56" t="s">
        <v>279</v>
      </c>
      <c r="AP11" s="82">
        <f t="shared" ca="1" si="15"/>
        <v>1</v>
      </c>
      <c r="AQ11" s="82">
        <f t="shared" ca="1" si="16"/>
        <v>5</v>
      </c>
      <c r="AR11" s="82">
        <f t="shared" ca="1" si="17"/>
        <v>0</v>
      </c>
      <c r="AS11" s="37"/>
      <c r="AT11" s="82">
        <f t="shared" ca="1" si="18"/>
        <v>0</v>
      </c>
      <c r="AU11" s="82">
        <f t="shared" ca="1" si="19"/>
        <v>7</v>
      </c>
      <c r="AV11" s="82">
        <f t="shared" ca="1" si="20"/>
        <v>9</v>
      </c>
      <c r="AW11" s="37"/>
      <c r="AX11" s="56" t="s">
        <v>13</v>
      </c>
      <c r="AY11" s="41">
        <f t="shared" ca="1" si="21"/>
        <v>150</v>
      </c>
      <c r="AZ11" s="61" t="s">
        <v>20</v>
      </c>
      <c r="BA11" s="41">
        <f t="shared" ca="1" si="22"/>
        <v>79</v>
      </c>
      <c r="BB11" s="61" t="s">
        <v>21</v>
      </c>
      <c r="BC11" s="41">
        <f t="shared" ca="1" si="2"/>
        <v>71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0.18644009942259476</v>
      </c>
      <c r="BZ11" s="40">
        <f t="shared" ca="1" si="4"/>
        <v>10</v>
      </c>
      <c r="CA11" s="17"/>
      <c r="CB11" s="37">
        <v>11</v>
      </c>
      <c r="CC11" s="37">
        <v>1</v>
      </c>
      <c r="CD11" s="37">
        <v>0</v>
      </c>
      <c r="CG11" s="39">
        <f t="shared" ca="1" si="5"/>
        <v>3.2121120697608974E-2</v>
      </c>
      <c r="CH11" s="40">
        <f t="shared" ca="1" si="6"/>
        <v>97</v>
      </c>
      <c r="CI11" s="17"/>
      <c r="CJ11" s="37">
        <v>11</v>
      </c>
      <c r="CK11" s="37">
        <v>1</v>
      </c>
      <c r="CL11" s="37">
        <v>0</v>
      </c>
      <c r="CO11" s="39">
        <f t="shared" ca="1" si="7"/>
        <v>0.56151228019772403</v>
      </c>
      <c r="CP11" s="40">
        <f t="shared" ca="1" si="0"/>
        <v>43</v>
      </c>
      <c r="CQ11" s="17"/>
      <c r="CR11" s="37">
        <v>11</v>
      </c>
      <c r="CS11" s="37">
        <v>1</v>
      </c>
      <c r="CT11" s="37">
        <v>0</v>
      </c>
      <c r="CV11" s="36"/>
      <c r="CW11" s="36"/>
    </row>
    <row r="12" spans="1:101" s="1" customFormat="1" ht="42" customHeight="1" x14ac:dyDescent="0.25">
      <c r="A12" s="9"/>
      <c r="B12" s="10"/>
      <c r="C12" s="11">
        <f ca="1">Z5</f>
        <v>1</v>
      </c>
      <c r="D12" s="11">
        <f ca="1">AA5</f>
        <v>2</v>
      </c>
      <c r="E12" s="11">
        <f ca="1">AB5</f>
        <v>9</v>
      </c>
      <c r="F12" s="8"/>
      <c r="G12" s="9"/>
      <c r="H12" s="10"/>
      <c r="I12" s="11">
        <f ca="1">Z6</f>
        <v>1</v>
      </c>
      <c r="J12" s="11">
        <f ca="1">AA6</f>
        <v>9</v>
      </c>
      <c r="K12" s="11">
        <f ca="1">AB6</f>
        <v>3</v>
      </c>
      <c r="L12" s="8"/>
      <c r="M12" s="9"/>
      <c r="N12" s="10"/>
      <c r="O12" s="11">
        <f ca="1">Z7</f>
        <v>1</v>
      </c>
      <c r="P12" s="11">
        <f ca="1">AA7</f>
        <v>0</v>
      </c>
      <c r="Q12" s="11">
        <f ca="1">AB7</f>
        <v>5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1</v>
      </c>
      <c r="AA12" s="41">
        <f t="shared" ca="1" si="9"/>
        <v>9</v>
      </c>
      <c r="AB12" s="41">
        <f t="shared" ca="1" si="9"/>
        <v>4</v>
      </c>
      <c r="AC12" s="37"/>
      <c r="AD12" s="41">
        <f t="shared" ca="1" si="10"/>
        <v>0</v>
      </c>
      <c r="AE12" s="41">
        <f t="shared" ca="1" si="11"/>
        <v>6</v>
      </c>
      <c r="AF12" s="41">
        <f t="shared" ca="1" si="12"/>
        <v>2</v>
      </c>
      <c r="AG12" s="37"/>
      <c r="AH12" s="56" t="s">
        <v>12</v>
      </c>
      <c r="AI12" s="41">
        <f t="shared" ca="1" si="13"/>
        <v>194</v>
      </c>
      <c r="AJ12" s="61" t="s">
        <v>20</v>
      </c>
      <c r="AK12" s="41">
        <f t="shared" ca="1" si="14"/>
        <v>62</v>
      </c>
      <c r="AL12" s="61" t="s">
        <v>21</v>
      </c>
      <c r="AM12" s="41">
        <f t="shared" ca="1" si="1"/>
        <v>132</v>
      </c>
      <c r="AN12" s="37"/>
      <c r="AO12" s="56" t="s">
        <v>12</v>
      </c>
      <c r="AP12" s="82">
        <f t="shared" ca="1" si="15"/>
        <v>1</v>
      </c>
      <c r="AQ12" s="82">
        <f t="shared" ca="1" si="16"/>
        <v>9</v>
      </c>
      <c r="AR12" s="82">
        <f t="shared" ca="1" si="17"/>
        <v>4</v>
      </c>
      <c r="AS12" s="37"/>
      <c r="AT12" s="82">
        <f t="shared" ca="1" si="18"/>
        <v>0</v>
      </c>
      <c r="AU12" s="82">
        <f t="shared" ca="1" si="19"/>
        <v>6</v>
      </c>
      <c r="AV12" s="82">
        <f t="shared" ca="1" si="20"/>
        <v>2</v>
      </c>
      <c r="AW12" s="37"/>
      <c r="AX12" s="56" t="s">
        <v>12</v>
      </c>
      <c r="AY12" s="41">
        <f t="shared" ca="1" si="21"/>
        <v>194</v>
      </c>
      <c r="AZ12" s="61" t="s">
        <v>20</v>
      </c>
      <c r="BA12" s="41">
        <f t="shared" ca="1" si="22"/>
        <v>62</v>
      </c>
      <c r="BB12" s="61" t="s">
        <v>21</v>
      </c>
      <c r="BC12" s="41">
        <f t="shared" ca="1" si="2"/>
        <v>132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0.26285752092985115</v>
      </c>
      <c r="BZ12" s="40">
        <f t="shared" ca="1" si="4"/>
        <v>8</v>
      </c>
      <c r="CA12" s="17"/>
      <c r="CB12" s="37">
        <v>12</v>
      </c>
      <c r="CC12" s="37">
        <v>1</v>
      </c>
      <c r="CD12" s="37">
        <v>0</v>
      </c>
      <c r="CG12" s="39">
        <f t="shared" ca="1" si="5"/>
        <v>0.70113247408533008</v>
      </c>
      <c r="CH12" s="40">
        <f t="shared" ca="1" si="6"/>
        <v>36</v>
      </c>
      <c r="CI12" s="17"/>
      <c r="CJ12" s="37">
        <v>12</v>
      </c>
      <c r="CK12" s="37">
        <v>1</v>
      </c>
      <c r="CL12" s="37">
        <v>1</v>
      </c>
      <c r="CO12" s="39">
        <f t="shared" ca="1" si="7"/>
        <v>0.28547695720196431</v>
      </c>
      <c r="CP12" s="40">
        <f t="shared" ca="1" si="0"/>
        <v>76</v>
      </c>
      <c r="CQ12" s="17"/>
      <c r="CR12" s="37">
        <v>12</v>
      </c>
      <c r="CS12" s="37">
        <v>1</v>
      </c>
      <c r="CT12" s="37">
        <v>1</v>
      </c>
      <c r="CV12" s="36"/>
      <c r="CW12" s="36"/>
    </row>
    <row r="13" spans="1:101" s="1" customFormat="1" ht="42" customHeight="1" thickBot="1" x14ac:dyDescent="0.3">
      <c r="A13" s="9"/>
      <c r="B13" s="12" t="s">
        <v>20</v>
      </c>
      <c r="C13" s="13">
        <f ca="1">AD5</f>
        <v>0</v>
      </c>
      <c r="D13" s="13">
        <f ca="1">AE5</f>
        <v>8</v>
      </c>
      <c r="E13" s="13">
        <f ca="1">AF5</f>
        <v>2</v>
      </c>
      <c r="F13" s="8"/>
      <c r="G13" s="9"/>
      <c r="H13" s="12" t="s">
        <v>20</v>
      </c>
      <c r="I13" s="13">
        <f ca="1">AD6</f>
        <v>0</v>
      </c>
      <c r="J13" s="13">
        <f ca="1">AE6</f>
        <v>7</v>
      </c>
      <c r="K13" s="13">
        <f ca="1">AF6</f>
        <v>1</v>
      </c>
      <c r="L13" s="8"/>
      <c r="M13" s="9"/>
      <c r="N13" s="12" t="s">
        <v>280</v>
      </c>
      <c r="O13" s="13">
        <f ca="1">AD7</f>
        <v>0</v>
      </c>
      <c r="P13" s="13">
        <f ca="1">AE7</f>
        <v>8</v>
      </c>
      <c r="Q13" s="13">
        <f ca="1">AF7</f>
        <v>5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1</v>
      </c>
      <c r="AA13" s="41">
        <f t="shared" ca="1" si="9"/>
        <v>3</v>
      </c>
      <c r="AB13" s="41">
        <f t="shared" ca="1" si="9"/>
        <v>7</v>
      </c>
      <c r="AC13" s="37"/>
      <c r="AD13" s="41">
        <f t="shared" ca="1" si="10"/>
        <v>0</v>
      </c>
      <c r="AE13" s="41">
        <f t="shared" ca="1" si="11"/>
        <v>5</v>
      </c>
      <c r="AF13" s="41">
        <f t="shared" ca="1" si="12"/>
        <v>5</v>
      </c>
      <c r="AG13" s="37"/>
      <c r="AH13" s="56" t="s">
        <v>11</v>
      </c>
      <c r="AI13" s="41">
        <f t="shared" ca="1" si="13"/>
        <v>137</v>
      </c>
      <c r="AJ13" s="61" t="s">
        <v>20</v>
      </c>
      <c r="AK13" s="41">
        <f t="shared" ca="1" si="14"/>
        <v>55</v>
      </c>
      <c r="AL13" s="61" t="s">
        <v>21</v>
      </c>
      <c r="AM13" s="41">
        <f t="shared" ca="1" si="1"/>
        <v>82</v>
      </c>
      <c r="AN13" s="37"/>
      <c r="AO13" s="56" t="s">
        <v>11</v>
      </c>
      <c r="AP13" s="82">
        <f t="shared" ca="1" si="15"/>
        <v>1</v>
      </c>
      <c r="AQ13" s="82">
        <f t="shared" ca="1" si="16"/>
        <v>3</v>
      </c>
      <c r="AR13" s="82">
        <f t="shared" ca="1" si="17"/>
        <v>7</v>
      </c>
      <c r="AS13" s="37"/>
      <c r="AT13" s="82">
        <f t="shared" ca="1" si="18"/>
        <v>0</v>
      </c>
      <c r="AU13" s="82">
        <f t="shared" ca="1" si="19"/>
        <v>5</v>
      </c>
      <c r="AV13" s="82">
        <f t="shared" ca="1" si="20"/>
        <v>5</v>
      </c>
      <c r="AW13" s="37"/>
      <c r="AX13" s="56" t="s">
        <v>11</v>
      </c>
      <c r="AY13" s="41">
        <f t="shared" ca="1" si="21"/>
        <v>137</v>
      </c>
      <c r="AZ13" s="61" t="s">
        <v>20</v>
      </c>
      <c r="BA13" s="41">
        <f t="shared" ca="1" si="22"/>
        <v>55</v>
      </c>
      <c r="BB13" s="61" t="s">
        <v>21</v>
      </c>
      <c r="BC13" s="41">
        <f t="shared" ca="1" si="2"/>
        <v>82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/>
      <c r="BZ13" s="40"/>
      <c r="CA13" s="17"/>
      <c r="CB13" s="37"/>
      <c r="CC13" s="37"/>
      <c r="CD13" s="37"/>
      <c r="CG13" s="39">
        <f t="shared" ca="1" si="5"/>
        <v>0.65521292107977658</v>
      </c>
      <c r="CH13" s="40">
        <f t="shared" ca="1" si="6"/>
        <v>45</v>
      </c>
      <c r="CI13" s="17"/>
      <c r="CJ13" s="37">
        <v>13</v>
      </c>
      <c r="CK13" s="37">
        <v>1</v>
      </c>
      <c r="CL13" s="37">
        <v>2</v>
      </c>
      <c r="CO13" s="39">
        <f t="shared" ca="1" si="7"/>
        <v>0.37106730071931138</v>
      </c>
      <c r="CP13" s="40">
        <f t="shared" ca="1" si="0"/>
        <v>64</v>
      </c>
      <c r="CQ13" s="17"/>
      <c r="CR13" s="37">
        <v>13</v>
      </c>
      <c r="CS13" s="37">
        <v>1</v>
      </c>
      <c r="CT13" s="37">
        <v>2</v>
      </c>
      <c r="CV13" s="36"/>
      <c r="CW13" s="36"/>
    </row>
    <row r="14" spans="1:101" s="1" customFormat="1" ht="42" customHeight="1" x14ac:dyDescent="0.4">
      <c r="A14" s="9"/>
      <c r="B14" s="160"/>
      <c r="C14" s="160"/>
      <c r="D14" s="161"/>
      <c r="E14" s="161"/>
      <c r="F14" s="8"/>
      <c r="G14" s="9"/>
      <c r="H14" s="160"/>
      <c r="I14" s="160"/>
      <c r="J14" s="161"/>
      <c r="K14" s="161"/>
      <c r="L14" s="8"/>
      <c r="M14" s="9"/>
      <c r="N14" s="160"/>
      <c r="O14" s="160"/>
      <c r="P14" s="161"/>
      <c r="Q14" s="161"/>
      <c r="R14" s="8"/>
      <c r="S14" s="2"/>
      <c r="T14" s="2"/>
      <c r="U14" s="2"/>
      <c r="V14" s="2"/>
      <c r="W14" s="2"/>
      <c r="X14" s="37"/>
      <c r="Y14" s="37"/>
      <c r="Z14" s="144" t="s">
        <v>56</v>
      </c>
      <c r="AA14" s="144" t="s">
        <v>30</v>
      </c>
      <c r="AB14" s="144" t="s">
        <v>32</v>
      </c>
      <c r="AC14" s="144" t="s">
        <v>31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/>
      <c r="BZ14" s="40"/>
      <c r="CA14" s="17"/>
      <c r="CB14" s="37"/>
      <c r="CC14" s="37"/>
      <c r="CD14" s="37"/>
      <c r="CG14" s="39">
        <f t="shared" ca="1" si="5"/>
        <v>0.64215932912632112</v>
      </c>
      <c r="CH14" s="40">
        <f t="shared" ca="1" si="6"/>
        <v>47</v>
      </c>
      <c r="CI14" s="17"/>
      <c r="CJ14" s="37">
        <v>14</v>
      </c>
      <c r="CK14" s="37">
        <v>1</v>
      </c>
      <c r="CL14" s="37">
        <v>3</v>
      </c>
      <c r="CO14" s="39">
        <f t="shared" ca="1" si="7"/>
        <v>0.49664356985125313</v>
      </c>
      <c r="CP14" s="40">
        <f t="shared" ca="1" si="0"/>
        <v>48</v>
      </c>
      <c r="CQ14" s="17"/>
      <c r="CR14" s="37">
        <v>14</v>
      </c>
      <c r="CS14" s="37">
        <v>1</v>
      </c>
      <c r="CT14" s="37">
        <v>3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/>
      <c r="BZ15" s="40"/>
      <c r="CA15" s="17"/>
      <c r="CB15" s="37"/>
      <c r="CC15" s="36"/>
      <c r="CD15" s="37"/>
      <c r="CG15" s="39">
        <f t="shared" ca="1" si="5"/>
        <v>0.76860545784641643</v>
      </c>
      <c r="CH15" s="40">
        <f t="shared" ca="1" si="6"/>
        <v>26</v>
      </c>
      <c r="CI15" s="17"/>
      <c r="CJ15" s="37">
        <v>15</v>
      </c>
      <c r="CK15" s="37">
        <v>1</v>
      </c>
      <c r="CL15" s="37">
        <v>4</v>
      </c>
      <c r="CO15" s="39">
        <f t="shared" ca="1" si="7"/>
        <v>7.8404406571675911E-2</v>
      </c>
      <c r="CP15" s="40">
        <f t="shared" ca="1" si="0"/>
        <v>91</v>
      </c>
      <c r="CQ15" s="17"/>
      <c r="CR15" s="37">
        <v>15</v>
      </c>
      <c r="CS15" s="37">
        <v>1</v>
      </c>
      <c r="CT15" s="37">
        <v>4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8" t="str">
        <f ca="1">IF($AA22="","","○")</f>
        <v/>
      </c>
      <c r="E16" s="146"/>
      <c r="F16" s="5"/>
      <c r="G16" s="3"/>
      <c r="H16" s="4"/>
      <c r="I16" s="22"/>
      <c r="J16" s="148" t="str">
        <f ca="1">IF($AA23="","","○")</f>
        <v/>
      </c>
      <c r="K16" s="146"/>
      <c r="L16" s="5"/>
      <c r="M16" s="3"/>
      <c r="N16" s="4"/>
      <c r="O16" s="22"/>
      <c r="P16" s="148" t="str">
        <f ca="1">IF($AA24="","","○")</f>
        <v/>
      </c>
      <c r="Q16" s="146"/>
      <c r="R16" s="5"/>
      <c r="S16" s="2"/>
      <c r="T16" s="2"/>
      <c r="U16" s="2"/>
      <c r="V16" s="2"/>
      <c r="W16" s="2"/>
      <c r="X16" s="37"/>
      <c r="Y16" s="56" t="s">
        <v>2</v>
      </c>
      <c r="Z16" s="145" t="str">
        <f ca="1">AH43</f>
        <v/>
      </c>
      <c r="AA16" s="145" t="str">
        <f ca="1">AT43</f>
        <v/>
      </c>
      <c r="AB16" s="145" t="str">
        <f ca="1">BC43</f>
        <v/>
      </c>
      <c r="AC16" s="145" t="str">
        <f t="shared" ref="AC16:AC27" ca="1" si="23">BN43</f>
        <v/>
      </c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/>
      <c r="BZ16" s="40"/>
      <c r="CA16" s="17"/>
      <c r="CB16" s="37"/>
      <c r="CC16" s="36"/>
      <c r="CD16" s="37"/>
      <c r="CG16" s="39">
        <f t="shared" ca="1" si="5"/>
        <v>9.7570168436714844E-2</v>
      </c>
      <c r="CH16" s="40">
        <f t="shared" ca="1" si="6"/>
        <v>92</v>
      </c>
      <c r="CI16" s="17"/>
      <c r="CJ16" s="37">
        <v>16</v>
      </c>
      <c r="CK16" s="37">
        <v>1</v>
      </c>
      <c r="CL16" s="37">
        <v>5</v>
      </c>
      <c r="CO16" s="39">
        <f t="shared" ca="1" si="7"/>
        <v>0.55014568556832832</v>
      </c>
      <c r="CP16" s="40">
        <f t="shared" ca="1" si="0"/>
        <v>46</v>
      </c>
      <c r="CQ16" s="17"/>
      <c r="CR16" s="37">
        <v>16</v>
      </c>
      <c r="CS16" s="37">
        <v>1</v>
      </c>
      <c r="CT16" s="37">
        <v>5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7" t="str">
        <f ca="1">IF($Z22="","","○")</f>
        <v/>
      </c>
      <c r="D17" s="147" t="str">
        <f ca="1">IF($AB22="","","○")</f>
        <v>○</v>
      </c>
      <c r="E17" s="147" t="str">
        <f ca="1">IF($AC22="","","○")</f>
        <v>○</v>
      </c>
      <c r="F17" s="8"/>
      <c r="G17" s="6" t="s">
        <v>9</v>
      </c>
      <c r="H17" s="7"/>
      <c r="I17" s="147" t="str">
        <f ca="1">IF($Z23="","","○")</f>
        <v/>
      </c>
      <c r="J17" s="147" t="str">
        <f ca="1">IF($AB23="","","○")</f>
        <v>○</v>
      </c>
      <c r="K17" s="147" t="str">
        <f ca="1">IF($AC23="","","○")</f>
        <v>○</v>
      </c>
      <c r="L17" s="8"/>
      <c r="M17" s="6" t="s">
        <v>10</v>
      </c>
      <c r="N17" s="7"/>
      <c r="O17" s="147" t="str">
        <f ca="1">IF($Z24="","","○")</f>
        <v/>
      </c>
      <c r="P17" s="147" t="str">
        <f ca="1">IF($AB24="","","○")</f>
        <v/>
      </c>
      <c r="Q17" s="147" t="str">
        <f ca="1">IF($AC24="","","○")</f>
        <v/>
      </c>
      <c r="R17" s="8"/>
      <c r="S17" s="2"/>
      <c r="T17" s="2"/>
      <c r="U17" s="2"/>
      <c r="V17" s="2"/>
      <c r="W17" s="2"/>
      <c r="X17" s="37"/>
      <c r="Y17" s="56" t="s">
        <v>3</v>
      </c>
      <c r="Z17" s="145">
        <f t="shared" ref="Z17:Z27" ca="1" si="24">AH44</f>
        <v>0</v>
      </c>
      <c r="AA17" s="145" t="str">
        <f t="shared" ref="AA17:AA27" ca="1" si="25">AT44</f>
        <v/>
      </c>
      <c r="AB17" s="145">
        <f t="shared" ref="AB17:AB27" ca="1" si="26">BC44</f>
        <v>10</v>
      </c>
      <c r="AC17" s="145" t="str">
        <f t="shared" ca="1" si="23"/>
        <v/>
      </c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/>
      <c r="BZ17" s="40"/>
      <c r="CA17" s="17"/>
      <c r="CB17" s="37"/>
      <c r="CC17" s="36"/>
      <c r="CD17" s="37"/>
      <c r="CG17" s="39">
        <f t="shared" ca="1" si="5"/>
        <v>5.6380285274302722E-2</v>
      </c>
      <c r="CH17" s="40">
        <f t="shared" ca="1" si="6"/>
        <v>95</v>
      </c>
      <c r="CI17" s="17"/>
      <c r="CJ17" s="37">
        <v>17</v>
      </c>
      <c r="CK17" s="37">
        <v>1</v>
      </c>
      <c r="CL17" s="37">
        <v>6</v>
      </c>
      <c r="CO17" s="39">
        <f t="shared" ca="1" si="7"/>
        <v>0.35353819486710636</v>
      </c>
      <c r="CP17" s="40">
        <f t="shared" ca="1" si="0"/>
        <v>67</v>
      </c>
      <c r="CQ17" s="17"/>
      <c r="CR17" s="37">
        <v>17</v>
      </c>
      <c r="CS17" s="37">
        <v>1</v>
      </c>
      <c r="CT17" s="37">
        <v>6</v>
      </c>
      <c r="CV17" s="36"/>
      <c r="CW17" s="36"/>
    </row>
    <row r="18" spans="1:101" s="1" customFormat="1" ht="42" customHeight="1" x14ac:dyDescent="0.25">
      <c r="A18" s="9"/>
      <c r="B18" s="10"/>
      <c r="C18" s="11">
        <f ca="1">Z8</f>
        <v>1</v>
      </c>
      <c r="D18" s="11">
        <f ca="1">AA8</f>
        <v>5</v>
      </c>
      <c r="E18" s="11">
        <f ca="1">AB8</f>
        <v>6</v>
      </c>
      <c r="F18" s="8"/>
      <c r="G18" s="9"/>
      <c r="H18" s="10"/>
      <c r="I18" s="11">
        <f ca="1">Z9</f>
        <v>1</v>
      </c>
      <c r="J18" s="11">
        <f ca="1">AA9</f>
        <v>2</v>
      </c>
      <c r="K18" s="11">
        <f ca="1">AB9</f>
        <v>5</v>
      </c>
      <c r="L18" s="8"/>
      <c r="M18" s="9"/>
      <c r="N18" s="10"/>
      <c r="O18" s="11">
        <f ca="1">Z10</f>
        <v>1</v>
      </c>
      <c r="P18" s="11">
        <f ca="1">AA10</f>
        <v>6</v>
      </c>
      <c r="Q18" s="11">
        <f ca="1">AB10</f>
        <v>5</v>
      </c>
      <c r="R18" s="8"/>
      <c r="S18" s="2"/>
      <c r="T18" s="2"/>
      <c r="U18" s="2"/>
      <c r="V18" s="2"/>
      <c r="W18" s="2"/>
      <c r="X18" s="37"/>
      <c r="Y18" s="56" t="s">
        <v>4</v>
      </c>
      <c r="Z18" s="145">
        <f t="shared" ca="1" si="24"/>
        <v>0</v>
      </c>
      <c r="AA18" s="145" t="str">
        <f t="shared" ca="1" si="25"/>
        <v/>
      </c>
      <c r="AB18" s="145">
        <f t="shared" ca="1" si="26"/>
        <v>10</v>
      </c>
      <c r="AC18" s="145" t="str">
        <f t="shared" ca="1" si="23"/>
        <v/>
      </c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/>
      <c r="BZ18" s="40"/>
      <c r="CA18" s="17"/>
      <c r="CB18" s="37"/>
      <c r="CC18" s="36"/>
      <c r="CD18" s="37"/>
      <c r="CG18" s="39">
        <f t="shared" ca="1" si="5"/>
        <v>0.91910570059817698</v>
      </c>
      <c r="CH18" s="40">
        <f t="shared" ca="1" si="6"/>
        <v>7</v>
      </c>
      <c r="CI18" s="17"/>
      <c r="CJ18" s="37">
        <v>18</v>
      </c>
      <c r="CK18" s="37">
        <v>1</v>
      </c>
      <c r="CL18" s="37">
        <v>7</v>
      </c>
      <c r="CO18" s="39">
        <f t="shared" ca="1" si="7"/>
        <v>0.89191456838202376</v>
      </c>
      <c r="CP18" s="40">
        <f t="shared" ca="1" si="0"/>
        <v>12</v>
      </c>
      <c r="CQ18" s="17"/>
      <c r="CR18" s="37">
        <v>18</v>
      </c>
      <c r="CS18" s="37">
        <v>1</v>
      </c>
      <c r="CT18" s="37">
        <v>7</v>
      </c>
      <c r="CV18" s="36"/>
      <c r="CW18" s="36"/>
    </row>
    <row r="19" spans="1:101" s="1" customFormat="1" ht="42" customHeight="1" thickBot="1" x14ac:dyDescent="0.3">
      <c r="A19" s="9"/>
      <c r="B19" s="12" t="s">
        <v>20</v>
      </c>
      <c r="C19" s="13">
        <f ca="1">AD8</f>
        <v>0</v>
      </c>
      <c r="D19" s="13">
        <f ca="1">AE8</f>
        <v>1</v>
      </c>
      <c r="E19" s="13">
        <f ca="1">AF8</f>
        <v>7</v>
      </c>
      <c r="F19" s="8"/>
      <c r="G19" s="9"/>
      <c r="H19" s="12" t="s">
        <v>20</v>
      </c>
      <c r="I19" s="13">
        <f ca="1">AD9</f>
        <v>0</v>
      </c>
      <c r="J19" s="13">
        <f ca="1">AE9</f>
        <v>0</v>
      </c>
      <c r="K19" s="13">
        <f ca="1">AF9</f>
        <v>6</v>
      </c>
      <c r="L19" s="8"/>
      <c r="M19" s="9"/>
      <c r="N19" s="12" t="s">
        <v>20</v>
      </c>
      <c r="O19" s="13">
        <f ca="1">AD10</f>
        <v>0</v>
      </c>
      <c r="P19" s="13">
        <f ca="1">AE10</f>
        <v>6</v>
      </c>
      <c r="Q19" s="13">
        <f ca="1">AF10</f>
        <v>0</v>
      </c>
      <c r="R19" s="8"/>
      <c r="S19" s="2"/>
      <c r="T19" s="2"/>
      <c r="U19" s="2"/>
      <c r="V19" s="2"/>
      <c r="W19" s="2"/>
      <c r="X19" s="37"/>
      <c r="Y19" s="56" t="s">
        <v>7</v>
      </c>
      <c r="Z19" s="145">
        <f t="shared" ca="1" si="24"/>
        <v>0</v>
      </c>
      <c r="AA19" s="145" t="str">
        <f t="shared" ca="1" si="25"/>
        <v/>
      </c>
      <c r="AB19" s="145">
        <f t="shared" ca="1" si="26"/>
        <v>10</v>
      </c>
      <c r="AC19" s="145" t="str">
        <f t="shared" ca="1" si="23"/>
        <v/>
      </c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>
        <f t="shared" ca="1" si="5"/>
        <v>0.60794387892812352</v>
      </c>
      <c r="CH19" s="40">
        <f t="shared" ca="1" si="6"/>
        <v>50</v>
      </c>
      <c r="CI19" s="17"/>
      <c r="CJ19" s="37">
        <v>19</v>
      </c>
      <c r="CK19" s="37">
        <v>1</v>
      </c>
      <c r="CL19" s="37">
        <v>8</v>
      </c>
      <c r="CO19" s="39">
        <f t="shared" ca="1" si="7"/>
        <v>0.40230166921383537</v>
      </c>
      <c r="CP19" s="40">
        <f t="shared" ca="1" si="0"/>
        <v>58</v>
      </c>
      <c r="CQ19" s="17"/>
      <c r="CR19" s="37">
        <v>19</v>
      </c>
      <c r="CS19" s="37">
        <v>1</v>
      </c>
      <c r="CT19" s="37">
        <v>8</v>
      </c>
      <c r="CV19" s="36"/>
      <c r="CW19" s="36"/>
    </row>
    <row r="20" spans="1:101" s="1" customFormat="1" ht="42" customHeight="1" x14ac:dyDescent="0.25">
      <c r="A20" s="9"/>
      <c r="B20" s="156"/>
      <c r="C20" s="156"/>
      <c r="D20" s="156"/>
      <c r="E20" s="156"/>
      <c r="F20" s="8"/>
      <c r="G20" s="9"/>
      <c r="H20" s="156"/>
      <c r="I20" s="156"/>
      <c r="J20" s="156"/>
      <c r="K20" s="156"/>
      <c r="L20" s="8"/>
      <c r="M20" s="9"/>
      <c r="N20" s="156"/>
      <c r="O20" s="156"/>
      <c r="P20" s="156"/>
      <c r="Q20" s="156"/>
      <c r="R20" s="8"/>
      <c r="S20" s="2"/>
      <c r="T20" s="2"/>
      <c r="U20" s="2"/>
      <c r="V20" s="2"/>
      <c r="W20" s="2"/>
      <c r="X20" s="37"/>
      <c r="Y20" s="56" t="s">
        <v>6</v>
      </c>
      <c r="Z20" s="145" t="str">
        <f t="shared" ca="1" si="24"/>
        <v/>
      </c>
      <c r="AA20" s="145" t="str">
        <f t="shared" ca="1" si="25"/>
        <v/>
      </c>
      <c r="AB20" s="145" t="str">
        <f t="shared" ca="1" si="26"/>
        <v/>
      </c>
      <c r="AC20" s="145" t="str">
        <f t="shared" ca="1" si="23"/>
        <v/>
      </c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>
        <f t="shared" ca="1" si="5"/>
        <v>0.39681556548213681</v>
      </c>
      <c r="CH20" s="40">
        <f t="shared" ca="1" si="6"/>
        <v>62</v>
      </c>
      <c r="CI20" s="17"/>
      <c r="CJ20" s="37">
        <v>20</v>
      </c>
      <c r="CK20" s="37">
        <v>1</v>
      </c>
      <c r="CL20" s="37">
        <v>9</v>
      </c>
      <c r="CO20" s="39">
        <f t="shared" ca="1" si="7"/>
        <v>0.5570724394614941</v>
      </c>
      <c r="CP20" s="40">
        <f t="shared" ca="1" si="0"/>
        <v>44</v>
      </c>
      <c r="CQ20" s="17"/>
      <c r="CR20" s="37">
        <v>20</v>
      </c>
      <c r="CS20" s="37">
        <v>1</v>
      </c>
      <c r="CT20" s="37">
        <v>9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5">
        <f t="shared" ca="1" si="24"/>
        <v>0</v>
      </c>
      <c r="AA21" s="145" t="str">
        <f t="shared" ca="1" si="25"/>
        <v/>
      </c>
      <c r="AB21" s="145">
        <f t="shared" ca="1" si="26"/>
        <v>10</v>
      </c>
      <c r="AC21" s="145" t="str">
        <f t="shared" ca="1" si="23"/>
        <v/>
      </c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>
        <f t="shared" ca="1" si="5"/>
        <v>0.78787659504297647</v>
      </c>
      <c r="CH21" s="40">
        <f t="shared" ca="1" si="6"/>
        <v>23</v>
      </c>
      <c r="CI21" s="17"/>
      <c r="CJ21" s="37">
        <v>21</v>
      </c>
      <c r="CK21" s="37">
        <v>2</v>
      </c>
      <c r="CL21" s="37">
        <v>0</v>
      </c>
      <c r="CO21" s="39">
        <f t="shared" ca="1" si="7"/>
        <v>0.95741679547502367</v>
      </c>
      <c r="CP21" s="40">
        <f t="shared" ca="1" si="0"/>
        <v>5</v>
      </c>
      <c r="CQ21" s="17"/>
      <c r="CR21" s="37">
        <v>21</v>
      </c>
      <c r="CS21" s="37">
        <v>2</v>
      </c>
      <c r="CT21" s="37">
        <v>0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8" t="str">
        <f ca="1">IF($AA25="","","○")</f>
        <v>○</v>
      </c>
      <c r="E22" s="146"/>
      <c r="F22" s="5"/>
      <c r="G22" s="3"/>
      <c r="H22" s="4"/>
      <c r="I22" s="22"/>
      <c r="J22" s="148" t="str">
        <f ca="1">IF($AA26="","","○")</f>
        <v/>
      </c>
      <c r="K22" s="146"/>
      <c r="L22" s="5"/>
      <c r="M22" s="3"/>
      <c r="N22" s="4"/>
      <c r="O22" s="22"/>
      <c r="P22" s="148" t="str">
        <f ca="1">IF($AA27="","","○")</f>
        <v/>
      </c>
      <c r="Q22" s="146"/>
      <c r="R22" s="5"/>
      <c r="S22" s="2"/>
      <c r="T22" s="2"/>
      <c r="U22" s="2"/>
      <c r="V22" s="2"/>
      <c r="W22" s="2"/>
      <c r="X22" s="37"/>
      <c r="Y22" s="56" t="s">
        <v>8</v>
      </c>
      <c r="Z22" s="145" t="str">
        <f t="shared" ca="1" si="24"/>
        <v/>
      </c>
      <c r="AA22" s="145" t="str">
        <f t="shared" ca="1" si="25"/>
        <v/>
      </c>
      <c r="AB22" s="145">
        <f t="shared" ca="1" si="26"/>
        <v>4</v>
      </c>
      <c r="AC22" s="145">
        <f t="shared" ca="1" si="23"/>
        <v>10</v>
      </c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>
        <f t="shared" ca="1" si="5"/>
        <v>0.39566396296563855</v>
      </c>
      <c r="CH22" s="40">
        <f t="shared" ca="1" si="6"/>
        <v>63</v>
      </c>
      <c r="CI22" s="17"/>
      <c r="CJ22" s="37">
        <v>22</v>
      </c>
      <c r="CK22" s="37">
        <v>2</v>
      </c>
      <c r="CL22" s="37">
        <v>1</v>
      </c>
      <c r="CO22" s="39">
        <f t="shared" ca="1" si="7"/>
        <v>0.71520075686059237</v>
      </c>
      <c r="CP22" s="40">
        <f t="shared" ca="1" si="0"/>
        <v>31</v>
      </c>
      <c r="CQ22" s="17"/>
      <c r="CR22" s="37">
        <v>22</v>
      </c>
      <c r="CS22" s="37">
        <v>2</v>
      </c>
      <c r="CT22" s="37">
        <v>1</v>
      </c>
      <c r="CV22" s="36"/>
      <c r="CW22" s="36"/>
    </row>
    <row r="23" spans="1:101" s="1" customFormat="1" ht="36.6" customHeight="1" x14ac:dyDescent="0.25">
      <c r="A23" s="6" t="s">
        <v>13</v>
      </c>
      <c r="B23" s="7"/>
      <c r="C23" s="147" t="str">
        <f ca="1">IF($Z25="","","○")</f>
        <v>○</v>
      </c>
      <c r="D23" s="147" t="str">
        <f ca="1">IF($AB25="","","○")</f>
        <v>○</v>
      </c>
      <c r="E23" s="147" t="str">
        <f ca="1">IF($AC25="","","○")</f>
        <v>○</v>
      </c>
      <c r="F23" s="8"/>
      <c r="G23" s="6" t="s">
        <v>12</v>
      </c>
      <c r="H23" s="7"/>
      <c r="I23" s="147" t="str">
        <f ca="1">IF($Z26="","","○")</f>
        <v/>
      </c>
      <c r="J23" s="147" t="str">
        <f ca="1">IF($AB26="","","○")</f>
        <v/>
      </c>
      <c r="K23" s="147" t="str">
        <f ca="1">IF($AC26="","","○")</f>
        <v/>
      </c>
      <c r="L23" s="8"/>
      <c r="M23" s="6" t="s">
        <v>11</v>
      </c>
      <c r="N23" s="7"/>
      <c r="O23" s="147" t="str">
        <f ca="1">IF($Z27="","","○")</f>
        <v>○</v>
      </c>
      <c r="P23" s="147" t="str">
        <f ca="1">IF($AB27="","","○")</f>
        <v>○</v>
      </c>
      <c r="Q23" s="147" t="str">
        <f ca="1">IF($AC27="","","○")</f>
        <v/>
      </c>
      <c r="R23" s="8"/>
      <c r="S23" s="2"/>
      <c r="T23" s="2"/>
      <c r="U23" s="2"/>
      <c r="V23" s="2"/>
      <c r="W23" s="2"/>
      <c r="X23" s="37"/>
      <c r="Y23" s="56" t="s">
        <v>9</v>
      </c>
      <c r="Z23" s="145" t="str">
        <f t="shared" ca="1" si="24"/>
        <v/>
      </c>
      <c r="AA23" s="145" t="str">
        <f t="shared" ca="1" si="25"/>
        <v/>
      </c>
      <c r="AB23" s="145">
        <f t="shared" ca="1" si="26"/>
        <v>1</v>
      </c>
      <c r="AC23" s="145">
        <f t="shared" ca="1" si="23"/>
        <v>10</v>
      </c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>
        <f t="shared" ca="1" si="5"/>
        <v>0.64851033966286753</v>
      </c>
      <c r="CH23" s="40">
        <f t="shared" ca="1" si="6"/>
        <v>46</v>
      </c>
      <c r="CI23" s="17"/>
      <c r="CJ23" s="37">
        <v>23</v>
      </c>
      <c r="CK23" s="37">
        <v>2</v>
      </c>
      <c r="CL23" s="37">
        <v>2</v>
      </c>
      <c r="CO23" s="39">
        <f t="shared" ca="1" si="7"/>
        <v>0.69601704012427801</v>
      </c>
      <c r="CP23" s="40">
        <f t="shared" ca="1" si="0"/>
        <v>33</v>
      </c>
      <c r="CQ23" s="17"/>
      <c r="CR23" s="37">
        <v>23</v>
      </c>
      <c r="CS23" s="37">
        <v>2</v>
      </c>
      <c r="CT23" s="37">
        <v>2</v>
      </c>
      <c r="CV23" s="36"/>
      <c r="CW23" s="36"/>
    </row>
    <row r="24" spans="1:101" s="1" customFormat="1" ht="42" customHeight="1" x14ac:dyDescent="0.25">
      <c r="A24" s="9"/>
      <c r="B24" s="10"/>
      <c r="C24" s="11">
        <f ca="1">Z11</f>
        <v>1</v>
      </c>
      <c r="D24" s="11">
        <f ca="1">AA11</f>
        <v>5</v>
      </c>
      <c r="E24" s="11">
        <f ca="1">AB11</f>
        <v>0</v>
      </c>
      <c r="F24" s="8"/>
      <c r="G24" s="9"/>
      <c r="H24" s="10"/>
      <c r="I24" s="11">
        <f ca="1">Z12</f>
        <v>1</v>
      </c>
      <c r="J24" s="11">
        <f ca="1">AA12</f>
        <v>9</v>
      </c>
      <c r="K24" s="11">
        <f ca="1">AB12</f>
        <v>4</v>
      </c>
      <c r="L24" s="8"/>
      <c r="M24" s="9"/>
      <c r="N24" s="10"/>
      <c r="O24" s="11">
        <f ca="1">Z13</f>
        <v>1</v>
      </c>
      <c r="P24" s="11">
        <f ca="1">AA13</f>
        <v>3</v>
      </c>
      <c r="Q24" s="11">
        <f ca="1">AB13</f>
        <v>7</v>
      </c>
      <c r="R24" s="8"/>
      <c r="S24" s="2"/>
      <c r="T24" s="2"/>
      <c r="U24" s="2"/>
      <c r="V24" s="2"/>
      <c r="W24" s="2"/>
      <c r="X24" s="37"/>
      <c r="Y24" s="56" t="s">
        <v>281</v>
      </c>
      <c r="Z24" s="145" t="str">
        <f t="shared" ca="1" si="24"/>
        <v/>
      </c>
      <c r="AA24" s="145" t="str">
        <f t="shared" ca="1" si="25"/>
        <v/>
      </c>
      <c r="AB24" s="145" t="str">
        <f t="shared" ca="1" si="26"/>
        <v/>
      </c>
      <c r="AC24" s="145" t="str">
        <f t="shared" ca="1" si="23"/>
        <v/>
      </c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>
        <f t="shared" ca="1" si="5"/>
        <v>0.48976584447127314</v>
      </c>
      <c r="CH24" s="40">
        <f t="shared" ca="1" si="6"/>
        <v>57</v>
      </c>
      <c r="CI24" s="17"/>
      <c r="CJ24" s="37">
        <v>24</v>
      </c>
      <c r="CK24" s="37">
        <v>2</v>
      </c>
      <c r="CL24" s="37">
        <v>3</v>
      </c>
      <c r="CO24" s="39">
        <f t="shared" ca="1" si="7"/>
        <v>0.11298127335832087</v>
      </c>
      <c r="CP24" s="40">
        <f t="shared" ca="1" si="0"/>
        <v>89</v>
      </c>
      <c r="CQ24" s="17"/>
      <c r="CR24" s="37">
        <v>24</v>
      </c>
      <c r="CS24" s="37">
        <v>2</v>
      </c>
      <c r="CT24" s="37">
        <v>3</v>
      </c>
      <c r="CV24" s="36"/>
      <c r="CW24" s="36"/>
    </row>
    <row r="25" spans="1:101" s="1" customFormat="1" ht="42" customHeight="1" thickBot="1" x14ac:dyDescent="0.3">
      <c r="A25" s="9"/>
      <c r="B25" s="12" t="s">
        <v>282</v>
      </c>
      <c r="C25" s="13">
        <f ca="1">AD11</f>
        <v>0</v>
      </c>
      <c r="D25" s="13">
        <f ca="1">AE11</f>
        <v>7</v>
      </c>
      <c r="E25" s="13">
        <f ca="1">AF11</f>
        <v>9</v>
      </c>
      <c r="F25" s="8"/>
      <c r="G25" s="9"/>
      <c r="H25" s="12" t="s">
        <v>283</v>
      </c>
      <c r="I25" s="13">
        <f ca="1">AD12</f>
        <v>0</v>
      </c>
      <c r="J25" s="13">
        <f ca="1">AE12</f>
        <v>6</v>
      </c>
      <c r="K25" s="13">
        <f ca="1">AF12</f>
        <v>2</v>
      </c>
      <c r="L25" s="8"/>
      <c r="M25" s="9"/>
      <c r="N25" s="12" t="s">
        <v>20</v>
      </c>
      <c r="O25" s="13">
        <f ca="1">AD13</f>
        <v>0</v>
      </c>
      <c r="P25" s="13">
        <f ca="1">AE13</f>
        <v>5</v>
      </c>
      <c r="Q25" s="13">
        <f ca="1">AF13</f>
        <v>5</v>
      </c>
      <c r="R25" s="8"/>
      <c r="S25" s="2"/>
      <c r="T25" s="2"/>
      <c r="U25" s="2"/>
      <c r="V25" s="2"/>
      <c r="W25" s="2"/>
      <c r="X25" s="37"/>
      <c r="Y25" s="56" t="s">
        <v>13</v>
      </c>
      <c r="Z25" s="145">
        <f t="shared" ca="1" si="24"/>
        <v>0</v>
      </c>
      <c r="AA25" s="145">
        <f t="shared" ca="1" si="25"/>
        <v>10</v>
      </c>
      <c r="AB25" s="145">
        <f t="shared" ca="1" si="26"/>
        <v>4</v>
      </c>
      <c r="AC25" s="145">
        <f t="shared" ca="1" si="23"/>
        <v>10</v>
      </c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>
        <f t="shared" ca="1" si="5"/>
        <v>0.79575566740587833</v>
      </c>
      <c r="CH25" s="40">
        <f t="shared" ca="1" si="6"/>
        <v>22</v>
      </c>
      <c r="CI25" s="17"/>
      <c r="CJ25" s="37">
        <v>25</v>
      </c>
      <c r="CK25" s="37">
        <v>2</v>
      </c>
      <c r="CL25" s="37">
        <v>4</v>
      </c>
      <c r="CO25" s="39">
        <f t="shared" ca="1" si="7"/>
        <v>0.90105249772004847</v>
      </c>
      <c r="CP25" s="40">
        <f t="shared" ca="1" si="0"/>
        <v>11</v>
      </c>
      <c r="CQ25" s="17"/>
      <c r="CR25" s="37">
        <v>25</v>
      </c>
      <c r="CS25" s="37">
        <v>2</v>
      </c>
      <c r="CT25" s="37">
        <v>4</v>
      </c>
      <c r="CV25" s="36"/>
      <c r="CW25" s="36"/>
    </row>
    <row r="26" spans="1:101" s="1" customFormat="1" ht="42" customHeight="1" x14ac:dyDescent="0.25">
      <c r="A26" s="9"/>
      <c r="B26" s="156"/>
      <c r="C26" s="156"/>
      <c r="D26" s="157"/>
      <c r="E26" s="157"/>
      <c r="F26" s="8"/>
      <c r="G26" s="9"/>
      <c r="H26" s="156"/>
      <c r="I26" s="156"/>
      <c r="J26" s="157"/>
      <c r="K26" s="157"/>
      <c r="L26" s="8"/>
      <c r="M26" s="9"/>
      <c r="N26" s="156"/>
      <c r="O26" s="156"/>
      <c r="P26" s="157"/>
      <c r="Q26" s="157"/>
      <c r="R26" s="8"/>
      <c r="S26" s="2"/>
      <c r="T26" s="2"/>
      <c r="U26" s="2"/>
      <c r="V26" s="2"/>
      <c r="W26" s="2"/>
      <c r="X26" s="37"/>
      <c r="Y26" s="56" t="s">
        <v>284</v>
      </c>
      <c r="Z26" s="145" t="str">
        <f t="shared" ca="1" si="24"/>
        <v/>
      </c>
      <c r="AA26" s="145" t="str">
        <f t="shared" ca="1" si="25"/>
        <v/>
      </c>
      <c r="AB26" s="145" t="str">
        <f t="shared" ca="1" si="26"/>
        <v/>
      </c>
      <c r="AC26" s="145" t="str">
        <f t="shared" ca="1" si="23"/>
        <v/>
      </c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>
        <f t="shared" ca="1" si="5"/>
        <v>0.6966720455500528</v>
      </c>
      <c r="CH26" s="40">
        <f t="shared" ca="1" si="6"/>
        <v>38</v>
      </c>
      <c r="CI26" s="17"/>
      <c r="CJ26" s="37">
        <v>26</v>
      </c>
      <c r="CK26" s="37">
        <v>2</v>
      </c>
      <c r="CL26" s="37">
        <v>5</v>
      </c>
      <c r="CO26" s="39">
        <f t="shared" ca="1" si="7"/>
        <v>0.76842377781242654</v>
      </c>
      <c r="CP26" s="40">
        <f t="shared" ca="1" si="0"/>
        <v>26</v>
      </c>
      <c r="CQ26" s="17"/>
      <c r="CR26" s="37">
        <v>26</v>
      </c>
      <c r="CS26" s="37">
        <v>2</v>
      </c>
      <c r="CT26" s="37">
        <v>5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5">
        <f t="shared" ca="1" si="24"/>
        <v>0</v>
      </c>
      <c r="AA27" s="145" t="str">
        <f t="shared" ca="1" si="25"/>
        <v/>
      </c>
      <c r="AB27" s="145">
        <f t="shared" ca="1" si="26"/>
        <v>10</v>
      </c>
      <c r="AC27" s="145" t="str">
        <f t="shared" ca="1" si="23"/>
        <v/>
      </c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>
        <f t="shared" ca="1" si="5"/>
        <v>0.12488708154911676</v>
      </c>
      <c r="CH27" s="40">
        <f t="shared" ca="1" si="6"/>
        <v>90</v>
      </c>
      <c r="CI27" s="17"/>
      <c r="CJ27" s="37">
        <v>27</v>
      </c>
      <c r="CK27" s="37">
        <v>2</v>
      </c>
      <c r="CL27" s="37">
        <v>6</v>
      </c>
      <c r="CO27" s="39">
        <f t="shared" ca="1" si="7"/>
        <v>0.97981969665837432</v>
      </c>
      <c r="CP27" s="40">
        <f t="shared" ca="1" si="0"/>
        <v>3</v>
      </c>
      <c r="CQ27" s="17"/>
      <c r="CR27" s="37">
        <v>27</v>
      </c>
      <c r="CS27" s="37">
        <v>2</v>
      </c>
      <c r="CT27" s="37">
        <v>6</v>
      </c>
      <c r="CV27" s="36"/>
      <c r="CW27" s="36"/>
    </row>
    <row r="28" spans="1:101" s="1" customFormat="1" ht="39.950000000000003" customHeight="1" thickBot="1" x14ac:dyDescent="0.3">
      <c r="A28" s="185" t="str">
        <f>A1</f>
        <v>ひき算 筆算 １○○－２けた ミックス</v>
      </c>
      <c r="B28" s="185"/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90">
        <f>Q1</f>
        <v>1</v>
      </c>
      <c r="R28" s="190"/>
      <c r="S28" s="154"/>
      <c r="T28" s="154"/>
      <c r="U28" s="154"/>
      <c r="V28" s="154"/>
      <c r="W28" s="154"/>
      <c r="X28" s="37"/>
      <c r="Y28" s="37"/>
      <c r="Z28" s="37" t="str">
        <f t="shared" ref="Z28:AB40" si="27">Z1</f>
        <v>被減数修正</v>
      </c>
      <c r="AA28" s="37"/>
      <c r="AB28" s="37"/>
      <c r="AC28" s="37"/>
      <c r="AD28" s="37" t="str">
        <f t="shared" ref="AD28:AF40" si="28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>
        <f t="shared" ca="1" si="5"/>
        <v>0.94470805831598303</v>
      </c>
      <c r="CH28" s="40">
        <f t="shared" ca="1" si="6"/>
        <v>4</v>
      </c>
      <c r="CI28" s="17"/>
      <c r="CJ28" s="37">
        <v>28</v>
      </c>
      <c r="CK28" s="37">
        <v>2</v>
      </c>
      <c r="CL28" s="37">
        <v>7</v>
      </c>
      <c r="CO28" s="39">
        <f t="shared" ca="1" si="7"/>
        <v>0.63231838137575958</v>
      </c>
      <c r="CP28" s="40">
        <f t="shared" ca="1" si="0"/>
        <v>37</v>
      </c>
      <c r="CQ28" s="17"/>
      <c r="CR28" s="37">
        <v>28</v>
      </c>
      <c r="CS28" s="37">
        <v>2</v>
      </c>
      <c r="CT28" s="37">
        <v>7</v>
      </c>
      <c r="CV28" s="36"/>
      <c r="CW28" s="36"/>
    </row>
    <row r="29" spans="1:101" s="1" customFormat="1" ht="38.25" customHeight="1" thickBot="1" x14ac:dyDescent="0.3">
      <c r="A29" s="44"/>
      <c r="B29" s="182" t="str">
        <f>B2</f>
        <v>　　月　　日</v>
      </c>
      <c r="C29" s="183"/>
      <c r="D29" s="183"/>
      <c r="E29" s="184"/>
      <c r="F29" s="182" t="str">
        <f>F2</f>
        <v>名前</v>
      </c>
      <c r="G29" s="183"/>
      <c r="H29" s="183"/>
      <c r="I29" s="182"/>
      <c r="J29" s="183"/>
      <c r="K29" s="183"/>
      <c r="L29" s="183"/>
      <c r="M29" s="183"/>
      <c r="N29" s="183"/>
      <c r="O29" s="183"/>
      <c r="P29" s="183"/>
      <c r="Q29" s="184"/>
      <c r="R29" s="44"/>
      <c r="S29" s="17"/>
      <c r="V29" s="17"/>
      <c r="W29" s="17"/>
      <c r="X29" s="37"/>
      <c r="Y29" s="37" t="str">
        <f t="shared" ref="Y29:Y40" si="29">Y2</f>
        <v>①</v>
      </c>
      <c r="Z29" s="41">
        <f ca="1">Z2</f>
        <v>1</v>
      </c>
      <c r="AA29" s="41">
        <f t="shared" ca="1" si="27"/>
        <v>6</v>
      </c>
      <c r="AB29" s="41">
        <f t="shared" ca="1" si="27"/>
        <v>5</v>
      </c>
      <c r="AC29" s="37"/>
      <c r="AD29" s="41">
        <f t="shared" ca="1" si="28"/>
        <v>0</v>
      </c>
      <c r="AE29" s="41">
        <f t="shared" ca="1" si="28"/>
        <v>0</v>
      </c>
      <c r="AF29" s="41">
        <f t="shared" ca="1" si="28"/>
        <v>1</v>
      </c>
      <c r="AG29" s="37"/>
      <c r="AH29" s="42" t="str">
        <f t="shared" ref="AH29:AM40" si="30">AH2</f>
        <v>①</v>
      </c>
      <c r="AI29" s="41">
        <f t="shared" ca="1" si="30"/>
        <v>165</v>
      </c>
      <c r="AJ29" s="37" t="str">
        <f t="shared" si="30"/>
        <v>－</v>
      </c>
      <c r="AK29" s="41">
        <f t="shared" ca="1" si="30"/>
        <v>1</v>
      </c>
      <c r="AL29" s="37" t="str">
        <f t="shared" si="30"/>
        <v>＝</v>
      </c>
      <c r="AM29" s="41">
        <f t="shared" ca="1" si="30"/>
        <v>164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>
        <f t="shared" ca="1" si="5"/>
        <v>0.13390429688462313</v>
      </c>
      <c r="CH29" s="40">
        <f t="shared" ca="1" si="6"/>
        <v>89</v>
      </c>
      <c r="CI29" s="17"/>
      <c r="CJ29" s="37">
        <v>29</v>
      </c>
      <c r="CK29" s="37">
        <v>2</v>
      </c>
      <c r="CL29" s="37">
        <v>8</v>
      </c>
      <c r="CO29" s="39">
        <f t="shared" ca="1" si="7"/>
        <v>5.0218665925505279E-2</v>
      </c>
      <c r="CP29" s="40">
        <f t="shared" ca="1" si="0"/>
        <v>96</v>
      </c>
      <c r="CQ29" s="17"/>
      <c r="CR29" s="37">
        <v>29</v>
      </c>
      <c r="CS29" s="37">
        <v>2</v>
      </c>
      <c r="CT29" s="37">
        <v>8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9"/>
        <v>②</v>
      </c>
      <c r="Z30" s="41">
        <f t="shared" ca="1" si="27"/>
        <v>1</v>
      </c>
      <c r="AA30" s="41">
        <f t="shared" ca="1" si="27"/>
        <v>0</v>
      </c>
      <c r="AB30" s="41">
        <f t="shared" ca="1" si="27"/>
        <v>7</v>
      </c>
      <c r="AC30" s="37"/>
      <c r="AD30" s="41">
        <f t="shared" ca="1" si="28"/>
        <v>0</v>
      </c>
      <c r="AE30" s="41">
        <f t="shared" ca="1" si="28"/>
        <v>7</v>
      </c>
      <c r="AF30" s="41">
        <f t="shared" ca="1" si="28"/>
        <v>4</v>
      </c>
      <c r="AG30" s="37"/>
      <c r="AH30" s="42" t="str">
        <f t="shared" si="30"/>
        <v>②</v>
      </c>
      <c r="AI30" s="41">
        <f t="shared" ca="1" si="30"/>
        <v>107</v>
      </c>
      <c r="AJ30" s="37" t="str">
        <f t="shared" si="30"/>
        <v>－</v>
      </c>
      <c r="AK30" s="41">
        <f t="shared" ca="1" si="30"/>
        <v>74</v>
      </c>
      <c r="AL30" s="37" t="str">
        <f t="shared" si="30"/>
        <v>＝</v>
      </c>
      <c r="AM30" s="41">
        <f t="shared" ca="1" si="30"/>
        <v>33</v>
      </c>
      <c r="AN30" s="37"/>
      <c r="AO30" s="36"/>
      <c r="AP30" s="88"/>
      <c r="AQ30" s="89"/>
      <c r="AR30" s="89"/>
      <c r="AS30" s="89"/>
      <c r="AT30" s="89"/>
      <c r="AU30" s="90"/>
      <c r="AV30" s="36"/>
      <c r="AW30" s="3"/>
      <c r="AX30" s="104"/>
      <c r="AY30" s="104"/>
      <c r="AZ30" s="104"/>
      <c r="BA30" s="104"/>
      <c r="BB30" s="105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>
        <f t="shared" ca="1" si="5"/>
        <v>9.1724946334990065E-3</v>
      </c>
      <c r="CH30" s="40">
        <f t="shared" ca="1" si="6"/>
        <v>99</v>
      </c>
      <c r="CI30" s="17"/>
      <c r="CJ30" s="37">
        <v>30</v>
      </c>
      <c r="CK30" s="37">
        <v>2</v>
      </c>
      <c r="CL30" s="37">
        <v>9</v>
      </c>
      <c r="CO30" s="39">
        <f t="shared" ca="1" si="7"/>
        <v>0.11350971488185613</v>
      </c>
      <c r="CP30" s="40">
        <f t="shared" ca="1" si="0"/>
        <v>88</v>
      </c>
      <c r="CQ30" s="17"/>
      <c r="CR30" s="37">
        <v>30</v>
      </c>
      <c r="CS30" s="37">
        <v>2</v>
      </c>
      <c r="CT30" s="37">
        <v>9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/>
      </c>
      <c r="E31" s="21"/>
      <c r="F31" s="21"/>
      <c r="G31" s="23"/>
      <c r="H31" s="21"/>
      <c r="I31" s="21"/>
      <c r="J31" s="22" t="str">
        <f ca="1">IF($AT44="","",VLOOKUP($AT44,$BT$43:$BU$53,2,FALSE))</f>
        <v/>
      </c>
      <c r="K31" s="21"/>
      <c r="L31" s="24"/>
      <c r="M31" s="20"/>
      <c r="N31" s="24"/>
      <c r="O31" s="21"/>
      <c r="P31" s="22" t="str">
        <f ca="1">IF($AT45="","",VLOOKUP($AT45,$BT$43:$BU$53,2,FALSE))</f>
        <v/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9"/>
        <v>③</v>
      </c>
      <c r="Z31" s="41">
        <f t="shared" ca="1" si="27"/>
        <v>1</v>
      </c>
      <c r="AA31" s="41">
        <f t="shared" ca="1" si="27"/>
        <v>2</v>
      </c>
      <c r="AB31" s="41">
        <f t="shared" ca="1" si="27"/>
        <v>7</v>
      </c>
      <c r="AC31" s="37"/>
      <c r="AD31" s="41">
        <f t="shared" ca="1" si="28"/>
        <v>0</v>
      </c>
      <c r="AE31" s="41">
        <f t="shared" ca="1" si="28"/>
        <v>9</v>
      </c>
      <c r="AF31" s="41">
        <f t="shared" ca="1" si="28"/>
        <v>3</v>
      </c>
      <c r="AG31" s="37"/>
      <c r="AH31" s="42" t="str">
        <f t="shared" si="30"/>
        <v>③</v>
      </c>
      <c r="AI31" s="41">
        <f t="shared" ca="1" si="30"/>
        <v>127</v>
      </c>
      <c r="AJ31" s="37" t="str">
        <f t="shared" si="30"/>
        <v>－</v>
      </c>
      <c r="AK31" s="41">
        <f t="shared" ca="1" si="30"/>
        <v>93</v>
      </c>
      <c r="AL31" s="37" t="str">
        <f t="shared" si="30"/>
        <v>＝</v>
      </c>
      <c r="AM31" s="41">
        <f t="shared" ca="1" si="30"/>
        <v>34</v>
      </c>
      <c r="AN31" s="37"/>
      <c r="AO31" s="36"/>
      <c r="AP31" s="91"/>
      <c r="AQ31" s="103"/>
      <c r="AR31" s="103"/>
      <c r="AS31" s="103" t="str">
        <f ca="1">IF(AT43="","",VLOOKUP($AT43,$BT$43:$BU$53,2,FALSE))</f>
        <v/>
      </c>
      <c r="AT31" s="103"/>
      <c r="AU31" s="92"/>
      <c r="AV31" s="36"/>
      <c r="AW31" s="9"/>
      <c r="AX31" s="2"/>
      <c r="AY31" s="84"/>
      <c r="AZ31" s="26" t="s">
        <v>30</v>
      </c>
      <c r="BA31" s="84"/>
      <c r="BB31" s="106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>
        <f t="shared" ca="1" si="5"/>
        <v>0.65878018708276864</v>
      </c>
      <c r="CH31" s="40">
        <f t="shared" ca="1" si="6"/>
        <v>44</v>
      </c>
      <c r="CI31" s="17"/>
      <c r="CJ31" s="37">
        <v>31</v>
      </c>
      <c r="CK31" s="37">
        <v>3</v>
      </c>
      <c r="CL31" s="37">
        <v>0</v>
      </c>
      <c r="CO31" s="39">
        <f t="shared" ca="1" si="7"/>
        <v>0.59728622109423768</v>
      </c>
      <c r="CP31" s="40">
        <f t="shared" ca="1" si="0"/>
        <v>39</v>
      </c>
      <c r="CQ31" s="17"/>
      <c r="CR31" s="37">
        <v>31</v>
      </c>
      <c r="CS31" s="37">
        <v>3</v>
      </c>
      <c r="CT31" s="37">
        <v>0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/>
      </c>
      <c r="D32" s="32" t="str">
        <f ca="1">IF($BC43="","",VLOOKUP($BC43,$BT$43:$BU$53,2,FALSE))</f>
        <v/>
      </c>
      <c r="E32" s="32" t="str">
        <f ca="1">IF($BN43="","",VLOOKUP($BN43,$BT$43:$BU$53,2,FALSE))</f>
        <v/>
      </c>
      <c r="F32" s="8"/>
      <c r="G32" s="6" t="str">
        <f>G5</f>
        <v>②</v>
      </c>
      <c r="H32" s="7"/>
      <c r="I32" s="32" t="str">
        <f ca="1">IF($AH44="","",VLOOKUP($AH44,$BT$43:$BU$53,2,FALSE))</f>
        <v>⓪</v>
      </c>
      <c r="J32" s="32" t="str">
        <f ca="1">IF($BC44="","",VLOOKUP($BC44,$BT$43:$BU$53,2,FALSE))</f>
        <v>⑩</v>
      </c>
      <c r="K32" s="32" t="str">
        <f ca="1">IF($BN44="","",VLOOKUP($BN44,$BT$43:$BU$53,2,FALSE))</f>
        <v/>
      </c>
      <c r="L32" s="8"/>
      <c r="M32" s="6" t="str">
        <f>M5</f>
        <v>③</v>
      </c>
      <c r="N32" s="26"/>
      <c r="O32" s="32" t="str">
        <f ca="1">IF($AH45="","",VLOOKUP($AH45,$BT$43:$BU$53,2,FALSE))</f>
        <v>⓪</v>
      </c>
      <c r="P32" s="32" t="str">
        <f ca="1">IF($BC45="","",VLOOKUP($BC45,$BT$43:$BU$53,2,FALSE))</f>
        <v>⑩</v>
      </c>
      <c r="Q32" s="32" t="str">
        <f ca="1">IF($BN45="","",VLOOKUP($BN45,$BT$43:$BU$53,2,FALSE))</f>
        <v/>
      </c>
      <c r="R32" s="8"/>
      <c r="S32" s="2"/>
      <c r="T32" s="2"/>
      <c r="U32" s="44"/>
      <c r="V32" s="2"/>
      <c r="W32" s="2"/>
      <c r="X32" s="37"/>
      <c r="Y32" s="37" t="str">
        <f t="shared" si="29"/>
        <v>④</v>
      </c>
      <c r="Z32" s="41">
        <f t="shared" ca="1" si="27"/>
        <v>1</v>
      </c>
      <c r="AA32" s="41">
        <f t="shared" ca="1" si="27"/>
        <v>2</v>
      </c>
      <c r="AB32" s="41">
        <f t="shared" ca="1" si="27"/>
        <v>9</v>
      </c>
      <c r="AC32" s="37"/>
      <c r="AD32" s="41">
        <f t="shared" ca="1" si="28"/>
        <v>0</v>
      </c>
      <c r="AE32" s="41">
        <f t="shared" ca="1" si="28"/>
        <v>8</v>
      </c>
      <c r="AF32" s="41">
        <f t="shared" ca="1" si="28"/>
        <v>2</v>
      </c>
      <c r="AG32" s="37"/>
      <c r="AH32" s="42" t="str">
        <f t="shared" si="30"/>
        <v>④</v>
      </c>
      <c r="AI32" s="41">
        <f t="shared" ca="1" si="30"/>
        <v>129</v>
      </c>
      <c r="AJ32" s="37" t="str">
        <f t="shared" si="30"/>
        <v>－</v>
      </c>
      <c r="AK32" s="41">
        <f t="shared" ca="1" si="30"/>
        <v>82</v>
      </c>
      <c r="AL32" s="37" t="str">
        <f t="shared" si="30"/>
        <v>＝</v>
      </c>
      <c r="AM32" s="41">
        <f t="shared" ca="1" si="30"/>
        <v>47</v>
      </c>
      <c r="AN32" s="37"/>
      <c r="AO32" s="36"/>
      <c r="AP32" s="91"/>
      <c r="AQ32" s="102"/>
      <c r="AR32" s="103" t="str">
        <f ca="1">IF(AH43="","",VLOOKUP($AH43,$BT$43:$BU$53,2,FALSE))</f>
        <v/>
      </c>
      <c r="AS32" s="103" t="str">
        <f ca="1">IF(BC43="","",VLOOKUP($BC43,$BT$43:$BU$53,2,FALSE))</f>
        <v/>
      </c>
      <c r="AT32" s="103" t="str">
        <f ca="1">IF(BN43="","",VLOOKUP($BN43,$BT$43:$BU$53,2,FALSE))</f>
        <v/>
      </c>
      <c r="AU32" s="92"/>
      <c r="AV32" s="36"/>
      <c r="AW32" s="9"/>
      <c r="AX32" s="2"/>
      <c r="AY32" s="26" t="s">
        <v>56</v>
      </c>
      <c r="AZ32" s="26" t="s">
        <v>285</v>
      </c>
      <c r="BA32" s="26" t="s">
        <v>31</v>
      </c>
      <c r="BB32" s="106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>
        <f t="shared" ca="1" si="5"/>
        <v>0.69749544061616886</v>
      </c>
      <c r="CH32" s="40">
        <f t="shared" ca="1" si="6"/>
        <v>37</v>
      </c>
      <c r="CI32" s="17"/>
      <c r="CJ32" s="37">
        <v>32</v>
      </c>
      <c r="CK32" s="36">
        <v>3</v>
      </c>
      <c r="CL32" s="37">
        <v>1</v>
      </c>
      <c r="CO32" s="39">
        <f t="shared" ca="1" si="7"/>
        <v>1.3185841336735171E-2</v>
      </c>
      <c r="CP32" s="40">
        <f t="shared" ca="1" si="0"/>
        <v>99</v>
      </c>
      <c r="CQ32" s="17"/>
      <c r="CR32" s="37">
        <v>32</v>
      </c>
      <c r="CS32" s="36">
        <v>3</v>
      </c>
      <c r="CT32" s="37">
        <v>1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31">C6</f>
        <v>1</v>
      </c>
      <c r="D33" s="11">
        <f t="shared" ca="1" si="31"/>
        <v>6</v>
      </c>
      <c r="E33" s="11">
        <f t="shared" ca="1" si="31"/>
        <v>5</v>
      </c>
      <c r="F33" s="8"/>
      <c r="G33" s="9"/>
      <c r="H33" s="27"/>
      <c r="I33" s="28">
        <f t="shared" ca="1" si="31"/>
        <v>1</v>
      </c>
      <c r="J33" s="11">
        <f t="shared" ca="1" si="31"/>
        <v>0</v>
      </c>
      <c r="K33" s="11">
        <f t="shared" ca="1" si="31"/>
        <v>7</v>
      </c>
      <c r="L33" s="8"/>
      <c r="M33" s="9"/>
      <c r="N33" s="27"/>
      <c r="O33" s="28">
        <f t="shared" ca="1" si="31"/>
        <v>1</v>
      </c>
      <c r="P33" s="11">
        <f t="shared" ca="1" si="31"/>
        <v>2</v>
      </c>
      <c r="Q33" s="11">
        <f t="shared" ca="1" si="31"/>
        <v>7</v>
      </c>
      <c r="R33" s="8"/>
      <c r="S33" s="2"/>
      <c r="T33" s="44"/>
      <c r="U33" s="2"/>
      <c r="V33" s="2"/>
      <c r="W33" s="2"/>
      <c r="X33" s="37"/>
      <c r="Y33" s="37" t="str">
        <f t="shared" si="29"/>
        <v>⑤</v>
      </c>
      <c r="Z33" s="41">
        <f t="shared" ca="1" si="27"/>
        <v>1</v>
      </c>
      <c r="AA33" s="41">
        <f t="shared" ca="1" si="27"/>
        <v>9</v>
      </c>
      <c r="AB33" s="41">
        <f t="shared" ca="1" si="27"/>
        <v>3</v>
      </c>
      <c r="AC33" s="37"/>
      <c r="AD33" s="41">
        <f t="shared" ca="1" si="28"/>
        <v>0</v>
      </c>
      <c r="AE33" s="41">
        <f t="shared" ca="1" si="28"/>
        <v>7</v>
      </c>
      <c r="AF33" s="41">
        <f t="shared" ca="1" si="28"/>
        <v>1</v>
      </c>
      <c r="AG33" s="37"/>
      <c r="AH33" s="42" t="str">
        <f t="shared" si="30"/>
        <v>⑤</v>
      </c>
      <c r="AI33" s="41">
        <f t="shared" ca="1" si="30"/>
        <v>193</v>
      </c>
      <c r="AJ33" s="37" t="str">
        <f t="shared" si="30"/>
        <v>－</v>
      </c>
      <c r="AK33" s="41">
        <f t="shared" ca="1" si="30"/>
        <v>71</v>
      </c>
      <c r="AL33" s="37" t="str">
        <f t="shared" si="30"/>
        <v>＝</v>
      </c>
      <c r="AM33" s="41">
        <f t="shared" ca="1" si="30"/>
        <v>122</v>
      </c>
      <c r="AN33" s="37"/>
      <c r="AO33" s="36"/>
      <c r="AP33" s="91"/>
      <c r="AQ33" s="96"/>
      <c r="AR33" s="97">
        <f t="shared" ref="AR33:AT35" ca="1" si="32">C33</f>
        <v>1</v>
      </c>
      <c r="AS33" s="98">
        <f t="shared" ca="1" si="32"/>
        <v>6</v>
      </c>
      <c r="AT33" s="98">
        <f t="shared" ca="1" si="32"/>
        <v>5</v>
      </c>
      <c r="AU33" s="92"/>
      <c r="AV33" s="36"/>
      <c r="AW33" s="9"/>
      <c r="AX33" s="2"/>
      <c r="AY33" s="26" t="s">
        <v>286</v>
      </c>
      <c r="AZ33" s="26" t="s">
        <v>287</v>
      </c>
      <c r="BA33" s="83">
        <v>4</v>
      </c>
      <c r="BB33" s="106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>
        <f t="shared" ca="1" si="5"/>
        <v>0.98330889128402121</v>
      </c>
      <c r="CH33" s="40">
        <f t="shared" ca="1" si="6"/>
        <v>1</v>
      </c>
      <c r="CI33" s="17"/>
      <c r="CJ33" s="37">
        <v>33</v>
      </c>
      <c r="CK33" s="36">
        <v>3</v>
      </c>
      <c r="CL33" s="37">
        <v>2</v>
      </c>
      <c r="CO33" s="39">
        <f t="shared" ca="1" si="7"/>
        <v>0.2575398280610226</v>
      </c>
      <c r="CP33" s="40">
        <f t="shared" ca="1" si="0"/>
        <v>78</v>
      </c>
      <c r="CQ33" s="17"/>
      <c r="CR33" s="37">
        <v>33</v>
      </c>
      <c r="CS33" s="36">
        <v>3</v>
      </c>
      <c r="CT33" s="37">
        <v>2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3">B7</f>
        <v>－</v>
      </c>
      <c r="C34" s="13">
        <f t="shared" ca="1" si="33"/>
        <v>0</v>
      </c>
      <c r="D34" s="13">
        <f t="shared" ca="1" si="33"/>
        <v>0</v>
      </c>
      <c r="E34" s="13">
        <f t="shared" ca="1" si="33"/>
        <v>1</v>
      </c>
      <c r="F34" s="8"/>
      <c r="G34" s="9"/>
      <c r="H34" s="12" t="str">
        <f t="shared" si="33"/>
        <v>－</v>
      </c>
      <c r="I34" s="13">
        <f t="shared" ca="1" si="33"/>
        <v>0</v>
      </c>
      <c r="J34" s="13">
        <f t="shared" ca="1" si="33"/>
        <v>7</v>
      </c>
      <c r="K34" s="13">
        <f t="shared" ca="1" si="33"/>
        <v>4</v>
      </c>
      <c r="L34" s="8"/>
      <c r="M34" s="9"/>
      <c r="N34" s="12" t="str">
        <f t="shared" si="33"/>
        <v>－</v>
      </c>
      <c r="O34" s="13">
        <f t="shared" ca="1" si="33"/>
        <v>0</v>
      </c>
      <c r="P34" s="13">
        <f t="shared" ca="1" si="33"/>
        <v>9</v>
      </c>
      <c r="Q34" s="13">
        <f t="shared" ca="1" si="33"/>
        <v>3</v>
      </c>
      <c r="R34" s="8"/>
      <c r="S34" s="2"/>
      <c r="U34" s="2"/>
      <c r="V34" s="2"/>
      <c r="W34" s="2"/>
      <c r="X34" s="37"/>
      <c r="Y34" s="37" t="str">
        <f t="shared" si="29"/>
        <v>⑥</v>
      </c>
      <c r="Z34" s="41">
        <f t="shared" ca="1" si="27"/>
        <v>1</v>
      </c>
      <c r="AA34" s="41">
        <f t="shared" ca="1" si="27"/>
        <v>0</v>
      </c>
      <c r="AB34" s="41">
        <f t="shared" ca="1" si="27"/>
        <v>5</v>
      </c>
      <c r="AC34" s="37"/>
      <c r="AD34" s="41">
        <f t="shared" ca="1" si="28"/>
        <v>0</v>
      </c>
      <c r="AE34" s="41">
        <f t="shared" ca="1" si="28"/>
        <v>8</v>
      </c>
      <c r="AF34" s="41">
        <f t="shared" ca="1" si="28"/>
        <v>5</v>
      </c>
      <c r="AG34" s="37"/>
      <c r="AH34" s="42" t="str">
        <f t="shared" si="30"/>
        <v>⑥</v>
      </c>
      <c r="AI34" s="41">
        <f t="shared" ca="1" si="30"/>
        <v>105</v>
      </c>
      <c r="AJ34" s="37" t="str">
        <f t="shared" si="30"/>
        <v>－</v>
      </c>
      <c r="AK34" s="41">
        <f t="shared" ca="1" si="30"/>
        <v>85</v>
      </c>
      <c r="AL34" s="37" t="str">
        <f t="shared" si="30"/>
        <v>＝</v>
      </c>
      <c r="AM34" s="41">
        <f t="shared" ca="1" si="30"/>
        <v>20</v>
      </c>
      <c r="AN34" s="37"/>
      <c r="AO34" s="36"/>
      <c r="AP34" s="91"/>
      <c r="AQ34" s="99" t="s">
        <v>20</v>
      </c>
      <c r="AR34" s="100">
        <f t="shared" ca="1" si="32"/>
        <v>0</v>
      </c>
      <c r="AS34" s="100">
        <f t="shared" ca="1" si="32"/>
        <v>0</v>
      </c>
      <c r="AT34" s="100">
        <f t="shared" ca="1" si="32"/>
        <v>1</v>
      </c>
      <c r="AU34" s="92"/>
      <c r="AV34" s="36"/>
      <c r="AW34" s="9"/>
      <c r="AX34" s="99" t="s">
        <v>288</v>
      </c>
      <c r="AY34" s="50">
        <v>0</v>
      </c>
      <c r="AZ34" s="50">
        <v>5</v>
      </c>
      <c r="BA34" s="50">
        <v>6</v>
      </c>
      <c r="BB34" s="106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>
        <f t="shared" ca="1" si="5"/>
        <v>0.22434929039810958</v>
      </c>
      <c r="CH34" s="40">
        <f t="shared" ca="1" si="6"/>
        <v>82</v>
      </c>
      <c r="CI34" s="17"/>
      <c r="CJ34" s="37">
        <v>34</v>
      </c>
      <c r="CK34" s="36">
        <v>3</v>
      </c>
      <c r="CL34" s="37">
        <v>3</v>
      </c>
      <c r="CO34" s="39">
        <f t="shared" ca="1" si="7"/>
        <v>0.37947184475922968</v>
      </c>
      <c r="CP34" s="40">
        <f t="shared" ca="1" si="0"/>
        <v>62</v>
      </c>
      <c r="CQ34" s="17"/>
      <c r="CR34" s="37">
        <v>34</v>
      </c>
      <c r="CS34" s="36">
        <v>3</v>
      </c>
      <c r="CT34" s="37">
        <v>3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1</v>
      </c>
      <c r="D35" s="30">
        <f ca="1">MOD(ROUNDDOWN(AM29/10,0),10)</f>
        <v>6</v>
      </c>
      <c r="E35" s="30">
        <f ca="1">MOD(ROUNDDOWN(AM29/1,0),10)</f>
        <v>4</v>
      </c>
      <c r="F35" s="8"/>
      <c r="G35" s="9"/>
      <c r="H35" s="29"/>
      <c r="I35" s="30">
        <f ca="1">MOD(ROUNDDOWN(AM30/100,0),10)</f>
        <v>0</v>
      </c>
      <c r="J35" s="30">
        <f ca="1">MOD(ROUNDDOWN(AM30/10,0),10)</f>
        <v>3</v>
      </c>
      <c r="K35" s="30">
        <f ca="1">MOD(ROUNDDOWN(AM30/1,0),10)</f>
        <v>3</v>
      </c>
      <c r="L35" s="8"/>
      <c r="M35" s="9"/>
      <c r="N35" s="29"/>
      <c r="O35" s="30">
        <f ca="1">MOD(ROUNDDOWN(AM31/100,0),10)</f>
        <v>0</v>
      </c>
      <c r="P35" s="30">
        <f ca="1">MOD(ROUNDDOWN(AM31/10,0),10)</f>
        <v>3</v>
      </c>
      <c r="Q35" s="30">
        <f ca="1">MOD(AM31,10)</f>
        <v>4</v>
      </c>
      <c r="R35" s="8"/>
      <c r="S35" s="2"/>
      <c r="T35" s="81"/>
      <c r="U35" s="2"/>
      <c r="V35" s="2"/>
      <c r="W35" s="2"/>
      <c r="X35" s="37"/>
      <c r="Y35" s="37" t="str">
        <f t="shared" si="29"/>
        <v>⑦</v>
      </c>
      <c r="Z35" s="41">
        <f t="shared" ca="1" si="27"/>
        <v>1</v>
      </c>
      <c r="AA35" s="41">
        <f t="shared" ca="1" si="27"/>
        <v>5</v>
      </c>
      <c r="AB35" s="41">
        <f t="shared" ca="1" si="27"/>
        <v>6</v>
      </c>
      <c r="AC35" s="37"/>
      <c r="AD35" s="41">
        <f t="shared" ca="1" si="28"/>
        <v>0</v>
      </c>
      <c r="AE35" s="41">
        <f t="shared" ca="1" si="28"/>
        <v>1</v>
      </c>
      <c r="AF35" s="41">
        <f t="shared" ca="1" si="28"/>
        <v>7</v>
      </c>
      <c r="AG35" s="37"/>
      <c r="AH35" s="42" t="str">
        <f t="shared" si="30"/>
        <v>⑦</v>
      </c>
      <c r="AI35" s="41">
        <f t="shared" ca="1" si="30"/>
        <v>156</v>
      </c>
      <c r="AJ35" s="37" t="str">
        <f t="shared" si="30"/>
        <v>－</v>
      </c>
      <c r="AK35" s="41">
        <f t="shared" ca="1" si="30"/>
        <v>17</v>
      </c>
      <c r="AL35" s="37" t="str">
        <f t="shared" si="30"/>
        <v>＝</v>
      </c>
      <c r="AM35" s="41">
        <f t="shared" ca="1" si="30"/>
        <v>139</v>
      </c>
      <c r="AN35" s="37"/>
      <c r="AO35" s="36"/>
      <c r="AP35" s="91"/>
      <c r="AQ35" s="101"/>
      <c r="AR35" s="98">
        <f ca="1">C35</f>
        <v>1</v>
      </c>
      <c r="AS35" s="98">
        <f t="shared" ca="1" si="32"/>
        <v>6</v>
      </c>
      <c r="AT35" s="98">
        <f t="shared" ca="1" si="32"/>
        <v>4</v>
      </c>
      <c r="AU35" s="92"/>
      <c r="AV35" s="36"/>
      <c r="AW35" s="9"/>
      <c r="AX35" s="2"/>
      <c r="AY35" s="43"/>
      <c r="AZ35" s="43"/>
      <c r="BA35" s="43"/>
      <c r="BB35" s="106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>
        <f t="shared" ca="1" si="5"/>
        <v>0.3044738536519479</v>
      </c>
      <c r="CH35" s="40">
        <f t="shared" ca="1" si="6"/>
        <v>72</v>
      </c>
      <c r="CI35" s="17"/>
      <c r="CJ35" s="37">
        <v>35</v>
      </c>
      <c r="CK35" s="36">
        <v>3</v>
      </c>
      <c r="CL35" s="37">
        <v>4</v>
      </c>
      <c r="CO35" s="39">
        <f t="shared" ca="1" si="7"/>
        <v>0.72373527803624349</v>
      </c>
      <c r="CP35" s="40">
        <f t="shared" ca="1" si="0"/>
        <v>29</v>
      </c>
      <c r="CQ35" s="17"/>
      <c r="CR35" s="37">
        <v>35</v>
      </c>
      <c r="CS35" s="36">
        <v>3</v>
      </c>
      <c r="CT35" s="37">
        <v>4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9"/>
        <v>⑧</v>
      </c>
      <c r="Z36" s="41">
        <f t="shared" ca="1" si="27"/>
        <v>1</v>
      </c>
      <c r="AA36" s="41">
        <f t="shared" ca="1" si="27"/>
        <v>2</v>
      </c>
      <c r="AB36" s="41">
        <f t="shared" ca="1" si="27"/>
        <v>5</v>
      </c>
      <c r="AC36" s="37"/>
      <c r="AD36" s="41">
        <f t="shared" ca="1" si="28"/>
        <v>0</v>
      </c>
      <c r="AE36" s="41">
        <f t="shared" ca="1" si="28"/>
        <v>0</v>
      </c>
      <c r="AF36" s="41">
        <f t="shared" ca="1" si="28"/>
        <v>6</v>
      </c>
      <c r="AG36" s="37"/>
      <c r="AH36" s="42" t="str">
        <f t="shared" si="30"/>
        <v>⑧</v>
      </c>
      <c r="AI36" s="41">
        <f t="shared" ca="1" si="30"/>
        <v>125</v>
      </c>
      <c r="AJ36" s="37" t="str">
        <f t="shared" si="30"/>
        <v>－</v>
      </c>
      <c r="AK36" s="41">
        <f t="shared" ca="1" si="30"/>
        <v>6</v>
      </c>
      <c r="AL36" s="37" t="str">
        <f t="shared" si="30"/>
        <v>＝</v>
      </c>
      <c r="AM36" s="41">
        <f t="shared" ca="1" si="30"/>
        <v>119</v>
      </c>
      <c r="AN36" s="37"/>
      <c r="AO36" s="36"/>
      <c r="AP36" s="93"/>
      <c r="AQ36" s="94"/>
      <c r="AR36" s="94"/>
      <c r="AS36" s="94"/>
      <c r="AT36" s="94"/>
      <c r="AU36" s="95"/>
      <c r="AV36" s="36"/>
      <c r="AW36" s="14"/>
      <c r="AX36" s="107"/>
      <c r="AY36" s="107"/>
      <c r="AZ36" s="107"/>
      <c r="BA36" s="107"/>
      <c r="BB36" s="108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>
        <f t="shared" ca="1" si="5"/>
        <v>0.27736933230487881</v>
      </c>
      <c r="CH36" s="40">
        <f t="shared" ca="1" si="6"/>
        <v>76</v>
      </c>
      <c r="CI36" s="17"/>
      <c r="CJ36" s="37">
        <v>36</v>
      </c>
      <c r="CK36" s="36">
        <v>3</v>
      </c>
      <c r="CL36" s="37">
        <v>5</v>
      </c>
      <c r="CO36" s="39">
        <f t="shared" ca="1" si="7"/>
        <v>0.37839626886874334</v>
      </c>
      <c r="CP36" s="40">
        <f t="shared" ca="1" si="0"/>
        <v>63</v>
      </c>
      <c r="CQ36" s="17"/>
      <c r="CR36" s="37">
        <v>36</v>
      </c>
      <c r="CS36" s="36">
        <v>3</v>
      </c>
      <c r="CT36" s="37">
        <v>5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/>
      </c>
      <c r="E37" s="21"/>
      <c r="F37" s="21"/>
      <c r="G37" s="23"/>
      <c r="H37" s="21"/>
      <c r="I37" s="21"/>
      <c r="J37" s="22" t="str">
        <f ca="1">IF($AT47="","",VLOOKUP($AT47,$BT$43:$BU$53,2,FALSE))</f>
        <v/>
      </c>
      <c r="K37" s="21"/>
      <c r="L37" s="24"/>
      <c r="M37" s="20"/>
      <c r="N37" s="24"/>
      <c r="O37" s="21"/>
      <c r="P37" s="22" t="str">
        <f ca="1">IF($AT48="","",VLOOKUP($AT48,$BT$43:$BU$53,2,FALSE))</f>
        <v/>
      </c>
      <c r="Q37" s="21"/>
      <c r="R37" s="5"/>
      <c r="S37" s="2"/>
      <c r="T37" s="2"/>
      <c r="U37" s="2"/>
      <c r="V37" s="2"/>
      <c r="W37" s="2"/>
      <c r="X37" s="37"/>
      <c r="Y37" s="37" t="str">
        <f t="shared" si="29"/>
        <v>⑨</v>
      </c>
      <c r="Z37" s="41">
        <f t="shared" ca="1" si="27"/>
        <v>1</v>
      </c>
      <c r="AA37" s="41">
        <f t="shared" ca="1" si="27"/>
        <v>6</v>
      </c>
      <c r="AB37" s="41">
        <f t="shared" ca="1" si="27"/>
        <v>5</v>
      </c>
      <c r="AC37" s="37"/>
      <c r="AD37" s="41">
        <f t="shared" ca="1" si="28"/>
        <v>0</v>
      </c>
      <c r="AE37" s="41">
        <f t="shared" ca="1" si="28"/>
        <v>6</v>
      </c>
      <c r="AF37" s="41">
        <f t="shared" ca="1" si="28"/>
        <v>0</v>
      </c>
      <c r="AG37" s="37"/>
      <c r="AH37" s="42" t="str">
        <f t="shared" si="30"/>
        <v>⑨</v>
      </c>
      <c r="AI37" s="41">
        <f t="shared" ca="1" si="30"/>
        <v>165</v>
      </c>
      <c r="AJ37" s="37" t="str">
        <f t="shared" si="30"/>
        <v>－</v>
      </c>
      <c r="AK37" s="41">
        <f t="shared" ca="1" si="30"/>
        <v>60</v>
      </c>
      <c r="AL37" s="37" t="str">
        <f t="shared" si="30"/>
        <v>＝</v>
      </c>
      <c r="AM37" s="41">
        <f t="shared" ca="1" si="30"/>
        <v>105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>
        <f t="shared" ca="1" si="5"/>
        <v>0.41019847827276867</v>
      </c>
      <c r="CH37" s="40">
        <f t="shared" ca="1" si="6"/>
        <v>60</v>
      </c>
      <c r="CI37" s="17"/>
      <c r="CJ37" s="37">
        <v>37</v>
      </c>
      <c r="CK37" s="36">
        <v>3</v>
      </c>
      <c r="CL37" s="37">
        <v>6</v>
      </c>
      <c r="CO37" s="39">
        <f t="shared" ca="1" si="7"/>
        <v>0.77428139191089651</v>
      </c>
      <c r="CP37" s="40">
        <f t="shared" ca="1" si="0"/>
        <v>25</v>
      </c>
      <c r="CQ37" s="17"/>
      <c r="CR37" s="37">
        <v>37</v>
      </c>
      <c r="CS37" s="36">
        <v>3</v>
      </c>
      <c r="CT37" s="37">
        <v>6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>⓪</v>
      </c>
      <c r="D38" s="32" t="str">
        <f ca="1">IF($BC46="","",VLOOKUP($BC46,$BT$43:$BU$53,2,FALSE))</f>
        <v>⑩</v>
      </c>
      <c r="E38" s="32" t="str">
        <f ca="1">IF($BN46="","",VLOOKUP($BN46,$BT$43:$BU$53,2,FALSE))</f>
        <v/>
      </c>
      <c r="F38" s="8"/>
      <c r="G38" s="6" t="str">
        <f>G11</f>
        <v>⑤</v>
      </c>
      <c r="H38" s="7"/>
      <c r="I38" s="32" t="str">
        <f ca="1">IF($AH47="","",VLOOKUP($AH47,$BT$43:$BU$53,2,FALSE))</f>
        <v/>
      </c>
      <c r="J38" s="32" t="str">
        <f ca="1">IF($BC47="","",VLOOKUP($BC47,$BT$43:$BU$53,2,FALSE))</f>
        <v/>
      </c>
      <c r="K38" s="32" t="str">
        <f ca="1">IF($BN47="","",VLOOKUP($BN47,$BT$43:$BU$53,2,FALSE))</f>
        <v/>
      </c>
      <c r="L38" s="8"/>
      <c r="M38" s="6" t="str">
        <f>M11</f>
        <v>⑥</v>
      </c>
      <c r="N38" s="7"/>
      <c r="O38" s="32" t="str">
        <f ca="1">IF($AH48="","",VLOOKUP($AH48,$BT$43:$BU$53,2,FALSE))</f>
        <v>⓪</v>
      </c>
      <c r="P38" s="32" t="str">
        <f ca="1">IF($BC48="","",VLOOKUP($BC48,$BT$43:$BU$53,2,FALSE))</f>
        <v>⑩</v>
      </c>
      <c r="Q38" s="32" t="str">
        <f ca="1">IF($BN48="","",VLOOKUP($BN48,$BT$43:$BU$53,2,FALSE))</f>
        <v/>
      </c>
      <c r="R38" s="8"/>
      <c r="S38" s="2"/>
      <c r="T38" s="2"/>
      <c r="U38" s="2"/>
      <c r="V38" s="2"/>
      <c r="W38" s="2"/>
      <c r="X38" s="37"/>
      <c r="Y38" s="37" t="str">
        <f t="shared" si="29"/>
        <v>⑩</v>
      </c>
      <c r="Z38" s="41">
        <f t="shared" ca="1" si="27"/>
        <v>1</v>
      </c>
      <c r="AA38" s="41">
        <f t="shared" ca="1" si="27"/>
        <v>5</v>
      </c>
      <c r="AB38" s="41">
        <f t="shared" ca="1" si="27"/>
        <v>0</v>
      </c>
      <c r="AC38" s="37"/>
      <c r="AD38" s="41">
        <f t="shared" ca="1" si="28"/>
        <v>0</v>
      </c>
      <c r="AE38" s="41">
        <f t="shared" ca="1" si="28"/>
        <v>7</v>
      </c>
      <c r="AF38" s="41">
        <f t="shared" ca="1" si="28"/>
        <v>9</v>
      </c>
      <c r="AG38" s="37"/>
      <c r="AH38" s="42" t="str">
        <f t="shared" si="30"/>
        <v>⑩</v>
      </c>
      <c r="AI38" s="41">
        <f t="shared" ca="1" si="30"/>
        <v>150</v>
      </c>
      <c r="AJ38" s="37" t="str">
        <f t="shared" si="30"/>
        <v>－</v>
      </c>
      <c r="AK38" s="41">
        <f t="shared" ca="1" si="30"/>
        <v>79</v>
      </c>
      <c r="AL38" s="37" t="str">
        <f t="shared" si="30"/>
        <v>＝</v>
      </c>
      <c r="AM38" s="41">
        <f t="shared" ca="1" si="30"/>
        <v>71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>
        <f t="shared" ca="1" si="5"/>
        <v>0.68771044192994535</v>
      </c>
      <c r="CH38" s="40">
        <f t="shared" ca="1" si="6"/>
        <v>41</v>
      </c>
      <c r="CJ38" s="37">
        <v>38</v>
      </c>
      <c r="CK38" s="36">
        <v>3</v>
      </c>
      <c r="CL38" s="37">
        <v>7</v>
      </c>
      <c r="CO38" s="39">
        <f t="shared" ca="1" si="7"/>
        <v>0.16186384150619237</v>
      </c>
      <c r="CP38" s="40">
        <f t="shared" ca="1" si="0"/>
        <v>85</v>
      </c>
      <c r="CQ38" s="17"/>
      <c r="CR38" s="37">
        <v>38</v>
      </c>
      <c r="CS38" s="36">
        <v>3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4">C12</f>
        <v>1</v>
      </c>
      <c r="D39" s="11">
        <f t="shared" ca="1" si="34"/>
        <v>2</v>
      </c>
      <c r="E39" s="11">
        <f t="shared" ca="1" si="34"/>
        <v>9</v>
      </c>
      <c r="F39" s="8"/>
      <c r="G39" s="9"/>
      <c r="H39" s="10"/>
      <c r="I39" s="11">
        <f t="shared" ca="1" si="34"/>
        <v>1</v>
      </c>
      <c r="J39" s="11">
        <f t="shared" ca="1" si="34"/>
        <v>9</v>
      </c>
      <c r="K39" s="11">
        <f t="shared" ca="1" si="34"/>
        <v>3</v>
      </c>
      <c r="L39" s="8"/>
      <c r="M39" s="9"/>
      <c r="N39" s="10"/>
      <c r="O39" s="11">
        <f t="shared" ca="1" si="34"/>
        <v>1</v>
      </c>
      <c r="P39" s="11">
        <f t="shared" ca="1" si="34"/>
        <v>0</v>
      </c>
      <c r="Q39" s="11">
        <f t="shared" ca="1" si="34"/>
        <v>5</v>
      </c>
      <c r="R39" s="8"/>
      <c r="S39" s="2"/>
      <c r="T39" s="2"/>
      <c r="U39" s="46" t="s">
        <v>289</v>
      </c>
      <c r="V39" s="2"/>
      <c r="W39" s="2"/>
      <c r="X39" s="37"/>
      <c r="Y39" s="37" t="str">
        <f t="shared" si="29"/>
        <v>⑪</v>
      </c>
      <c r="Z39" s="41">
        <f t="shared" ca="1" si="27"/>
        <v>1</v>
      </c>
      <c r="AA39" s="41">
        <f t="shared" ca="1" si="27"/>
        <v>9</v>
      </c>
      <c r="AB39" s="41">
        <f t="shared" ca="1" si="27"/>
        <v>4</v>
      </c>
      <c r="AC39" s="37"/>
      <c r="AD39" s="41">
        <f t="shared" ca="1" si="28"/>
        <v>0</v>
      </c>
      <c r="AE39" s="41">
        <f t="shared" ca="1" si="28"/>
        <v>6</v>
      </c>
      <c r="AF39" s="41">
        <f t="shared" ca="1" si="28"/>
        <v>2</v>
      </c>
      <c r="AG39" s="37"/>
      <c r="AH39" s="42" t="str">
        <f t="shared" si="30"/>
        <v>⑪</v>
      </c>
      <c r="AI39" s="41">
        <f t="shared" ca="1" si="30"/>
        <v>194</v>
      </c>
      <c r="AJ39" s="37" t="str">
        <f t="shared" si="30"/>
        <v>－</v>
      </c>
      <c r="AK39" s="41">
        <f t="shared" ca="1" si="30"/>
        <v>62</v>
      </c>
      <c r="AL39" s="37" t="str">
        <f t="shared" si="30"/>
        <v>＝</v>
      </c>
      <c r="AM39" s="41">
        <f t="shared" ca="1" si="30"/>
        <v>132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>
        <f t="shared" ca="1" si="5"/>
        <v>0.69386226408307305</v>
      </c>
      <c r="CH39" s="40">
        <f t="shared" ca="1" si="6"/>
        <v>39</v>
      </c>
      <c r="CJ39" s="37">
        <v>39</v>
      </c>
      <c r="CK39" s="36">
        <v>3</v>
      </c>
      <c r="CL39" s="37">
        <v>8</v>
      </c>
      <c r="CO39" s="39">
        <f t="shared" ca="1" si="7"/>
        <v>0.85955025167021704</v>
      </c>
      <c r="CP39" s="40">
        <f t="shared" ca="1" si="0"/>
        <v>15</v>
      </c>
      <c r="CQ39" s="17"/>
      <c r="CR39" s="37">
        <v>39</v>
      </c>
      <c r="CS39" s="36">
        <v>3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5">B13</f>
        <v>－</v>
      </c>
      <c r="C40" s="13">
        <f t="shared" ca="1" si="35"/>
        <v>0</v>
      </c>
      <c r="D40" s="13">
        <f t="shared" ca="1" si="35"/>
        <v>8</v>
      </c>
      <c r="E40" s="13">
        <f t="shared" ca="1" si="35"/>
        <v>2</v>
      </c>
      <c r="F40" s="8"/>
      <c r="G40" s="9"/>
      <c r="H40" s="12" t="str">
        <f t="shared" si="35"/>
        <v>－</v>
      </c>
      <c r="I40" s="13">
        <f t="shared" ca="1" si="35"/>
        <v>0</v>
      </c>
      <c r="J40" s="13">
        <f t="shared" ca="1" si="35"/>
        <v>7</v>
      </c>
      <c r="K40" s="13">
        <f t="shared" ca="1" si="35"/>
        <v>1</v>
      </c>
      <c r="L40" s="8"/>
      <c r="M40" s="9"/>
      <c r="N40" s="12" t="str">
        <f t="shared" si="35"/>
        <v>－</v>
      </c>
      <c r="O40" s="13">
        <f t="shared" ca="1" si="35"/>
        <v>0</v>
      </c>
      <c r="P40" s="13">
        <f t="shared" ca="1" si="35"/>
        <v>8</v>
      </c>
      <c r="Q40" s="13">
        <f t="shared" ca="1" si="35"/>
        <v>5</v>
      </c>
      <c r="R40" s="8"/>
      <c r="S40" s="2"/>
      <c r="T40" s="2"/>
      <c r="U40" s="46" t="s">
        <v>290</v>
      </c>
      <c r="V40" s="2"/>
      <c r="W40" s="2"/>
      <c r="X40" s="37"/>
      <c r="Y40" s="37" t="str">
        <f t="shared" si="29"/>
        <v>⑫</v>
      </c>
      <c r="Z40" s="41">
        <f t="shared" ca="1" si="27"/>
        <v>1</v>
      </c>
      <c r="AA40" s="41">
        <f t="shared" ca="1" si="27"/>
        <v>3</v>
      </c>
      <c r="AB40" s="41">
        <f t="shared" ca="1" si="27"/>
        <v>7</v>
      </c>
      <c r="AC40" s="37"/>
      <c r="AD40" s="41">
        <f t="shared" ca="1" si="28"/>
        <v>0</v>
      </c>
      <c r="AE40" s="48">
        <f t="shared" ca="1" si="28"/>
        <v>5</v>
      </c>
      <c r="AF40" s="48">
        <f t="shared" ca="1" si="28"/>
        <v>5</v>
      </c>
      <c r="AG40" s="37"/>
      <c r="AH40" s="35" t="str">
        <f t="shared" si="30"/>
        <v>⑫</v>
      </c>
      <c r="AI40" s="49">
        <f t="shared" ca="1" si="30"/>
        <v>137</v>
      </c>
      <c r="AJ40" s="36" t="str">
        <f t="shared" si="30"/>
        <v>－</v>
      </c>
      <c r="AK40" s="49">
        <f t="shared" ca="1" si="30"/>
        <v>55</v>
      </c>
      <c r="AL40" s="36" t="str">
        <f t="shared" si="30"/>
        <v>＝</v>
      </c>
      <c r="AM40" s="49">
        <f t="shared" ca="1" si="30"/>
        <v>82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3"/>
      <c r="BH40" s="83"/>
      <c r="BI40" s="83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>
        <f t="shared" ca="1" si="5"/>
        <v>0.91454970196644547</v>
      </c>
      <c r="CH40" s="40">
        <f t="shared" ca="1" si="6"/>
        <v>10</v>
      </c>
      <c r="CJ40" s="37">
        <v>40</v>
      </c>
      <c r="CK40" s="36">
        <v>3</v>
      </c>
      <c r="CL40" s="37">
        <v>9</v>
      </c>
      <c r="CO40" s="39">
        <f t="shared" ca="1" si="7"/>
        <v>0.84013264483176298</v>
      </c>
      <c r="CP40" s="40">
        <f t="shared" ca="1" si="0"/>
        <v>17</v>
      </c>
      <c r="CQ40" s="17"/>
      <c r="CR40" s="37">
        <v>40</v>
      </c>
      <c r="CS40" s="36">
        <v>3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4</v>
      </c>
      <c r="E41" s="30">
        <f ca="1">MOD(AM32,10)</f>
        <v>7</v>
      </c>
      <c r="F41" s="8"/>
      <c r="G41" s="9"/>
      <c r="H41" s="29"/>
      <c r="I41" s="30">
        <f ca="1">MOD(ROUNDDOWN(AM33/100,0),10)</f>
        <v>1</v>
      </c>
      <c r="J41" s="30">
        <f ca="1">MOD(ROUNDDOWN(AM33/10,0),10)</f>
        <v>2</v>
      </c>
      <c r="K41" s="30">
        <f ca="1">MOD(AM33,10)</f>
        <v>2</v>
      </c>
      <c r="L41" s="8"/>
      <c r="M41" s="9"/>
      <c r="N41" s="29"/>
      <c r="O41" s="30">
        <f ca="1">MOD(ROUNDDOWN(AM34/100,0),10)</f>
        <v>0</v>
      </c>
      <c r="P41" s="30">
        <f ca="1">MOD(ROUNDDOWN(AM34/10,0),10)</f>
        <v>2</v>
      </c>
      <c r="Q41" s="30">
        <f ca="1">MOD(AM34,10)</f>
        <v>0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4"/>
      <c r="BH41" s="36" t="s">
        <v>34</v>
      </c>
      <c r="BI41" s="84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>
        <f t="shared" ca="1" si="5"/>
        <v>3.7390911013778783E-2</v>
      </c>
      <c r="CH41" s="40">
        <f t="shared" ca="1" si="6"/>
        <v>96</v>
      </c>
      <c r="CJ41" s="37">
        <v>41</v>
      </c>
      <c r="CK41" s="36">
        <v>4</v>
      </c>
      <c r="CL41" s="37">
        <v>0</v>
      </c>
      <c r="CO41" s="39">
        <f t="shared" ca="1" si="7"/>
        <v>0.68378840062827129</v>
      </c>
      <c r="CP41" s="40">
        <f t="shared" ca="1" si="0"/>
        <v>34</v>
      </c>
      <c r="CQ41" s="17"/>
      <c r="CR41" s="37">
        <v>41</v>
      </c>
      <c r="CS41" s="36">
        <v>4</v>
      </c>
      <c r="CT41" s="37">
        <v>0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3" t="s">
        <v>291</v>
      </c>
      <c r="V42" s="2"/>
      <c r="W42" s="2"/>
      <c r="X42" s="37"/>
      <c r="Z42" s="45" t="s">
        <v>292</v>
      </c>
      <c r="AA42" s="45" t="s">
        <v>293</v>
      </c>
      <c r="AB42" s="45" t="s">
        <v>294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5" t="s">
        <v>295</v>
      </c>
      <c r="AR42" s="116"/>
      <c r="AS42" s="116"/>
      <c r="AT42" s="117" t="s">
        <v>296</v>
      </c>
      <c r="AU42" s="115" t="s">
        <v>297</v>
      </c>
      <c r="AV42" s="115" t="s">
        <v>298</v>
      </c>
      <c r="AW42" s="115"/>
      <c r="AX42" s="116"/>
      <c r="AY42" s="117" t="s">
        <v>298</v>
      </c>
      <c r="AZ42" s="116"/>
      <c r="BA42" s="115" t="s">
        <v>299</v>
      </c>
      <c r="BB42" s="36"/>
      <c r="BC42" s="57" t="s">
        <v>299</v>
      </c>
      <c r="BD42" s="56" t="s">
        <v>300</v>
      </c>
      <c r="BE42" s="56" t="s">
        <v>301</v>
      </c>
      <c r="BF42" s="56" t="s">
        <v>299</v>
      </c>
      <c r="BG42" s="36"/>
      <c r="BH42" s="57" t="s">
        <v>301</v>
      </c>
      <c r="BI42" s="56" t="s">
        <v>301</v>
      </c>
      <c r="BJ42" s="56" t="s">
        <v>301</v>
      </c>
      <c r="BK42" s="36"/>
      <c r="BL42" s="54"/>
      <c r="BM42" s="54"/>
      <c r="BN42" s="57" t="s">
        <v>300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>
        <f t="shared" ca="1" si="5"/>
        <v>0.29857862536280277</v>
      </c>
      <c r="CH42" s="40">
        <f t="shared" ca="1" si="6"/>
        <v>73</v>
      </c>
      <c r="CJ42" s="37">
        <v>42</v>
      </c>
      <c r="CK42" s="37">
        <v>4</v>
      </c>
      <c r="CL42" s="37">
        <v>1</v>
      </c>
      <c r="CO42" s="39">
        <f t="shared" ca="1" si="7"/>
        <v>0.8146657528873994</v>
      </c>
      <c r="CP42" s="40">
        <f t="shared" ca="1" si="0"/>
        <v>20</v>
      </c>
      <c r="CQ42" s="17"/>
      <c r="CR42" s="37">
        <v>42</v>
      </c>
      <c r="CS42" s="37">
        <v>4</v>
      </c>
      <c r="CT42" s="37">
        <v>1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/>
      </c>
      <c r="E43" s="21"/>
      <c r="F43" s="21"/>
      <c r="G43" s="23"/>
      <c r="H43" s="21"/>
      <c r="I43" s="21"/>
      <c r="J43" s="22" t="str">
        <f ca="1">IF($AT50="","",VLOOKUP($AT50,$BT$43:$BU$53,2,FALSE))</f>
        <v/>
      </c>
      <c r="K43" s="21"/>
      <c r="L43" s="24"/>
      <c r="M43" s="20"/>
      <c r="N43" s="24"/>
      <c r="O43" s="21"/>
      <c r="P43" s="22" t="str">
        <f ca="1">IF($AT51="","",VLOOKUP($AT51,$BT$43:$BU$53,2,FALSE))</f>
        <v/>
      </c>
      <c r="Q43" s="21"/>
      <c r="R43" s="5"/>
      <c r="S43" s="2"/>
      <c r="T43" s="2"/>
      <c r="U43" s="58" t="s">
        <v>302</v>
      </c>
      <c r="V43" s="2"/>
      <c r="W43" s="2"/>
      <c r="X43" s="37"/>
      <c r="Y43" s="37" t="s">
        <v>57</v>
      </c>
      <c r="Z43" s="59" t="str">
        <f ca="1">IF(AI43="ok","okok","nono")</f>
        <v>nono</v>
      </c>
      <c r="AA43" s="59" t="str">
        <f ca="1">IF(AQ43="ok","okok","nono")</f>
        <v>nono</v>
      </c>
      <c r="AB43" s="59" t="str">
        <f ca="1">IF(BH43="ok","okok","nono")</f>
        <v>nono</v>
      </c>
      <c r="AC43" s="60"/>
      <c r="AD43" s="35"/>
      <c r="AE43" s="61" t="s">
        <v>57</v>
      </c>
      <c r="AF43" s="62"/>
      <c r="AG43" s="125" t="str">
        <f t="shared" ref="AG43:AG54" ca="1" si="36">IF(BL43&lt;0,"ok",IF(AND(BL43=0,BR43&lt;0),"ok","no"))</f>
        <v>no</v>
      </c>
      <c r="AH43" s="129" t="str">
        <f ca="1">IF(AI43="ok",AM43-1,"")</f>
        <v/>
      </c>
      <c r="AI43" s="128" t="str">
        <f ca="1">IF(AL43="ok","ok",IF(AND(AK43="ok",AJ43="ok"),"ok","no"))</f>
        <v>no</v>
      </c>
      <c r="AJ43" s="123" t="str">
        <f ca="1">IF(BR43&lt;0,"ok","no")</f>
        <v>no</v>
      </c>
      <c r="AK43" s="123" t="str">
        <f t="shared" ref="AK43:AK54" ca="1" si="37">IF(BJ43=BK43,"ok","no")</f>
        <v>no</v>
      </c>
      <c r="AL43" s="123" t="str">
        <f ca="1">IF(BL43&lt;0,"ok","no")</f>
        <v>no</v>
      </c>
      <c r="AM43" s="63">
        <f t="shared" ref="AM43:AM54" ca="1" si="38">Z29</f>
        <v>1</v>
      </c>
      <c r="AN43" s="64">
        <f t="shared" ref="AN43:AN54" ca="1" si="39">AD29</f>
        <v>0</v>
      </c>
      <c r="AO43" s="65">
        <f t="shared" ref="AO43:AO54" ca="1" si="40">AM43-AN43</f>
        <v>1</v>
      </c>
      <c r="AP43" s="36"/>
      <c r="AQ43" s="126" t="str">
        <f ca="1">IF(AND(AS43="ok",AR43="ok"),"ok","no")</f>
        <v>no</v>
      </c>
      <c r="AR43" s="128" t="str">
        <f ca="1">IF(AY43=9,"ok","no")</f>
        <v>no</v>
      </c>
      <c r="AS43" s="123" t="str">
        <f ca="1">IF(BC43=10,"ok","no")</f>
        <v>no</v>
      </c>
      <c r="AT43" s="135" t="str">
        <f ca="1">IF(AY43=9,AY43,IF(AU43=10,AU43,""))</f>
        <v/>
      </c>
      <c r="AU43" s="132" t="str">
        <f ca="1">IF(AND(AW43&lt;&gt;"",AV43="ok"),10,"")</f>
        <v/>
      </c>
      <c r="AV43" s="123" t="str">
        <f ca="1">IF(BL43&lt;0,"ok",IF(AND(BL43=0,BR43&lt;0),"ok","no"))</f>
        <v>no</v>
      </c>
      <c r="AW43" s="118" t="str">
        <f ca="1">IF(BC43=10,"",BC43)</f>
        <v/>
      </c>
      <c r="AX43" s="116"/>
      <c r="AY43" s="118" t="str">
        <f ca="1">IF(AND(BA43="ok",AZ43="ok"),9,"")</f>
        <v/>
      </c>
      <c r="AZ43" s="123" t="str">
        <f ca="1">IF(BR43&lt;0,"ok","no")</f>
        <v>no</v>
      </c>
      <c r="BA43" s="122" t="str">
        <f ca="1">IF(BC43=10,"ok","no")</f>
        <v>no</v>
      </c>
      <c r="BB43" s="36"/>
      <c r="BC43" s="149" t="str">
        <f ca="1">IF(AND(BO43="ok",BJ43=0),10,IF(BF43="ok",BJ43-1,IF(BE43="ok",10,"")))</f>
        <v/>
      </c>
      <c r="BD43" s="128" t="str">
        <f t="shared" ref="BD43:BD54" ca="1" si="41">IF(BJ43=0,"ok","no")</f>
        <v>no</v>
      </c>
      <c r="BE43" s="123" t="str">
        <f t="shared" ref="BE43:BE54" ca="1" si="42">IF(BL43&lt;0,"ok","no")</f>
        <v>no</v>
      </c>
      <c r="BF43" s="122" t="str">
        <f ca="1">IF(AND(BO43="ok",BI43="no"),"ok","no")</f>
        <v>no</v>
      </c>
      <c r="BG43" s="36"/>
      <c r="BH43" s="125" t="str">
        <f ca="1">IF(BO43="ok","ok","no")</f>
        <v>no</v>
      </c>
      <c r="BI43" s="128" t="str">
        <f ca="1">IF(BJ43=0,"ok","no")</f>
        <v>no</v>
      </c>
      <c r="BJ43" s="63">
        <f ca="1">AA29</f>
        <v>6</v>
      </c>
      <c r="BK43" s="64">
        <f ca="1">AE29</f>
        <v>0</v>
      </c>
      <c r="BL43" s="66">
        <f t="shared" ref="BL43:BL54" ca="1" si="43">BJ43-BK43</f>
        <v>6</v>
      </c>
      <c r="BM43" s="68"/>
      <c r="BN43" s="138" t="str">
        <f ca="1">IF(BO43="ok",10,"")</f>
        <v/>
      </c>
      <c r="BO43" s="128" t="str">
        <f ca="1">IF(BR43&lt;0,"ok","no")</f>
        <v>no</v>
      </c>
      <c r="BP43" s="63">
        <f t="shared" ref="BP43:BP54" ca="1" si="44">AB29</f>
        <v>5</v>
      </c>
      <c r="BQ43" s="64">
        <f t="shared" ref="BQ43:BQ54" ca="1" si="45">AF29</f>
        <v>1</v>
      </c>
      <c r="BR43" s="67">
        <f t="shared" ref="BR43:BR54" ca="1" si="46">BP43-BQ43</f>
        <v>4</v>
      </c>
      <c r="BS43" s="68"/>
      <c r="BT43" s="109">
        <v>0</v>
      </c>
      <c r="BU43" s="110" t="s">
        <v>303</v>
      </c>
      <c r="BV43" s="68" t="s">
        <v>304</v>
      </c>
      <c r="BW43" s="68"/>
      <c r="BX43" s="68"/>
      <c r="BY43" s="39"/>
      <c r="BZ43" s="40"/>
      <c r="CB43" s="37"/>
      <c r="CC43" s="36"/>
      <c r="CD43" s="37"/>
      <c r="CG43" s="39">
        <f t="shared" ca="1" si="5"/>
        <v>0.93617686304624503</v>
      </c>
      <c r="CH43" s="40">
        <f t="shared" ca="1" si="6"/>
        <v>6</v>
      </c>
      <c r="CJ43" s="37">
        <v>43</v>
      </c>
      <c r="CK43" s="37">
        <v>4</v>
      </c>
      <c r="CL43" s="37">
        <v>2</v>
      </c>
      <c r="CO43" s="39">
        <f t="shared" ca="1" si="7"/>
        <v>0.26455637210376992</v>
      </c>
      <c r="CP43" s="40">
        <f t="shared" ca="1" si="0"/>
        <v>77</v>
      </c>
      <c r="CQ43" s="17"/>
      <c r="CR43" s="37">
        <v>43</v>
      </c>
      <c r="CS43" s="37">
        <v>4</v>
      </c>
      <c r="CT43" s="37">
        <v>2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/>
      </c>
      <c r="D44" s="32" t="str">
        <f ca="1">IF($BC49="","",VLOOKUP($BC49,$BT$43:$BU$53,2,FALSE))</f>
        <v>④</v>
      </c>
      <c r="E44" s="32" t="str">
        <f ca="1">IF($BN49="","",VLOOKUP($BN49,$BT$43:$BU$53,2,FALSE))</f>
        <v>⑩</v>
      </c>
      <c r="F44" s="8"/>
      <c r="G44" s="6" t="str">
        <f>G17</f>
        <v>⑧</v>
      </c>
      <c r="H44" s="7"/>
      <c r="I44" s="32" t="str">
        <f ca="1">IF($AH50="","",VLOOKUP($AH50,$BT$43:$BU$53,2,FALSE))</f>
        <v/>
      </c>
      <c r="J44" s="32" t="str">
        <f ca="1">IF($BC50="","",VLOOKUP($BC50,$BT$43:$BU$53,2,FALSE))</f>
        <v>①</v>
      </c>
      <c r="K44" s="32" t="str">
        <f ca="1">IF($BN50="","",VLOOKUP($BN50,$BT$43:$BU$53,2,FALSE))</f>
        <v>⑩</v>
      </c>
      <c r="L44" s="8"/>
      <c r="M44" s="6" t="str">
        <f>M17</f>
        <v>⑨</v>
      </c>
      <c r="N44" s="7"/>
      <c r="O44" s="32" t="str">
        <f ca="1">IF($AH51="","",VLOOKUP($AH51,$BT$43:$BU$53,2,FALSE))</f>
        <v/>
      </c>
      <c r="P44" s="32" t="str">
        <f ca="1">IF($BC51="","",VLOOKUP($BC51,$BT$43:$BU$53,2,FALSE))</f>
        <v/>
      </c>
      <c r="Q44" s="32" t="str">
        <f ca="1">IF($BN51="","",VLOOKUP($BN51,$BT$43:$BU$53,2,FALSE))</f>
        <v/>
      </c>
      <c r="R44" s="8"/>
      <c r="S44" s="2"/>
      <c r="T44" s="2"/>
      <c r="U44" s="58" t="s">
        <v>305</v>
      </c>
      <c r="V44" s="2"/>
      <c r="W44" s="2"/>
      <c r="X44" s="37"/>
      <c r="Y44" s="37" t="s">
        <v>58</v>
      </c>
      <c r="Z44" s="59" t="str">
        <f t="shared" ref="Z44:Z54" ca="1" si="47">IF(AI44="ok","okok","nono")</f>
        <v>okok</v>
      </c>
      <c r="AA44" s="59" t="str">
        <f t="shared" ref="AA44:AA54" ca="1" si="48">IF(AQ44="ok","okok","nono")</f>
        <v>nono</v>
      </c>
      <c r="AB44" s="59" t="str">
        <f t="shared" ref="AB44:AB54" ca="1" si="49">IF(BH44="ok","okok","nono")</f>
        <v>nono</v>
      </c>
      <c r="AC44" s="43"/>
      <c r="AD44" s="42"/>
      <c r="AE44" s="61" t="s">
        <v>58</v>
      </c>
      <c r="AF44" s="62"/>
      <c r="AG44" s="126" t="str">
        <f t="shared" ca="1" si="36"/>
        <v>ok</v>
      </c>
      <c r="AH44" s="130">
        <f t="shared" ref="AH44:AH54" ca="1" si="50">IF(AI44="ok",AM44-1,"")</f>
        <v>0</v>
      </c>
      <c r="AI44" s="128" t="str">
        <f t="shared" ref="AI44:AI54" ca="1" si="51">IF(AL44="ok","ok",IF(AND(AK44="ok",AJ44="ok"),"ok","no"))</f>
        <v>ok</v>
      </c>
      <c r="AJ44" s="123" t="str">
        <f t="shared" ref="AJ44:AJ54" ca="1" si="52">IF(BR44&lt;0,"ok","no")</f>
        <v>no</v>
      </c>
      <c r="AK44" s="123" t="str">
        <f t="shared" ca="1" si="37"/>
        <v>no</v>
      </c>
      <c r="AL44" s="123" t="str">
        <f t="shared" ref="AL44:AL54" ca="1" si="53">IF(BL44&lt;0,"ok","no")</f>
        <v>ok</v>
      </c>
      <c r="AM44" s="69">
        <f t="shared" ca="1" si="38"/>
        <v>1</v>
      </c>
      <c r="AN44" s="41">
        <f t="shared" ca="1" si="39"/>
        <v>0</v>
      </c>
      <c r="AO44" s="70">
        <f t="shared" ca="1" si="40"/>
        <v>1</v>
      </c>
      <c r="AP44" s="36"/>
      <c r="AQ44" s="126" t="str">
        <f t="shared" ref="AQ44:AQ54" ca="1" si="54">IF(AND(AS44="ok",AR44="ok"),"ok","no")</f>
        <v>no</v>
      </c>
      <c r="AR44" s="128" t="str">
        <f t="shared" ref="AR44:AR53" ca="1" si="55">IF(AY44=9,"ok","no")</f>
        <v>no</v>
      </c>
      <c r="AS44" s="123" t="str">
        <f t="shared" ref="AS44:AS54" ca="1" si="56">IF(BC44=10,"ok","no")</f>
        <v>ok</v>
      </c>
      <c r="AT44" s="136" t="str">
        <f t="shared" ref="AT44:AT54" ca="1" si="57">IF(AY44=9,AY44,IF(AU44=10,AU44,""))</f>
        <v/>
      </c>
      <c r="AU44" s="133" t="str">
        <f t="shared" ref="AU44:AU54" ca="1" si="58">IF(AND(AW44&lt;&gt;"",AV44="ok"),10,"")</f>
        <v/>
      </c>
      <c r="AV44" s="123" t="str">
        <f t="shared" ref="AV44:AV54" ca="1" si="59">IF(BL44&lt;0,"ok",IF(AND(BL44=0,BR44&lt;0),"ok","no"))</f>
        <v>ok</v>
      </c>
      <c r="AW44" s="119" t="str">
        <f t="shared" ref="AW44:AW54" ca="1" si="60">IF(BC44=10,"",BC44)</f>
        <v/>
      </c>
      <c r="AX44" s="116"/>
      <c r="AY44" s="119" t="str">
        <f t="shared" ref="AY44:AY54" ca="1" si="61">IF(AND(BA44="ok",AZ44="ok"),9,"")</f>
        <v/>
      </c>
      <c r="AZ44" s="123" t="str">
        <f t="shared" ref="AZ44:AZ54" ca="1" si="62">IF(BR44&lt;0,"ok","no")</f>
        <v>no</v>
      </c>
      <c r="BA44" s="122" t="str">
        <f t="shared" ref="BA44:BA54" ca="1" si="63">IF(BC44=10,"ok","no")</f>
        <v>ok</v>
      </c>
      <c r="BB44" s="36"/>
      <c r="BC44" s="139">
        <f t="shared" ref="BC44:BC54" ca="1" si="64">IF(AND(BO44="ok",BJ44=0),10,IF(BF44="ok",BJ44-1,IF(BE44="ok",10,"")))</f>
        <v>10</v>
      </c>
      <c r="BD44" s="128" t="str">
        <f t="shared" ca="1" si="41"/>
        <v>ok</v>
      </c>
      <c r="BE44" s="123" t="str">
        <f t="shared" ca="1" si="42"/>
        <v>ok</v>
      </c>
      <c r="BF44" s="122" t="str">
        <f t="shared" ref="BF44:BF54" ca="1" si="65">IF(AND(BO44="ok",BI44="no"),"ok","no")</f>
        <v>no</v>
      </c>
      <c r="BG44" s="36"/>
      <c r="BH44" s="126" t="str">
        <f t="shared" ref="BH44:BH54" ca="1" si="66">IF(BO44="ok","ok","no")</f>
        <v>no</v>
      </c>
      <c r="BI44" s="128" t="str">
        <f t="shared" ref="BI44:BI54" ca="1" si="67">IF(BJ44=0,"ok","no")</f>
        <v>ok</v>
      </c>
      <c r="BJ44" s="69">
        <f t="shared" ref="BJ44:BJ54" ca="1" si="68">AA30</f>
        <v>0</v>
      </c>
      <c r="BK44" s="41">
        <f t="shared" ref="BK44:BK54" ca="1" si="69">AE30</f>
        <v>7</v>
      </c>
      <c r="BL44" s="71">
        <f t="shared" ca="1" si="43"/>
        <v>-7</v>
      </c>
      <c r="BM44" s="68"/>
      <c r="BN44" s="139" t="str">
        <f t="shared" ref="BN44:BN54" ca="1" si="70">IF(BO44="ok",10,"")</f>
        <v/>
      </c>
      <c r="BO44" s="128" t="str">
        <f t="shared" ref="BO44:BO54" ca="1" si="71">IF(BR44&lt;0,"ok","no")</f>
        <v>no</v>
      </c>
      <c r="BP44" s="69">
        <f t="shared" ca="1" si="44"/>
        <v>7</v>
      </c>
      <c r="BQ44" s="41">
        <f t="shared" ca="1" si="45"/>
        <v>4</v>
      </c>
      <c r="BR44" s="72">
        <f t="shared" ca="1" si="46"/>
        <v>3</v>
      </c>
      <c r="BS44" s="68"/>
      <c r="BT44" s="111">
        <v>1</v>
      </c>
      <c r="BU44" s="112" t="s">
        <v>306</v>
      </c>
      <c r="BV44" s="68" t="s">
        <v>304</v>
      </c>
      <c r="BW44" s="68"/>
      <c r="BX44" s="68"/>
      <c r="BY44" s="39"/>
      <c r="BZ44" s="40"/>
      <c r="CB44" s="37"/>
      <c r="CC44" s="36"/>
      <c r="CD44" s="37"/>
      <c r="CG44" s="39">
        <f t="shared" ca="1" si="5"/>
        <v>0.61940527893024444</v>
      </c>
      <c r="CH44" s="40">
        <f t="shared" ca="1" si="6"/>
        <v>49</v>
      </c>
      <c r="CJ44" s="37">
        <v>44</v>
      </c>
      <c r="CK44" s="37">
        <v>4</v>
      </c>
      <c r="CL44" s="37">
        <v>3</v>
      </c>
      <c r="CO44" s="39">
        <f t="shared" ca="1" si="7"/>
        <v>0.46785285144776889</v>
      </c>
      <c r="CP44" s="40">
        <f t="shared" ca="1" si="0"/>
        <v>50</v>
      </c>
      <c r="CQ44" s="17"/>
      <c r="CR44" s="37">
        <v>44</v>
      </c>
      <c r="CS44" s="37">
        <v>4</v>
      </c>
      <c r="CT44" s="37">
        <v>3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2">C18</f>
        <v>1</v>
      </c>
      <c r="D45" s="11">
        <f t="shared" ca="1" si="72"/>
        <v>5</v>
      </c>
      <c r="E45" s="11">
        <f t="shared" ca="1" si="72"/>
        <v>6</v>
      </c>
      <c r="F45" s="8"/>
      <c r="G45" s="9"/>
      <c r="H45" s="27"/>
      <c r="I45" s="28">
        <f t="shared" ca="1" si="72"/>
        <v>1</v>
      </c>
      <c r="J45" s="11">
        <f t="shared" ca="1" si="72"/>
        <v>2</v>
      </c>
      <c r="K45" s="11">
        <f t="shared" ca="1" si="72"/>
        <v>5</v>
      </c>
      <c r="L45" s="8"/>
      <c r="M45" s="9"/>
      <c r="N45" s="27"/>
      <c r="O45" s="28">
        <f t="shared" ca="1" si="72"/>
        <v>1</v>
      </c>
      <c r="P45" s="11">
        <f t="shared" ca="1" si="72"/>
        <v>6</v>
      </c>
      <c r="Q45" s="11">
        <f t="shared" ca="1" si="72"/>
        <v>5</v>
      </c>
      <c r="R45" s="8"/>
      <c r="S45" s="2"/>
      <c r="T45" s="2"/>
      <c r="U45" s="58" t="s">
        <v>307</v>
      </c>
      <c r="V45" s="2"/>
      <c r="W45" s="2"/>
      <c r="X45" s="37"/>
      <c r="Y45" s="37" t="s">
        <v>59</v>
      </c>
      <c r="Z45" s="59" t="str">
        <f t="shared" ca="1" si="47"/>
        <v>okok</v>
      </c>
      <c r="AA45" s="59" t="str">
        <f t="shared" ca="1" si="48"/>
        <v>nono</v>
      </c>
      <c r="AB45" s="59" t="str">
        <f t="shared" ca="1" si="49"/>
        <v>nono</v>
      </c>
      <c r="AC45" s="43"/>
      <c r="AD45" s="42"/>
      <c r="AE45" s="61" t="s">
        <v>59</v>
      </c>
      <c r="AF45" s="62"/>
      <c r="AG45" s="126" t="str">
        <f t="shared" ca="1" si="36"/>
        <v>ok</v>
      </c>
      <c r="AH45" s="130">
        <f t="shared" ca="1" si="50"/>
        <v>0</v>
      </c>
      <c r="AI45" s="128" t="str">
        <f t="shared" ca="1" si="51"/>
        <v>ok</v>
      </c>
      <c r="AJ45" s="123" t="str">
        <f t="shared" ca="1" si="52"/>
        <v>no</v>
      </c>
      <c r="AK45" s="123" t="str">
        <f t="shared" ca="1" si="37"/>
        <v>no</v>
      </c>
      <c r="AL45" s="123" t="str">
        <f t="shared" ca="1" si="53"/>
        <v>ok</v>
      </c>
      <c r="AM45" s="69">
        <f t="shared" ca="1" si="38"/>
        <v>1</v>
      </c>
      <c r="AN45" s="41">
        <f t="shared" ca="1" si="39"/>
        <v>0</v>
      </c>
      <c r="AO45" s="70">
        <f t="shared" ca="1" si="40"/>
        <v>1</v>
      </c>
      <c r="AP45" s="36"/>
      <c r="AQ45" s="126" t="str">
        <f t="shared" ca="1" si="54"/>
        <v>no</v>
      </c>
      <c r="AR45" s="128" t="str">
        <f t="shared" ca="1" si="55"/>
        <v>no</v>
      </c>
      <c r="AS45" s="123" t="str">
        <f t="shared" ca="1" si="56"/>
        <v>ok</v>
      </c>
      <c r="AT45" s="136" t="str">
        <f t="shared" ca="1" si="57"/>
        <v/>
      </c>
      <c r="AU45" s="133" t="str">
        <f t="shared" ca="1" si="58"/>
        <v/>
      </c>
      <c r="AV45" s="123" t="str">
        <f t="shared" ca="1" si="59"/>
        <v>ok</v>
      </c>
      <c r="AW45" s="119" t="str">
        <f t="shared" ca="1" si="60"/>
        <v/>
      </c>
      <c r="AX45" s="116"/>
      <c r="AY45" s="119" t="str">
        <f t="shared" ca="1" si="61"/>
        <v/>
      </c>
      <c r="AZ45" s="123" t="str">
        <f t="shared" ca="1" si="62"/>
        <v>no</v>
      </c>
      <c r="BA45" s="122" t="str">
        <f t="shared" ca="1" si="63"/>
        <v>ok</v>
      </c>
      <c r="BB45" s="36"/>
      <c r="BC45" s="139">
        <f t="shared" ca="1" si="64"/>
        <v>10</v>
      </c>
      <c r="BD45" s="128" t="str">
        <f t="shared" ca="1" si="41"/>
        <v>no</v>
      </c>
      <c r="BE45" s="123" t="str">
        <f t="shared" ca="1" si="42"/>
        <v>ok</v>
      </c>
      <c r="BF45" s="122" t="str">
        <f t="shared" ca="1" si="65"/>
        <v>no</v>
      </c>
      <c r="BG45" s="36"/>
      <c r="BH45" s="126" t="str">
        <f t="shared" ca="1" si="66"/>
        <v>no</v>
      </c>
      <c r="BI45" s="128" t="str">
        <f t="shared" ca="1" si="67"/>
        <v>no</v>
      </c>
      <c r="BJ45" s="69">
        <f t="shared" ca="1" si="68"/>
        <v>2</v>
      </c>
      <c r="BK45" s="41">
        <f t="shared" ca="1" si="69"/>
        <v>9</v>
      </c>
      <c r="BL45" s="71">
        <f t="shared" ca="1" si="43"/>
        <v>-7</v>
      </c>
      <c r="BM45" s="68"/>
      <c r="BN45" s="139" t="str">
        <f t="shared" ca="1" si="70"/>
        <v/>
      </c>
      <c r="BO45" s="128" t="str">
        <f t="shared" ca="1" si="71"/>
        <v>no</v>
      </c>
      <c r="BP45" s="69">
        <f t="shared" ca="1" si="44"/>
        <v>7</v>
      </c>
      <c r="BQ45" s="41">
        <f t="shared" ca="1" si="45"/>
        <v>3</v>
      </c>
      <c r="BR45" s="72">
        <f t="shared" ca="1" si="46"/>
        <v>4</v>
      </c>
      <c r="BS45" s="68"/>
      <c r="BT45" s="111">
        <v>2</v>
      </c>
      <c r="BU45" s="112" t="s">
        <v>3</v>
      </c>
      <c r="BV45" s="68" t="s">
        <v>308</v>
      </c>
      <c r="BW45" s="68"/>
      <c r="BX45" s="68"/>
      <c r="BY45" s="39"/>
      <c r="BZ45" s="40"/>
      <c r="CB45" s="37"/>
      <c r="CC45" s="36"/>
      <c r="CD45" s="37"/>
      <c r="CG45" s="39">
        <f t="shared" ca="1" si="5"/>
        <v>0.29404393539568596</v>
      </c>
      <c r="CH45" s="40">
        <f t="shared" ca="1" si="6"/>
        <v>75</v>
      </c>
      <c r="CJ45" s="37">
        <v>45</v>
      </c>
      <c r="CK45" s="37">
        <v>4</v>
      </c>
      <c r="CL45" s="37">
        <v>4</v>
      </c>
      <c r="CO45" s="39">
        <f t="shared" ca="1" si="7"/>
        <v>0.94872332308120699</v>
      </c>
      <c r="CP45" s="40">
        <f t="shared" ca="1" si="0"/>
        <v>8</v>
      </c>
      <c r="CQ45" s="17"/>
      <c r="CR45" s="37">
        <v>45</v>
      </c>
      <c r="CS45" s="37">
        <v>4</v>
      </c>
      <c r="CT45" s="37">
        <v>4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3">B19</f>
        <v>－</v>
      </c>
      <c r="C46" s="13">
        <f t="shared" ca="1" si="73"/>
        <v>0</v>
      </c>
      <c r="D46" s="13">
        <f t="shared" ca="1" si="73"/>
        <v>1</v>
      </c>
      <c r="E46" s="13">
        <f t="shared" ca="1" si="73"/>
        <v>7</v>
      </c>
      <c r="F46" s="8"/>
      <c r="G46" s="9"/>
      <c r="H46" s="12" t="str">
        <f t="shared" si="73"/>
        <v>－</v>
      </c>
      <c r="I46" s="13">
        <f t="shared" ca="1" si="73"/>
        <v>0</v>
      </c>
      <c r="J46" s="13">
        <f t="shared" ca="1" si="73"/>
        <v>0</v>
      </c>
      <c r="K46" s="13">
        <f t="shared" ca="1" si="73"/>
        <v>6</v>
      </c>
      <c r="L46" s="8"/>
      <c r="M46" s="9"/>
      <c r="N46" s="12" t="str">
        <f t="shared" si="73"/>
        <v>－</v>
      </c>
      <c r="O46" s="13">
        <f t="shared" ca="1" si="73"/>
        <v>0</v>
      </c>
      <c r="P46" s="13">
        <f t="shared" ca="1" si="73"/>
        <v>6</v>
      </c>
      <c r="Q46" s="13">
        <f t="shared" ca="1" si="73"/>
        <v>0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7"/>
        <v>okok</v>
      </c>
      <c r="AA46" s="59" t="str">
        <f t="shared" ca="1" si="48"/>
        <v>nono</v>
      </c>
      <c r="AB46" s="59" t="str">
        <f t="shared" ca="1" si="49"/>
        <v>nono</v>
      </c>
      <c r="AC46" s="43"/>
      <c r="AD46" s="42"/>
      <c r="AE46" s="61" t="s">
        <v>60</v>
      </c>
      <c r="AF46" s="62"/>
      <c r="AG46" s="126" t="str">
        <f t="shared" ca="1" si="36"/>
        <v>ok</v>
      </c>
      <c r="AH46" s="130">
        <f t="shared" ca="1" si="50"/>
        <v>0</v>
      </c>
      <c r="AI46" s="128" t="str">
        <f t="shared" ca="1" si="51"/>
        <v>ok</v>
      </c>
      <c r="AJ46" s="123" t="str">
        <f t="shared" ca="1" si="52"/>
        <v>no</v>
      </c>
      <c r="AK46" s="123" t="str">
        <f t="shared" ca="1" si="37"/>
        <v>no</v>
      </c>
      <c r="AL46" s="123" t="str">
        <f t="shared" ca="1" si="53"/>
        <v>ok</v>
      </c>
      <c r="AM46" s="69">
        <f t="shared" ca="1" si="38"/>
        <v>1</v>
      </c>
      <c r="AN46" s="41">
        <f t="shared" ca="1" si="39"/>
        <v>0</v>
      </c>
      <c r="AO46" s="70">
        <f t="shared" ca="1" si="40"/>
        <v>1</v>
      </c>
      <c r="AP46" s="36"/>
      <c r="AQ46" s="126" t="str">
        <f t="shared" ca="1" si="54"/>
        <v>no</v>
      </c>
      <c r="AR46" s="128" t="str">
        <f t="shared" ca="1" si="55"/>
        <v>no</v>
      </c>
      <c r="AS46" s="123" t="str">
        <f t="shared" ca="1" si="56"/>
        <v>ok</v>
      </c>
      <c r="AT46" s="136" t="str">
        <f t="shared" ca="1" si="57"/>
        <v/>
      </c>
      <c r="AU46" s="133" t="str">
        <f t="shared" ca="1" si="58"/>
        <v/>
      </c>
      <c r="AV46" s="123" t="str">
        <f t="shared" ca="1" si="59"/>
        <v>ok</v>
      </c>
      <c r="AW46" s="119" t="str">
        <f t="shared" ca="1" si="60"/>
        <v/>
      </c>
      <c r="AX46" s="116"/>
      <c r="AY46" s="119" t="str">
        <f t="shared" ca="1" si="61"/>
        <v/>
      </c>
      <c r="AZ46" s="123" t="str">
        <f t="shared" ca="1" si="62"/>
        <v>no</v>
      </c>
      <c r="BA46" s="122" t="str">
        <f t="shared" ca="1" si="63"/>
        <v>ok</v>
      </c>
      <c r="BB46" s="36"/>
      <c r="BC46" s="139">
        <f t="shared" ca="1" si="64"/>
        <v>10</v>
      </c>
      <c r="BD46" s="128" t="str">
        <f t="shared" ca="1" si="41"/>
        <v>no</v>
      </c>
      <c r="BE46" s="123" t="str">
        <f t="shared" ca="1" si="42"/>
        <v>ok</v>
      </c>
      <c r="BF46" s="122" t="str">
        <f t="shared" ca="1" si="65"/>
        <v>no</v>
      </c>
      <c r="BG46" s="36"/>
      <c r="BH46" s="126" t="str">
        <f t="shared" ca="1" si="66"/>
        <v>no</v>
      </c>
      <c r="BI46" s="128" t="str">
        <f t="shared" ca="1" si="67"/>
        <v>no</v>
      </c>
      <c r="BJ46" s="69">
        <f t="shared" ca="1" si="68"/>
        <v>2</v>
      </c>
      <c r="BK46" s="41">
        <f t="shared" ca="1" si="69"/>
        <v>8</v>
      </c>
      <c r="BL46" s="71">
        <f t="shared" ca="1" si="43"/>
        <v>-6</v>
      </c>
      <c r="BM46" s="68"/>
      <c r="BN46" s="139" t="str">
        <f t="shared" ca="1" si="70"/>
        <v/>
      </c>
      <c r="BO46" s="128" t="str">
        <f t="shared" ca="1" si="71"/>
        <v>no</v>
      </c>
      <c r="BP46" s="69">
        <f t="shared" ca="1" si="44"/>
        <v>9</v>
      </c>
      <c r="BQ46" s="41">
        <f t="shared" ca="1" si="45"/>
        <v>2</v>
      </c>
      <c r="BR46" s="72">
        <f t="shared" ca="1" si="46"/>
        <v>7</v>
      </c>
      <c r="BS46" s="68"/>
      <c r="BT46" s="111">
        <v>3</v>
      </c>
      <c r="BU46" s="112" t="s">
        <v>4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>
        <f t="shared" ca="1" si="5"/>
        <v>0.74104843175863022</v>
      </c>
      <c r="CH46" s="40">
        <f t="shared" ca="1" si="6"/>
        <v>28</v>
      </c>
      <c r="CJ46" s="37">
        <v>46</v>
      </c>
      <c r="CK46" s="37">
        <v>4</v>
      </c>
      <c r="CL46" s="37">
        <v>5</v>
      </c>
      <c r="CO46" s="39">
        <f t="shared" ca="1" si="7"/>
        <v>0.95076845835328572</v>
      </c>
      <c r="CP46" s="40">
        <f t="shared" ca="1" si="0"/>
        <v>6</v>
      </c>
      <c r="CQ46" s="17"/>
      <c r="CR46" s="37">
        <v>46</v>
      </c>
      <c r="CS46" s="37">
        <v>4</v>
      </c>
      <c r="CT46" s="37">
        <v>5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1</v>
      </c>
      <c r="D47" s="30">
        <f ca="1">MOD(ROUNDDOWN(AM35/10,0),10)</f>
        <v>3</v>
      </c>
      <c r="E47" s="30">
        <f ca="1">MOD(AM35,10)</f>
        <v>9</v>
      </c>
      <c r="F47" s="8"/>
      <c r="G47" s="9"/>
      <c r="H47" s="29"/>
      <c r="I47" s="30">
        <f ca="1">MOD(ROUNDDOWN(AM36/100,0),10)</f>
        <v>1</v>
      </c>
      <c r="J47" s="30">
        <f ca="1">MOD(ROUNDDOWN(AM36/10,0),10)</f>
        <v>1</v>
      </c>
      <c r="K47" s="30">
        <f ca="1">MOD(AM36,10)</f>
        <v>9</v>
      </c>
      <c r="L47" s="8"/>
      <c r="M47" s="9"/>
      <c r="N47" s="29"/>
      <c r="O47" s="30">
        <f ca="1">MOD(ROUNDDOWN(AM37/100,0),10)</f>
        <v>1</v>
      </c>
      <c r="P47" s="30">
        <f ca="1">MOD(ROUNDDOWN(AM37/10,0),10)</f>
        <v>0</v>
      </c>
      <c r="Q47" s="30">
        <f ca="1">MOD(AM37,10)</f>
        <v>5</v>
      </c>
      <c r="R47" s="8"/>
      <c r="S47" s="2"/>
      <c r="T47" s="2"/>
      <c r="U47" s="58" t="s">
        <v>309</v>
      </c>
      <c r="V47" s="2"/>
      <c r="W47" s="2"/>
      <c r="X47" s="37"/>
      <c r="Y47" s="37" t="s">
        <v>61</v>
      </c>
      <c r="Z47" s="59" t="str">
        <f t="shared" ca="1" si="47"/>
        <v>nono</v>
      </c>
      <c r="AA47" s="59" t="str">
        <f t="shared" ca="1" si="48"/>
        <v>nono</v>
      </c>
      <c r="AB47" s="59" t="str">
        <f t="shared" ca="1" si="49"/>
        <v>nono</v>
      </c>
      <c r="AC47" s="43"/>
      <c r="AD47" s="42"/>
      <c r="AE47" s="61" t="s">
        <v>61</v>
      </c>
      <c r="AF47" s="62"/>
      <c r="AG47" s="126" t="str">
        <f t="shared" ca="1" si="36"/>
        <v>no</v>
      </c>
      <c r="AH47" s="130" t="str">
        <f t="shared" ca="1" si="50"/>
        <v/>
      </c>
      <c r="AI47" s="128" t="str">
        <f t="shared" ca="1" si="51"/>
        <v>no</v>
      </c>
      <c r="AJ47" s="123" t="str">
        <f t="shared" ca="1" si="52"/>
        <v>no</v>
      </c>
      <c r="AK47" s="123" t="str">
        <f t="shared" ca="1" si="37"/>
        <v>no</v>
      </c>
      <c r="AL47" s="123" t="str">
        <f t="shared" ca="1" si="53"/>
        <v>no</v>
      </c>
      <c r="AM47" s="69">
        <f t="shared" ca="1" si="38"/>
        <v>1</v>
      </c>
      <c r="AN47" s="41">
        <f t="shared" ca="1" si="39"/>
        <v>0</v>
      </c>
      <c r="AO47" s="70">
        <f t="shared" ca="1" si="40"/>
        <v>1</v>
      </c>
      <c r="AP47" s="36"/>
      <c r="AQ47" s="126" t="str">
        <f t="shared" ca="1" si="54"/>
        <v>no</v>
      </c>
      <c r="AR47" s="128" t="str">
        <f t="shared" ca="1" si="55"/>
        <v>no</v>
      </c>
      <c r="AS47" s="123" t="str">
        <f t="shared" ca="1" si="56"/>
        <v>no</v>
      </c>
      <c r="AT47" s="136" t="str">
        <f t="shared" ca="1" si="57"/>
        <v/>
      </c>
      <c r="AU47" s="133" t="str">
        <f t="shared" ca="1" si="58"/>
        <v/>
      </c>
      <c r="AV47" s="123" t="str">
        <f t="shared" ca="1" si="59"/>
        <v>no</v>
      </c>
      <c r="AW47" s="119" t="str">
        <f t="shared" ca="1" si="60"/>
        <v/>
      </c>
      <c r="AX47" s="116"/>
      <c r="AY47" s="119" t="str">
        <f t="shared" ca="1" si="61"/>
        <v/>
      </c>
      <c r="AZ47" s="123" t="str">
        <f t="shared" ca="1" si="62"/>
        <v>no</v>
      </c>
      <c r="BA47" s="122" t="str">
        <f t="shared" ca="1" si="63"/>
        <v>no</v>
      </c>
      <c r="BB47" s="36"/>
      <c r="BC47" s="139" t="str">
        <f t="shared" ca="1" si="64"/>
        <v/>
      </c>
      <c r="BD47" s="128" t="str">
        <f t="shared" ca="1" si="41"/>
        <v>no</v>
      </c>
      <c r="BE47" s="123" t="str">
        <f t="shared" ca="1" si="42"/>
        <v>no</v>
      </c>
      <c r="BF47" s="122" t="str">
        <f t="shared" ca="1" si="65"/>
        <v>no</v>
      </c>
      <c r="BG47" s="36"/>
      <c r="BH47" s="126" t="str">
        <f t="shared" ca="1" si="66"/>
        <v>no</v>
      </c>
      <c r="BI47" s="128" t="str">
        <f t="shared" ca="1" si="67"/>
        <v>no</v>
      </c>
      <c r="BJ47" s="69">
        <f t="shared" ca="1" si="68"/>
        <v>9</v>
      </c>
      <c r="BK47" s="41">
        <f t="shared" ca="1" si="69"/>
        <v>7</v>
      </c>
      <c r="BL47" s="71">
        <f t="shared" ca="1" si="43"/>
        <v>2</v>
      </c>
      <c r="BM47" s="68"/>
      <c r="BN47" s="139" t="str">
        <f t="shared" ca="1" si="70"/>
        <v/>
      </c>
      <c r="BO47" s="128" t="str">
        <f t="shared" ca="1" si="71"/>
        <v>no</v>
      </c>
      <c r="BP47" s="69">
        <f t="shared" ca="1" si="44"/>
        <v>3</v>
      </c>
      <c r="BQ47" s="41">
        <f t="shared" ca="1" si="45"/>
        <v>1</v>
      </c>
      <c r="BR47" s="72">
        <f t="shared" ca="1" si="46"/>
        <v>2</v>
      </c>
      <c r="BS47" s="68"/>
      <c r="BT47" s="111">
        <v>4</v>
      </c>
      <c r="BU47" s="112" t="s">
        <v>7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>
        <f t="shared" ca="1" si="5"/>
        <v>0.31383477145777328</v>
      </c>
      <c r="CH47" s="40">
        <f t="shared" ca="1" si="6"/>
        <v>70</v>
      </c>
      <c r="CJ47" s="37">
        <v>47</v>
      </c>
      <c r="CK47" s="37">
        <v>4</v>
      </c>
      <c r="CL47" s="37">
        <v>6</v>
      </c>
      <c r="CO47" s="39">
        <f t="shared" ca="1" si="7"/>
        <v>0.4204646389411747</v>
      </c>
      <c r="CP47" s="40">
        <f t="shared" ca="1" si="0"/>
        <v>54</v>
      </c>
      <c r="CR47" s="37">
        <v>47</v>
      </c>
      <c r="CS47" s="37">
        <v>4</v>
      </c>
      <c r="CT47" s="37">
        <v>6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7"/>
        <v>okok</v>
      </c>
      <c r="AA48" s="59" t="str">
        <f t="shared" ca="1" si="48"/>
        <v>nono</v>
      </c>
      <c r="AB48" s="59" t="str">
        <f t="shared" ca="1" si="49"/>
        <v>nono</v>
      </c>
      <c r="AC48" s="43"/>
      <c r="AD48" s="42"/>
      <c r="AE48" s="61" t="s">
        <v>62</v>
      </c>
      <c r="AF48" s="62"/>
      <c r="AG48" s="126" t="str">
        <f t="shared" ca="1" si="36"/>
        <v>ok</v>
      </c>
      <c r="AH48" s="130">
        <f t="shared" ca="1" si="50"/>
        <v>0</v>
      </c>
      <c r="AI48" s="128" t="str">
        <f t="shared" ca="1" si="51"/>
        <v>ok</v>
      </c>
      <c r="AJ48" s="123" t="str">
        <f t="shared" ca="1" si="52"/>
        <v>no</v>
      </c>
      <c r="AK48" s="123" t="str">
        <f t="shared" ca="1" si="37"/>
        <v>no</v>
      </c>
      <c r="AL48" s="123" t="str">
        <f t="shared" ca="1" si="53"/>
        <v>ok</v>
      </c>
      <c r="AM48" s="69">
        <f t="shared" ca="1" si="38"/>
        <v>1</v>
      </c>
      <c r="AN48" s="41">
        <f t="shared" ca="1" si="39"/>
        <v>0</v>
      </c>
      <c r="AO48" s="70">
        <f t="shared" ca="1" si="40"/>
        <v>1</v>
      </c>
      <c r="AP48" s="36"/>
      <c r="AQ48" s="126" t="str">
        <f t="shared" ca="1" si="54"/>
        <v>no</v>
      </c>
      <c r="AR48" s="128" t="str">
        <f t="shared" ca="1" si="55"/>
        <v>no</v>
      </c>
      <c r="AS48" s="123" t="str">
        <f t="shared" ca="1" si="56"/>
        <v>ok</v>
      </c>
      <c r="AT48" s="136" t="str">
        <f t="shared" ca="1" si="57"/>
        <v/>
      </c>
      <c r="AU48" s="133" t="str">
        <f t="shared" ca="1" si="58"/>
        <v/>
      </c>
      <c r="AV48" s="123" t="str">
        <f t="shared" ca="1" si="59"/>
        <v>ok</v>
      </c>
      <c r="AW48" s="119" t="str">
        <f t="shared" ca="1" si="60"/>
        <v/>
      </c>
      <c r="AX48" s="116"/>
      <c r="AY48" s="119" t="str">
        <f t="shared" ca="1" si="61"/>
        <v/>
      </c>
      <c r="AZ48" s="123" t="str">
        <f t="shared" ca="1" si="62"/>
        <v>no</v>
      </c>
      <c r="BA48" s="122" t="str">
        <f t="shared" ca="1" si="63"/>
        <v>ok</v>
      </c>
      <c r="BB48" s="36"/>
      <c r="BC48" s="139">
        <f t="shared" ca="1" si="64"/>
        <v>10</v>
      </c>
      <c r="BD48" s="128" t="str">
        <f t="shared" ca="1" si="41"/>
        <v>ok</v>
      </c>
      <c r="BE48" s="123" t="str">
        <f t="shared" ca="1" si="42"/>
        <v>ok</v>
      </c>
      <c r="BF48" s="122" t="str">
        <f t="shared" ca="1" si="65"/>
        <v>no</v>
      </c>
      <c r="BG48" s="36"/>
      <c r="BH48" s="126" t="str">
        <f t="shared" ca="1" si="66"/>
        <v>no</v>
      </c>
      <c r="BI48" s="128" t="str">
        <f t="shared" ca="1" si="67"/>
        <v>ok</v>
      </c>
      <c r="BJ48" s="69">
        <f t="shared" ca="1" si="68"/>
        <v>0</v>
      </c>
      <c r="BK48" s="41">
        <f t="shared" ca="1" si="69"/>
        <v>8</v>
      </c>
      <c r="BL48" s="71">
        <f t="shared" ca="1" si="43"/>
        <v>-8</v>
      </c>
      <c r="BM48" s="68"/>
      <c r="BN48" s="139" t="str">
        <f t="shared" ca="1" si="70"/>
        <v/>
      </c>
      <c r="BO48" s="128" t="str">
        <f t="shared" ca="1" si="71"/>
        <v>no</v>
      </c>
      <c r="BP48" s="69">
        <f t="shared" ca="1" si="44"/>
        <v>5</v>
      </c>
      <c r="BQ48" s="41">
        <f t="shared" ca="1" si="45"/>
        <v>5</v>
      </c>
      <c r="BR48" s="72">
        <f t="shared" ca="1" si="46"/>
        <v>0</v>
      </c>
      <c r="BS48" s="68"/>
      <c r="BT48" s="111">
        <v>5</v>
      </c>
      <c r="BU48" s="112" t="s">
        <v>6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>
        <f t="shared" ca="1" si="5"/>
        <v>0.82381556248327281</v>
      </c>
      <c r="CH48" s="40">
        <f t="shared" ca="1" si="6"/>
        <v>18</v>
      </c>
      <c r="CJ48" s="37">
        <v>48</v>
      </c>
      <c r="CK48" s="36">
        <v>4</v>
      </c>
      <c r="CL48" s="37">
        <v>7</v>
      </c>
      <c r="CO48" s="39">
        <f t="shared" ca="1" si="7"/>
        <v>0.5700854616079426</v>
      </c>
      <c r="CP48" s="40">
        <f t="shared" ca="1" si="0"/>
        <v>42</v>
      </c>
      <c r="CR48" s="37">
        <v>48</v>
      </c>
      <c r="CS48" s="36">
        <v>4</v>
      </c>
      <c r="CT48" s="37">
        <v>7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>⑩</v>
      </c>
      <c r="E49" s="21"/>
      <c r="F49" s="21"/>
      <c r="G49" s="23"/>
      <c r="H49" s="21"/>
      <c r="I49" s="21"/>
      <c r="J49" s="22" t="str">
        <f ca="1">IF($AT53="","",VLOOKUP($AT53,$BT$43:$BU$53,2,FALSE))</f>
        <v/>
      </c>
      <c r="K49" s="21"/>
      <c r="L49" s="24"/>
      <c r="M49" s="20"/>
      <c r="N49" s="24"/>
      <c r="O49" s="21"/>
      <c r="P49" s="22" t="str">
        <f ca="1">IF($AT54="","",VLOOKUP($AT54,$BT$43:$BU$53,2,FALSE))</f>
        <v/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7"/>
        <v>nono</v>
      </c>
      <c r="AA49" s="59" t="str">
        <f t="shared" ca="1" si="48"/>
        <v>nono</v>
      </c>
      <c r="AB49" s="59" t="str">
        <f t="shared" ca="1" si="49"/>
        <v>okok</v>
      </c>
      <c r="AC49" s="43"/>
      <c r="AD49" s="73"/>
      <c r="AE49" s="61" t="s">
        <v>63</v>
      </c>
      <c r="AF49" s="62"/>
      <c r="AG49" s="126" t="str">
        <f t="shared" ca="1" si="36"/>
        <v>no</v>
      </c>
      <c r="AH49" s="130" t="str">
        <f t="shared" ca="1" si="50"/>
        <v/>
      </c>
      <c r="AI49" s="128" t="str">
        <f t="shared" ca="1" si="51"/>
        <v>no</v>
      </c>
      <c r="AJ49" s="123" t="str">
        <f t="shared" ca="1" si="52"/>
        <v>ok</v>
      </c>
      <c r="AK49" s="123" t="str">
        <f t="shared" ca="1" si="37"/>
        <v>no</v>
      </c>
      <c r="AL49" s="123" t="str">
        <f t="shared" ca="1" si="53"/>
        <v>no</v>
      </c>
      <c r="AM49" s="69">
        <f t="shared" ca="1" si="38"/>
        <v>1</v>
      </c>
      <c r="AN49" s="41">
        <f t="shared" ca="1" si="39"/>
        <v>0</v>
      </c>
      <c r="AO49" s="70">
        <f t="shared" ca="1" si="40"/>
        <v>1</v>
      </c>
      <c r="AP49" s="36"/>
      <c r="AQ49" s="126" t="str">
        <f t="shared" ca="1" si="54"/>
        <v>no</v>
      </c>
      <c r="AR49" s="128" t="str">
        <f ca="1">IF(AY49=9,"ok","no")</f>
        <v>no</v>
      </c>
      <c r="AS49" s="123" t="str">
        <f t="shared" ca="1" si="56"/>
        <v>no</v>
      </c>
      <c r="AT49" s="136" t="str">
        <f ca="1">IF(AY49=9,AY49,IF(AU49=10,AU49,""))</f>
        <v/>
      </c>
      <c r="AU49" s="133" t="str">
        <f t="shared" ca="1" si="58"/>
        <v/>
      </c>
      <c r="AV49" s="123" t="str">
        <f t="shared" ca="1" si="59"/>
        <v>no</v>
      </c>
      <c r="AW49" s="119">
        <f t="shared" ca="1" si="60"/>
        <v>4</v>
      </c>
      <c r="AX49" s="116"/>
      <c r="AY49" s="119" t="str">
        <f t="shared" ca="1" si="61"/>
        <v/>
      </c>
      <c r="AZ49" s="123" t="str">
        <f t="shared" ca="1" si="62"/>
        <v>ok</v>
      </c>
      <c r="BA49" s="122" t="str">
        <f t="shared" ca="1" si="63"/>
        <v>no</v>
      </c>
      <c r="BB49" s="36"/>
      <c r="BC49" s="139">
        <f t="shared" ca="1" si="64"/>
        <v>4</v>
      </c>
      <c r="BD49" s="128" t="str">
        <f t="shared" ca="1" si="41"/>
        <v>no</v>
      </c>
      <c r="BE49" s="123" t="str">
        <f t="shared" ca="1" si="42"/>
        <v>no</v>
      </c>
      <c r="BF49" s="122" t="str">
        <f t="shared" ca="1" si="65"/>
        <v>ok</v>
      </c>
      <c r="BG49" s="36"/>
      <c r="BH49" s="126" t="str">
        <f t="shared" ca="1" si="66"/>
        <v>ok</v>
      </c>
      <c r="BI49" s="128" t="str">
        <f t="shared" ca="1" si="67"/>
        <v>no</v>
      </c>
      <c r="BJ49" s="69">
        <f t="shared" ca="1" si="68"/>
        <v>5</v>
      </c>
      <c r="BK49" s="41">
        <f t="shared" ca="1" si="69"/>
        <v>1</v>
      </c>
      <c r="BL49" s="71">
        <f t="shared" ca="1" si="43"/>
        <v>4</v>
      </c>
      <c r="BM49" s="68"/>
      <c r="BN49" s="139">
        <f t="shared" ca="1" si="70"/>
        <v>10</v>
      </c>
      <c r="BO49" s="128" t="str">
        <f t="shared" ca="1" si="71"/>
        <v>ok</v>
      </c>
      <c r="BP49" s="69">
        <f t="shared" ca="1" si="44"/>
        <v>6</v>
      </c>
      <c r="BQ49" s="41">
        <f t="shared" ca="1" si="45"/>
        <v>7</v>
      </c>
      <c r="BR49" s="72">
        <f t="shared" ca="1" si="46"/>
        <v>-1</v>
      </c>
      <c r="BS49" s="68"/>
      <c r="BT49" s="111">
        <v>6</v>
      </c>
      <c r="BU49" s="112" t="s">
        <v>5</v>
      </c>
      <c r="BV49" s="68" t="s">
        <v>310</v>
      </c>
      <c r="BW49" s="68"/>
      <c r="BX49" s="68"/>
      <c r="BY49" s="39"/>
      <c r="BZ49" s="40"/>
      <c r="CB49" s="37"/>
      <c r="CC49" s="36"/>
      <c r="CD49" s="37"/>
      <c r="CG49" s="39">
        <f t="shared" ca="1" si="5"/>
        <v>0.85777872342551431</v>
      </c>
      <c r="CH49" s="40">
        <f t="shared" ca="1" si="6"/>
        <v>14</v>
      </c>
      <c r="CJ49" s="37">
        <v>49</v>
      </c>
      <c r="CK49" s="36">
        <v>4</v>
      </c>
      <c r="CL49" s="37">
        <v>8</v>
      </c>
      <c r="CO49" s="39">
        <f t="shared" ca="1" si="7"/>
        <v>0.78831845961740832</v>
      </c>
      <c r="CP49" s="40">
        <f t="shared" ca="1" si="0"/>
        <v>22</v>
      </c>
      <c r="CR49" s="37">
        <v>49</v>
      </c>
      <c r="CS49" s="36">
        <v>4</v>
      </c>
      <c r="CT49" s="37">
        <v>8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>⓪</v>
      </c>
      <c r="D50" s="32" t="str">
        <f ca="1">IF($BC52="","",VLOOKUP($BC52,$BT$43:$BU$53,2,FALSE))</f>
        <v>④</v>
      </c>
      <c r="E50" s="32" t="str">
        <f ca="1">IF($BN52="","",VLOOKUP($BN52,$BT$43:$BU$53,2,FALSE))</f>
        <v>⑩</v>
      </c>
      <c r="F50" s="8"/>
      <c r="G50" s="6" t="str">
        <f>G23</f>
        <v>⑪</v>
      </c>
      <c r="H50" s="7"/>
      <c r="I50" s="32" t="str">
        <f ca="1">IF($AH53="","",VLOOKUP($AH53,$BT$43:$BU$53,2,FALSE))</f>
        <v/>
      </c>
      <c r="J50" s="32" t="str">
        <f ca="1">IF($BC53="","",VLOOKUP($BC53,$BT$43:$BU$53,2,FALSE))</f>
        <v/>
      </c>
      <c r="K50" s="32" t="str">
        <f ca="1">IF($BN53="","",VLOOKUP($BN53,$BT$43:$BU$53,2,FALSE))</f>
        <v/>
      </c>
      <c r="L50" s="8"/>
      <c r="M50" s="6" t="str">
        <f>M23</f>
        <v>⑫</v>
      </c>
      <c r="N50" s="7"/>
      <c r="O50" s="32" t="str">
        <f ca="1">IF($AH54="","",VLOOKUP($AH54,$BT$43:$BU$53,2,FALSE))</f>
        <v>⓪</v>
      </c>
      <c r="P50" s="32" t="str">
        <f ca="1">IF($BC54="","",VLOOKUP($BC54,$BT$43:$BU$53,2,FALSE))</f>
        <v>⑩</v>
      </c>
      <c r="Q50" s="32" t="str">
        <f ca="1">IF($BN54="","",VLOOKUP($BN54,$BT$43:$BU$53,2,FALSE))</f>
        <v/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7"/>
        <v>nono</v>
      </c>
      <c r="AA50" s="59" t="str">
        <f t="shared" ca="1" si="48"/>
        <v>nono</v>
      </c>
      <c r="AB50" s="59" t="str">
        <f t="shared" ca="1" si="49"/>
        <v>okok</v>
      </c>
      <c r="AC50" s="43"/>
      <c r="AD50" s="35"/>
      <c r="AE50" s="61" t="s">
        <v>64</v>
      </c>
      <c r="AF50" s="62"/>
      <c r="AG50" s="126" t="str">
        <f t="shared" ca="1" si="36"/>
        <v>no</v>
      </c>
      <c r="AH50" s="130" t="str">
        <f t="shared" ca="1" si="50"/>
        <v/>
      </c>
      <c r="AI50" s="128" t="str">
        <f t="shared" ca="1" si="51"/>
        <v>no</v>
      </c>
      <c r="AJ50" s="123" t="str">
        <f t="shared" ca="1" si="52"/>
        <v>ok</v>
      </c>
      <c r="AK50" s="123" t="str">
        <f t="shared" ca="1" si="37"/>
        <v>no</v>
      </c>
      <c r="AL50" s="123" t="str">
        <f t="shared" ca="1" si="53"/>
        <v>no</v>
      </c>
      <c r="AM50" s="69">
        <f t="shared" ca="1" si="38"/>
        <v>1</v>
      </c>
      <c r="AN50" s="41">
        <f t="shared" ca="1" si="39"/>
        <v>0</v>
      </c>
      <c r="AO50" s="70">
        <f t="shared" ca="1" si="40"/>
        <v>1</v>
      </c>
      <c r="AP50" s="36"/>
      <c r="AQ50" s="126" t="str">
        <f t="shared" ca="1" si="54"/>
        <v>no</v>
      </c>
      <c r="AR50" s="128" t="str">
        <f t="shared" ca="1" si="55"/>
        <v>no</v>
      </c>
      <c r="AS50" s="123" t="str">
        <f t="shared" ca="1" si="56"/>
        <v>no</v>
      </c>
      <c r="AT50" s="136" t="str">
        <f t="shared" ca="1" si="57"/>
        <v/>
      </c>
      <c r="AU50" s="133" t="str">
        <f t="shared" ca="1" si="58"/>
        <v/>
      </c>
      <c r="AV50" s="123" t="str">
        <f t="shared" ca="1" si="59"/>
        <v>no</v>
      </c>
      <c r="AW50" s="119">
        <f t="shared" ca="1" si="60"/>
        <v>1</v>
      </c>
      <c r="AX50" s="116"/>
      <c r="AY50" s="119" t="str">
        <f t="shared" ca="1" si="61"/>
        <v/>
      </c>
      <c r="AZ50" s="123" t="str">
        <f t="shared" ca="1" si="62"/>
        <v>ok</v>
      </c>
      <c r="BA50" s="122" t="str">
        <f t="shared" ca="1" si="63"/>
        <v>no</v>
      </c>
      <c r="BB50" s="36"/>
      <c r="BC50" s="139">
        <f t="shared" ca="1" si="64"/>
        <v>1</v>
      </c>
      <c r="BD50" s="128" t="str">
        <f t="shared" ca="1" si="41"/>
        <v>no</v>
      </c>
      <c r="BE50" s="123" t="str">
        <f t="shared" ca="1" si="42"/>
        <v>no</v>
      </c>
      <c r="BF50" s="122" t="str">
        <f t="shared" ca="1" si="65"/>
        <v>ok</v>
      </c>
      <c r="BG50" s="36"/>
      <c r="BH50" s="126" t="str">
        <f t="shared" ca="1" si="66"/>
        <v>ok</v>
      </c>
      <c r="BI50" s="128" t="str">
        <f t="shared" ca="1" si="67"/>
        <v>no</v>
      </c>
      <c r="BJ50" s="69">
        <f t="shared" ca="1" si="68"/>
        <v>2</v>
      </c>
      <c r="BK50" s="41">
        <f t="shared" ca="1" si="69"/>
        <v>0</v>
      </c>
      <c r="BL50" s="71">
        <f t="shared" ca="1" si="43"/>
        <v>2</v>
      </c>
      <c r="BM50" s="68"/>
      <c r="BN50" s="139">
        <f t="shared" ca="1" si="70"/>
        <v>10</v>
      </c>
      <c r="BO50" s="128" t="str">
        <f t="shared" ca="1" si="71"/>
        <v>ok</v>
      </c>
      <c r="BP50" s="69">
        <f t="shared" ca="1" si="44"/>
        <v>5</v>
      </c>
      <c r="BQ50" s="41">
        <f t="shared" ca="1" si="45"/>
        <v>6</v>
      </c>
      <c r="BR50" s="72">
        <f t="shared" ca="1" si="46"/>
        <v>-1</v>
      </c>
      <c r="BS50" s="68"/>
      <c r="BT50" s="111">
        <v>7</v>
      </c>
      <c r="BU50" s="112" t="s">
        <v>311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>
        <f t="shared" ca="1" si="5"/>
        <v>0.21991711943902947</v>
      </c>
      <c r="CH50" s="40">
        <f t="shared" ca="1" si="6"/>
        <v>85</v>
      </c>
      <c r="CJ50" s="37">
        <v>50</v>
      </c>
      <c r="CK50" s="36">
        <v>4</v>
      </c>
      <c r="CL50" s="37">
        <v>9</v>
      </c>
      <c r="CO50" s="39">
        <f t="shared" ca="1" si="7"/>
        <v>0.41821124003701893</v>
      </c>
      <c r="CP50" s="40">
        <f t="shared" ca="1" si="0"/>
        <v>55</v>
      </c>
      <c r="CR50" s="37">
        <v>50</v>
      </c>
      <c r="CS50" s="36">
        <v>4</v>
      </c>
      <c r="CT50" s="37">
        <v>9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4">C24</f>
        <v>1</v>
      </c>
      <c r="D51" s="11">
        <f t="shared" ca="1" si="74"/>
        <v>5</v>
      </c>
      <c r="E51" s="11">
        <f t="shared" ca="1" si="74"/>
        <v>0</v>
      </c>
      <c r="F51" s="8"/>
      <c r="G51" s="9"/>
      <c r="H51" s="10"/>
      <c r="I51" s="11">
        <f t="shared" ca="1" si="74"/>
        <v>1</v>
      </c>
      <c r="J51" s="11">
        <f t="shared" ca="1" si="74"/>
        <v>9</v>
      </c>
      <c r="K51" s="11">
        <f t="shared" ca="1" si="74"/>
        <v>4</v>
      </c>
      <c r="L51" s="8"/>
      <c r="M51" s="9"/>
      <c r="N51" s="10"/>
      <c r="O51" s="11">
        <f t="shared" ca="1" si="74"/>
        <v>1</v>
      </c>
      <c r="P51" s="11">
        <f t="shared" ca="1" si="74"/>
        <v>3</v>
      </c>
      <c r="Q51" s="11">
        <f t="shared" ca="1" si="74"/>
        <v>7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7"/>
        <v>nono</v>
      </c>
      <c r="AA51" s="59" t="str">
        <f t="shared" ca="1" si="48"/>
        <v>nono</v>
      </c>
      <c r="AB51" s="59" t="str">
        <f t="shared" ca="1" si="49"/>
        <v>nono</v>
      </c>
      <c r="AC51" s="43"/>
      <c r="AD51" s="35"/>
      <c r="AE51" s="61" t="s">
        <v>65</v>
      </c>
      <c r="AF51" s="62"/>
      <c r="AG51" s="126" t="str">
        <f t="shared" ca="1" si="36"/>
        <v>no</v>
      </c>
      <c r="AH51" s="130" t="str">
        <f t="shared" ca="1" si="50"/>
        <v/>
      </c>
      <c r="AI51" s="128" t="str">
        <f t="shared" ca="1" si="51"/>
        <v>no</v>
      </c>
      <c r="AJ51" s="123" t="str">
        <f t="shared" ca="1" si="52"/>
        <v>no</v>
      </c>
      <c r="AK51" s="123" t="str">
        <f t="shared" ca="1" si="37"/>
        <v>ok</v>
      </c>
      <c r="AL51" s="123" t="str">
        <f t="shared" ca="1" si="53"/>
        <v>no</v>
      </c>
      <c r="AM51" s="69">
        <f t="shared" ca="1" si="38"/>
        <v>1</v>
      </c>
      <c r="AN51" s="41">
        <f t="shared" ca="1" si="39"/>
        <v>0</v>
      </c>
      <c r="AO51" s="70">
        <f t="shared" ca="1" si="40"/>
        <v>1</v>
      </c>
      <c r="AP51" s="36"/>
      <c r="AQ51" s="126" t="str">
        <f t="shared" ca="1" si="54"/>
        <v>no</v>
      </c>
      <c r="AR51" s="128" t="str">
        <f t="shared" ca="1" si="55"/>
        <v>no</v>
      </c>
      <c r="AS51" s="123" t="str">
        <f t="shared" ca="1" si="56"/>
        <v>no</v>
      </c>
      <c r="AT51" s="136" t="str">
        <f t="shared" ca="1" si="57"/>
        <v/>
      </c>
      <c r="AU51" s="133" t="str">
        <f t="shared" ca="1" si="58"/>
        <v/>
      </c>
      <c r="AV51" s="123" t="str">
        <f t="shared" ca="1" si="59"/>
        <v>no</v>
      </c>
      <c r="AW51" s="119" t="str">
        <f t="shared" ca="1" si="60"/>
        <v/>
      </c>
      <c r="AX51" s="116"/>
      <c r="AY51" s="119" t="str">
        <f t="shared" ca="1" si="61"/>
        <v/>
      </c>
      <c r="AZ51" s="123" t="str">
        <f t="shared" ca="1" si="62"/>
        <v>no</v>
      </c>
      <c r="BA51" s="122" t="str">
        <f t="shared" ca="1" si="63"/>
        <v>no</v>
      </c>
      <c r="BB51" s="36"/>
      <c r="BC51" s="139" t="str">
        <f t="shared" ca="1" si="64"/>
        <v/>
      </c>
      <c r="BD51" s="128" t="str">
        <f t="shared" ca="1" si="41"/>
        <v>no</v>
      </c>
      <c r="BE51" s="123" t="str">
        <f t="shared" ca="1" si="42"/>
        <v>no</v>
      </c>
      <c r="BF51" s="122" t="str">
        <f t="shared" ca="1" si="65"/>
        <v>no</v>
      </c>
      <c r="BG51" s="36"/>
      <c r="BH51" s="126" t="str">
        <f t="shared" ca="1" si="66"/>
        <v>no</v>
      </c>
      <c r="BI51" s="128" t="str">
        <f t="shared" ca="1" si="67"/>
        <v>no</v>
      </c>
      <c r="BJ51" s="69">
        <f t="shared" ca="1" si="68"/>
        <v>6</v>
      </c>
      <c r="BK51" s="41">
        <f t="shared" ca="1" si="69"/>
        <v>6</v>
      </c>
      <c r="BL51" s="71">
        <f t="shared" ca="1" si="43"/>
        <v>0</v>
      </c>
      <c r="BM51" s="68"/>
      <c r="BN51" s="139" t="str">
        <f t="shared" ca="1" si="70"/>
        <v/>
      </c>
      <c r="BO51" s="128" t="str">
        <f t="shared" ca="1" si="71"/>
        <v>no</v>
      </c>
      <c r="BP51" s="69">
        <f t="shared" ca="1" si="44"/>
        <v>5</v>
      </c>
      <c r="BQ51" s="41">
        <f t="shared" ca="1" si="45"/>
        <v>0</v>
      </c>
      <c r="BR51" s="72">
        <f t="shared" ca="1" si="46"/>
        <v>5</v>
      </c>
      <c r="BS51" s="68"/>
      <c r="BT51" s="111">
        <v>8</v>
      </c>
      <c r="BU51" s="112" t="s">
        <v>9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>
        <f t="shared" ca="1" si="5"/>
        <v>0.31190374109995223</v>
      </c>
      <c r="CH51" s="40">
        <f t="shared" ca="1" si="6"/>
        <v>71</v>
      </c>
      <c r="CJ51" s="37">
        <v>51</v>
      </c>
      <c r="CK51" s="36">
        <v>5</v>
      </c>
      <c r="CL51" s="37">
        <v>0</v>
      </c>
      <c r="CO51" s="39">
        <f t="shared" ca="1" si="7"/>
        <v>0.73509749726372597</v>
      </c>
      <c r="CP51" s="40">
        <f t="shared" ca="1" si="0"/>
        <v>27</v>
      </c>
      <c r="CR51" s="37">
        <v>51</v>
      </c>
      <c r="CS51" s="36">
        <v>5</v>
      </c>
      <c r="CT51" s="37">
        <v>0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5">B25</f>
        <v>－</v>
      </c>
      <c r="C52" s="13">
        <f t="shared" ca="1" si="75"/>
        <v>0</v>
      </c>
      <c r="D52" s="13">
        <f t="shared" ca="1" si="75"/>
        <v>7</v>
      </c>
      <c r="E52" s="13">
        <f t="shared" ca="1" si="75"/>
        <v>9</v>
      </c>
      <c r="F52" s="8"/>
      <c r="G52" s="9"/>
      <c r="H52" s="12" t="str">
        <f t="shared" si="75"/>
        <v>－</v>
      </c>
      <c r="I52" s="13">
        <f t="shared" ca="1" si="75"/>
        <v>0</v>
      </c>
      <c r="J52" s="13">
        <f t="shared" ca="1" si="75"/>
        <v>6</v>
      </c>
      <c r="K52" s="13">
        <f t="shared" ca="1" si="75"/>
        <v>2</v>
      </c>
      <c r="L52" s="8"/>
      <c r="M52" s="9"/>
      <c r="N52" s="12" t="str">
        <f t="shared" si="75"/>
        <v>－</v>
      </c>
      <c r="O52" s="13">
        <f t="shared" ca="1" si="75"/>
        <v>0</v>
      </c>
      <c r="P52" s="13">
        <f t="shared" ca="1" si="75"/>
        <v>5</v>
      </c>
      <c r="Q52" s="13">
        <f t="shared" ca="1" si="75"/>
        <v>5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7"/>
        <v>okok</v>
      </c>
      <c r="AA52" s="59" t="str">
        <f t="shared" ca="1" si="48"/>
        <v>nono</v>
      </c>
      <c r="AB52" s="59" t="str">
        <f t="shared" ca="1" si="49"/>
        <v>okok</v>
      </c>
      <c r="AC52" s="43"/>
      <c r="AD52" s="35"/>
      <c r="AE52" s="61" t="s">
        <v>66</v>
      </c>
      <c r="AF52" s="62"/>
      <c r="AG52" s="126" t="str">
        <f t="shared" ca="1" si="36"/>
        <v>ok</v>
      </c>
      <c r="AH52" s="130">
        <f t="shared" ca="1" si="50"/>
        <v>0</v>
      </c>
      <c r="AI52" s="128" t="str">
        <f t="shared" ca="1" si="51"/>
        <v>ok</v>
      </c>
      <c r="AJ52" s="123" t="str">
        <f t="shared" ca="1" si="52"/>
        <v>ok</v>
      </c>
      <c r="AK52" s="123" t="str">
        <f t="shared" ca="1" si="37"/>
        <v>no</v>
      </c>
      <c r="AL52" s="123" t="str">
        <f t="shared" ca="1" si="53"/>
        <v>ok</v>
      </c>
      <c r="AM52" s="69">
        <f t="shared" ca="1" si="38"/>
        <v>1</v>
      </c>
      <c r="AN52" s="41">
        <f t="shared" ca="1" si="39"/>
        <v>0</v>
      </c>
      <c r="AO52" s="70">
        <f t="shared" ca="1" si="40"/>
        <v>1</v>
      </c>
      <c r="AP52" s="36"/>
      <c r="AQ52" s="126" t="str">
        <f t="shared" ca="1" si="54"/>
        <v>no</v>
      </c>
      <c r="AR52" s="128" t="str">
        <f t="shared" ca="1" si="55"/>
        <v>no</v>
      </c>
      <c r="AS52" s="123" t="str">
        <f t="shared" ca="1" si="56"/>
        <v>no</v>
      </c>
      <c r="AT52" s="136">
        <f t="shared" ca="1" si="57"/>
        <v>10</v>
      </c>
      <c r="AU52" s="133">
        <f t="shared" ca="1" si="58"/>
        <v>10</v>
      </c>
      <c r="AV52" s="123" t="str">
        <f t="shared" ca="1" si="59"/>
        <v>ok</v>
      </c>
      <c r="AW52" s="119">
        <f t="shared" ca="1" si="60"/>
        <v>4</v>
      </c>
      <c r="AX52" s="116"/>
      <c r="AY52" s="119" t="str">
        <f t="shared" ca="1" si="61"/>
        <v/>
      </c>
      <c r="AZ52" s="123" t="str">
        <f t="shared" ca="1" si="62"/>
        <v>ok</v>
      </c>
      <c r="BA52" s="122" t="str">
        <f t="shared" ca="1" si="63"/>
        <v>no</v>
      </c>
      <c r="BB52" s="36"/>
      <c r="BC52" s="139">
        <f t="shared" ca="1" si="64"/>
        <v>4</v>
      </c>
      <c r="BD52" s="128" t="str">
        <f t="shared" ca="1" si="41"/>
        <v>no</v>
      </c>
      <c r="BE52" s="123" t="str">
        <f t="shared" ca="1" si="42"/>
        <v>ok</v>
      </c>
      <c r="BF52" s="122" t="str">
        <f t="shared" ca="1" si="65"/>
        <v>ok</v>
      </c>
      <c r="BG52" s="36"/>
      <c r="BH52" s="126" t="str">
        <f t="shared" ca="1" si="66"/>
        <v>ok</v>
      </c>
      <c r="BI52" s="128" t="str">
        <f t="shared" ca="1" si="67"/>
        <v>no</v>
      </c>
      <c r="BJ52" s="69">
        <f t="shared" ca="1" si="68"/>
        <v>5</v>
      </c>
      <c r="BK52" s="41">
        <f t="shared" ca="1" si="69"/>
        <v>7</v>
      </c>
      <c r="BL52" s="71">
        <f t="shared" ca="1" si="43"/>
        <v>-2</v>
      </c>
      <c r="BM52" s="68"/>
      <c r="BN52" s="139">
        <f t="shared" ca="1" si="70"/>
        <v>10</v>
      </c>
      <c r="BO52" s="128" t="str">
        <f t="shared" ca="1" si="71"/>
        <v>ok</v>
      </c>
      <c r="BP52" s="69">
        <f t="shared" ca="1" si="44"/>
        <v>0</v>
      </c>
      <c r="BQ52" s="41">
        <f t="shared" ca="1" si="45"/>
        <v>9</v>
      </c>
      <c r="BR52" s="72">
        <f t="shared" ca="1" si="46"/>
        <v>-9</v>
      </c>
      <c r="BS52" s="68"/>
      <c r="BT52" s="111">
        <v>9</v>
      </c>
      <c r="BU52" s="112" t="s">
        <v>10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>
        <f t="shared" ca="1" si="5"/>
        <v>0.74931898670009933</v>
      </c>
      <c r="CH52" s="40">
        <f t="shared" ca="1" si="6"/>
        <v>27</v>
      </c>
      <c r="CJ52" s="37">
        <v>52</v>
      </c>
      <c r="CK52" s="36">
        <v>5</v>
      </c>
      <c r="CL52" s="37">
        <v>1</v>
      </c>
      <c r="CO52" s="39">
        <f t="shared" ca="1" si="7"/>
        <v>0.23147412246918497</v>
      </c>
      <c r="CP52" s="40">
        <f t="shared" ca="1" si="0"/>
        <v>80</v>
      </c>
      <c r="CR52" s="37">
        <v>52</v>
      </c>
      <c r="CS52" s="36">
        <v>5</v>
      </c>
      <c r="CT52" s="37">
        <v>1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0</v>
      </c>
      <c r="D53" s="30">
        <f ca="1">MOD(ROUNDDOWN(AM38/10,0),10)</f>
        <v>7</v>
      </c>
      <c r="E53" s="30">
        <f ca="1">MOD(AM38,10)</f>
        <v>1</v>
      </c>
      <c r="F53" s="8"/>
      <c r="G53" s="9"/>
      <c r="H53" s="29"/>
      <c r="I53" s="30">
        <f ca="1">MOD(ROUNDDOWN(AM39/100,0),10)</f>
        <v>1</v>
      </c>
      <c r="J53" s="30">
        <f ca="1">MOD(ROUNDDOWN(AM39/10,0),10)</f>
        <v>3</v>
      </c>
      <c r="K53" s="30">
        <f ca="1">MOD(AM39,10)</f>
        <v>2</v>
      </c>
      <c r="L53" s="8"/>
      <c r="M53" s="9"/>
      <c r="N53" s="29"/>
      <c r="O53" s="30">
        <f ca="1">MOD(ROUNDDOWN(AM40/100,0),10)</f>
        <v>0</v>
      </c>
      <c r="P53" s="30">
        <f ca="1">MOD(ROUNDDOWN(AM40/10,0),10)</f>
        <v>8</v>
      </c>
      <c r="Q53" s="30">
        <f ca="1">MOD(AM40,10)</f>
        <v>2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7"/>
        <v>nono</v>
      </c>
      <c r="AA53" s="59" t="str">
        <f t="shared" ca="1" si="48"/>
        <v>nono</v>
      </c>
      <c r="AB53" s="59" t="str">
        <f t="shared" ca="1" si="49"/>
        <v>nono</v>
      </c>
      <c r="AC53" s="43"/>
      <c r="AD53" s="35"/>
      <c r="AE53" s="61" t="s">
        <v>67</v>
      </c>
      <c r="AF53" s="62"/>
      <c r="AG53" s="126" t="str">
        <f t="shared" ca="1" si="36"/>
        <v>no</v>
      </c>
      <c r="AH53" s="130" t="str">
        <f t="shared" ca="1" si="50"/>
        <v/>
      </c>
      <c r="AI53" s="128" t="str">
        <f t="shared" ca="1" si="51"/>
        <v>no</v>
      </c>
      <c r="AJ53" s="123" t="str">
        <f t="shared" ca="1" si="52"/>
        <v>no</v>
      </c>
      <c r="AK53" s="123" t="str">
        <f t="shared" ca="1" si="37"/>
        <v>no</v>
      </c>
      <c r="AL53" s="123" t="str">
        <f t="shared" ca="1" si="53"/>
        <v>no</v>
      </c>
      <c r="AM53" s="69">
        <f t="shared" ca="1" si="38"/>
        <v>1</v>
      </c>
      <c r="AN53" s="41">
        <f t="shared" ca="1" si="39"/>
        <v>0</v>
      </c>
      <c r="AO53" s="70">
        <f t="shared" ca="1" si="40"/>
        <v>1</v>
      </c>
      <c r="AP53" s="36"/>
      <c r="AQ53" s="126" t="str">
        <f t="shared" ca="1" si="54"/>
        <v>no</v>
      </c>
      <c r="AR53" s="128" t="str">
        <f t="shared" ca="1" si="55"/>
        <v>no</v>
      </c>
      <c r="AS53" s="123" t="str">
        <f t="shared" ca="1" si="56"/>
        <v>no</v>
      </c>
      <c r="AT53" s="136" t="str">
        <f t="shared" ca="1" si="57"/>
        <v/>
      </c>
      <c r="AU53" s="133" t="str">
        <f t="shared" ca="1" si="58"/>
        <v/>
      </c>
      <c r="AV53" s="123" t="str">
        <f t="shared" ca="1" si="59"/>
        <v>no</v>
      </c>
      <c r="AW53" s="119" t="str">
        <f t="shared" ca="1" si="60"/>
        <v/>
      </c>
      <c r="AX53" s="116"/>
      <c r="AY53" s="119" t="str">
        <f t="shared" ca="1" si="61"/>
        <v/>
      </c>
      <c r="AZ53" s="123" t="str">
        <f t="shared" ca="1" si="62"/>
        <v>no</v>
      </c>
      <c r="BA53" s="122" t="str">
        <f t="shared" ca="1" si="63"/>
        <v>no</v>
      </c>
      <c r="BB53" s="36"/>
      <c r="BC53" s="139" t="str">
        <f t="shared" ca="1" si="64"/>
        <v/>
      </c>
      <c r="BD53" s="128" t="str">
        <f t="shared" ca="1" si="41"/>
        <v>no</v>
      </c>
      <c r="BE53" s="123" t="str">
        <f t="shared" ca="1" si="42"/>
        <v>no</v>
      </c>
      <c r="BF53" s="122" t="str">
        <f t="shared" ca="1" si="65"/>
        <v>no</v>
      </c>
      <c r="BG53" s="36"/>
      <c r="BH53" s="126" t="str">
        <f t="shared" ca="1" si="66"/>
        <v>no</v>
      </c>
      <c r="BI53" s="128" t="str">
        <f t="shared" ca="1" si="67"/>
        <v>no</v>
      </c>
      <c r="BJ53" s="69">
        <f t="shared" ca="1" si="68"/>
        <v>9</v>
      </c>
      <c r="BK53" s="41">
        <f t="shared" ca="1" si="69"/>
        <v>6</v>
      </c>
      <c r="BL53" s="71">
        <f t="shared" ca="1" si="43"/>
        <v>3</v>
      </c>
      <c r="BM53" s="68"/>
      <c r="BN53" s="139" t="str">
        <f t="shared" ca="1" si="70"/>
        <v/>
      </c>
      <c r="BO53" s="128" t="str">
        <f t="shared" ca="1" si="71"/>
        <v>no</v>
      </c>
      <c r="BP53" s="69">
        <f t="shared" ca="1" si="44"/>
        <v>4</v>
      </c>
      <c r="BQ53" s="41">
        <f t="shared" ca="1" si="45"/>
        <v>2</v>
      </c>
      <c r="BR53" s="72">
        <f t="shared" ca="1" si="46"/>
        <v>2</v>
      </c>
      <c r="BS53" s="68"/>
      <c r="BT53" s="113">
        <v>10</v>
      </c>
      <c r="BU53" s="114" t="s">
        <v>312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>
        <f t="shared" ca="1" si="5"/>
        <v>0.38458905575652003</v>
      </c>
      <c r="CH53" s="40">
        <f t="shared" ca="1" si="6"/>
        <v>64</v>
      </c>
      <c r="CJ53" s="37">
        <v>53</v>
      </c>
      <c r="CK53" s="36">
        <v>5</v>
      </c>
      <c r="CL53" s="37">
        <v>2</v>
      </c>
      <c r="CO53" s="39">
        <f t="shared" ca="1" si="7"/>
        <v>0.71780590609748074</v>
      </c>
      <c r="CP53" s="40">
        <f t="shared" ca="1" si="0"/>
        <v>30</v>
      </c>
      <c r="CR53" s="37">
        <v>53</v>
      </c>
      <c r="CS53" s="36">
        <v>5</v>
      </c>
      <c r="CT53" s="37">
        <v>2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7"/>
        <v>okok</v>
      </c>
      <c r="AA54" s="59" t="str">
        <f t="shared" ca="1" si="48"/>
        <v>nono</v>
      </c>
      <c r="AB54" s="59" t="str">
        <f t="shared" ca="1" si="49"/>
        <v>nono</v>
      </c>
      <c r="AC54" s="75"/>
      <c r="AD54" s="60"/>
      <c r="AE54" s="61" t="s">
        <v>68</v>
      </c>
      <c r="AF54" s="62"/>
      <c r="AG54" s="127" t="str">
        <f t="shared" ca="1" si="36"/>
        <v>ok</v>
      </c>
      <c r="AH54" s="131">
        <f t="shared" ca="1" si="50"/>
        <v>0</v>
      </c>
      <c r="AI54" s="128" t="str">
        <f t="shared" ca="1" si="51"/>
        <v>ok</v>
      </c>
      <c r="AJ54" s="123" t="str">
        <f t="shared" ca="1" si="52"/>
        <v>no</v>
      </c>
      <c r="AK54" s="123" t="str">
        <f t="shared" ca="1" si="37"/>
        <v>no</v>
      </c>
      <c r="AL54" s="123" t="str">
        <f t="shared" ca="1" si="53"/>
        <v>ok</v>
      </c>
      <c r="AM54" s="76">
        <f t="shared" ca="1" si="38"/>
        <v>1</v>
      </c>
      <c r="AN54" s="77">
        <f t="shared" ca="1" si="39"/>
        <v>0</v>
      </c>
      <c r="AO54" s="78">
        <f t="shared" ca="1" si="40"/>
        <v>1</v>
      </c>
      <c r="AP54" s="36"/>
      <c r="AQ54" s="127" t="str">
        <f t="shared" ca="1" si="54"/>
        <v>no</v>
      </c>
      <c r="AR54" s="128" t="str">
        <f ca="1">IF(AY54=9,"ok","no")</f>
        <v>no</v>
      </c>
      <c r="AS54" s="123" t="str">
        <f t="shared" ca="1" si="56"/>
        <v>ok</v>
      </c>
      <c r="AT54" s="137" t="str">
        <f t="shared" ca="1" si="57"/>
        <v/>
      </c>
      <c r="AU54" s="134" t="str">
        <f t="shared" ca="1" si="58"/>
        <v/>
      </c>
      <c r="AV54" s="123" t="str">
        <f t="shared" ca="1" si="59"/>
        <v>ok</v>
      </c>
      <c r="AW54" s="120" t="str">
        <f t="shared" ca="1" si="60"/>
        <v/>
      </c>
      <c r="AX54" s="116"/>
      <c r="AY54" s="120" t="str">
        <f t="shared" ca="1" si="61"/>
        <v/>
      </c>
      <c r="AZ54" s="123" t="str">
        <f t="shared" ca="1" si="62"/>
        <v>no</v>
      </c>
      <c r="BA54" s="122" t="str">
        <f t="shared" ca="1" si="63"/>
        <v>ok</v>
      </c>
      <c r="BB54" s="36"/>
      <c r="BC54" s="140">
        <f t="shared" ca="1" si="64"/>
        <v>10</v>
      </c>
      <c r="BD54" s="128" t="str">
        <f t="shared" ca="1" si="41"/>
        <v>no</v>
      </c>
      <c r="BE54" s="123" t="str">
        <f t="shared" ca="1" si="42"/>
        <v>ok</v>
      </c>
      <c r="BF54" s="122" t="str">
        <f t="shared" ca="1" si="65"/>
        <v>no</v>
      </c>
      <c r="BG54" s="36"/>
      <c r="BH54" s="127" t="str">
        <f t="shared" ca="1" si="66"/>
        <v>no</v>
      </c>
      <c r="BI54" s="128" t="str">
        <f t="shared" ca="1" si="67"/>
        <v>no</v>
      </c>
      <c r="BJ54" s="76">
        <f t="shared" ca="1" si="68"/>
        <v>3</v>
      </c>
      <c r="BK54" s="77">
        <f t="shared" ca="1" si="69"/>
        <v>5</v>
      </c>
      <c r="BL54" s="79">
        <f t="shared" ca="1" si="43"/>
        <v>-2</v>
      </c>
      <c r="BM54" s="68"/>
      <c r="BN54" s="140" t="str">
        <f t="shared" ca="1" si="70"/>
        <v/>
      </c>
      <c r="BO54" s="128" t="str">
        <f t="shared" ca="1" si="71"/>
        <v>no</v>
      </c>
      <c r="BP54" s="76">
        <f t="shared" ca="1" si="44"/>
        <v>7</v>
      </c>
      <c r="BQ54" s="77">
        <f t="shared" ca="1" si="45"/>
        <v>5</v>
      </c>
      <c r="BR54" s="80">
        <f t="shared" ca="1" si="46"/>
        <v>2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>
        <f t="shared" ca="1" si="5"/>
        <v>0.26972503663925396</v>
      </c>
      <c r="CH54" s="40">
        <f t="shared" ca="1" si="6"/>
        <v>77</v>
      </c>
      <c r="CJ54" s="37">
        <v>54</v>
      </c>
      <c r="CK54" s="36">
        <v>5</v>
      </c>
      <c r="CL54" s="37">
        <v>3</v>
      </c>
      <c r="CO54" s="39">
        <f t="shared" ca="1" si="7"/>
        <v>0.50018128033604359</v>
      </c>
      <c r="CP54" s="40">
        <f t="shared" ca="1" si="0"/>
        <v>47</v>
      </c>
      <c r="CR54" s="37">
        <v>54</v>
      </c>
      <c r="CS54" s="36">
        <v>5</v>
      </c>
      <c r="CT54" s="37">
        <v>3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6"/>
      <c r="AR55" s="116"/>
      <c r="AS55" s="116"/>
      <c r="AT55" s="116"/>
      <c r="AU55" s="116"/>
      <c r="AV55" s="116"/>
      <c r="AW55" s="116"/>
      <c r="AX55" s="116"/>
      <c r="AY55" s="116"/>
      <c r="AZ55" s="116"/>
      <c r="BA55" s="116"/>
      <c r="BN55" s="36"/>
      <c r="BO55" s="36"/>
      <c r="BP55" s="36"/>
      <c r="BQ55" s="36"/>
      <c r="BR55" s="36"/>
      <c r="BY55" s="39"/>
      <c r="BZ55" s="40"/>
      <c r="CB55" s="37"/>
      <c r="CG55" s="39">
        <f t="shared" ca="1" si="5"/>
        <v>8.5042704291171445E-2</v>
      </c>
      <c r="CH55" s="40">
        <f t="shared" ca="1" si="6"/>
        <v>93</v>
      </c>
      <c r="CJ55" s="37">
        <v>55</v>
      </c>
      <c r="CK55" s="36">
        <v>5</v>
      </c>
      <c r="CL55" s="37">
        <v>4</v>
      </c>
      <c r="CO55" s="39">
        <f t="shared" ca="1" si="7"/>
        <v>0.33026486993997839</v>
      </c>
      <c r="CP55" s="40">
        <f t="shared" ca="1" si="0"/>
        <v>71</v>
      </c>
      <c r="CR55" s="37">
        <v>55</v>
      </c>
      <c r="CS55" s="36">
        <v>5</v>
      </c>
      <c r="CT55" s="37">
        <v>4</v>
      </c>
    </row>
    <row r="56" spans="1:101" ht="186" customHeight="1" x14ac:dyDescent="0.25">
      <c r="Z56" s="86"/>
      <c r="AA56" s="86"/>
      <c r="AB56" s="86"/>
      <c r="AC56" s="86"/>
      <c r="AD56" s="86"/>
      <c r="AE56" s="86"/>
      <c r="AF56" s="85"/>
      <c r="AG56" s="141" t="s">
        <v>79</v>
      </c>
      <c r="AH56" s="141" t="s">
        <v>78</v>
      </c>
      <c r="AI56" s="124" t="s">
        <v>69</v>
      </c>
      <c r="AJ56" s="124" t="s">
        <v>44</v>
      </c>
      <c r="AK56" s="124" t="s">
        <v>70</v>
      </c>
      <c r="AL56" s="85" t="s">
        <v>51</v>
      </c>
      <c r="AM56" s="87" t="s">
        <v>75</v>
      </c>
      <c r="AN56" s="87" t="s">
        <v>76</v>
      </c>
      <c r="AO56" s="87" t="s">
        <v>77</v>
      </c>
      <c r="AP56" s="86"/>
      <c r="AQ56" s="141" t="s">
        <v>74</v>
      </c>
      <c r="AR56" s="121" t="s">
        <v>49</v>
      </c>
      <c r="AS56" s="121" t="s">
        <v>71</v>
      </c>
      <c r="AT56" s="141" t="s">
        <v>72</v>
      </c>
      <c r="AU56" s="121" t="s">
        <v>50</v>
      </c>
      <c r="AV56" s="121" t="s">
        <v>51</v>
      </c>
      <c r="AW56" s="121" t="s">
        <v>54</v>
      </c>
      <c r="AX56" s="116"/>
      <c r="AY56" s="121" t="s">
        <v>53</v>
      </c>
      <c r="AZ56" s="121" t="s">
        <v>44</v>
      </c>
      <c r="BA56" s="121" t="s">
        <v>52</v>
      </c>
      <c r="BB56" s="86"/>
      <c r="BC56" s="141" t="s">
        <v>42</v>
      </c>
      <c r="BD56" s="85" t="s">
        <v>39</v>
      </c>
      <c r="BE56" s="85" t="s">
        <v>45</v>
      </c>
      <c r="BF56" s="85" t="s">
        <v>73</v>
      </c>
      <c r="BG56" s="36"/>
      <c r="BH56" s="141" t="s">
        <v>40</v>
      </c>
      <c r="BI56" s="85" t="s">
        <v>39</v>
      </c>
      <c r="BJ56" s="87" t="s">
        <v>36</v>
      </c>
      <c r="BK56" s="87" t="s">
        <v>37</v>
      </c>
      <c r="BL56" s="87" t="s">
        <v>38</v>
      </c>
      <c r="BM56" s="87"/>
      <c r="BN56" s="141" t="s">
        <v>43</v>
      </c>
      <c r="BO56" s="142" t="s">
        <v>44</v>
      </c>
      <c r="BP56" s="87" t="s">
        <v>29</v>
      </c>
      <c r="BQ56" s="87" t="s">
        <v>28</v>
      </c>
      <c r="BR56" s="87" t="s">
        <v>27</v>
      </c>
      <c r="BY56" s="39"/>
      <c r="BZ56" s="40"/>
      <c r="CB56" s="37"/>
      <c r="CG56" s="39">
        <f t="shared" ca="1" si="5"/>
        <v>0.80994680927251794</v>
      </c>
      <c r="CH56" s="40">
        <f t="shared" ca="1" si="6"/>
        <v>19</v>
      </c>
      <c r="CJ56" s="37">
        <v>56</v>
      </c>
      <c r="CK56" s="36">
        <v>5</v>
      </c>
      <c r="CL56" s="37">
        <v>5</v>
      </c>
      <c r="CO56" s="39">
        <f t="shared" ca="1" si="7"/>
        <v>0.55055262087303514</v>
      </c>
      <c r="CP56" s="40">
        <f t="shared" ca="1" si="0"/>
        <v>45</v>
      </c>
      <c r="CR56" s="37">
        <v>56</v>
      </c>
      <c r="CS56" s="36">
        <v>5</v>
      </c>
      <c r="CT56" s="37">
        <v>5</v>
      </c>
    </row>
    <row r="57" spans="1:101" x14ac:dyDescent="0.25">
      <c r="BY57" s="39"/>
      <c r="BZ57" s="40"/>
      <c r="CB57" s="37"/>
      <c r="CG57" s="39">
        <f t="shared" ca="1" si="5"/>
        <v>0.22326695521102757</v>
      </c>
      <c r="CH57" s="40">
        <f t="shared" ca="1" si="6"/>
        <v>83</v>
      </c>
      <c r="CJ57" s="37">
        <v>57</v>
      </c>
      <c r="CK57" s="36">
        <v>5</v>
      </c>
      <c r="CL57" s="37">
        <v>6</v>
      </c>
      <c r="CO57" s="39">
        <f t="shared" ca="1" si="7"/>
        <v>6.1088592337911307E-2</v>
      </c>
      <c r="CP57" s="40">
        <f t="shared" ca="1" si="0"/>
        <v>95</v>
      </c>
      <c r="CR57" s="37">
        <v>57</v>
      </c>
      <c r="CS57" s="36">
        <v>5</v>
      </c>
      <c r="CT57" s="37">
        <v>6</v>
      </c>
    </row>
    <row r="58" spans="1:101" x14ac:dyDescent="0.25">
      <c r="BY58" s="39"/>
      <c r="BZ58" s="40"/>
      <c r="CB58" s="37"/>
      <c r="CG58" s="39">
        <f t="shared" ca="1" si="5"/>
        <v>0.29715447809953777</v>
      </c>
      <c r="CH58" s="40">
        <f t="shared" ca="1" si="6"/>
        <v>74</v>
      </c>
      <c r="CJ58" s="37">
        <v>58</v>
      </c>
      <c r="CK58" s="36">
        <v>5</v>
      </c>
      <c r="CL58" s="37">
        <v>7</v>
      </c>
      <c r="CO58" s="39">
        <f t="shared" ca="1" si="7"/>
        <v>0.98105455024296739</v>
      </c>
      <c r="CP58" s="40">
        <f t="shared" ca="1" si="0"/>
        <v>2</v>
      </c>
      <c r="CR58" s="37">
        <v>58</v>
      </c>
      <c r="CS58" s="36">
        <v>5</v>
      </c>
      <c r="CT58" s="37">
        <v>7</v>
      </c>
    </row>
    <row r="59" spans="1:101" x14ac:dyDescent="0.25">
      <c r="BY59" s="39"/>
      <c r="BZ59" s="40"/>
      <c r="CB59" s="37"/>
      <c r="CG59" s="39">
        <f t="shared" ca="1" si="5"/>
        <v>7.4389697551075162E-2</v>
      </c>
      <c r="CH59" s="40">
        <f t="shared" ca="1" si="6"/>
        <v>94</v>
      </c>
      <c r="CJ59" s="37">
        <v>59</v>
      </c>
      <c r="CK59" s="36">
        <v>5</v>
      </c>
      <c r="CL59" s="37">
        <v>8</v>
      </c>
      <c r="CO59" s="39">
        <f t="shared" ca="1" si="7"/>
        <v>0.63925590494463425</v>
      </c>
      <c r="CP59" s="40">
        <f t="shared" ca="1" si="0"/>
        <v>36</v>
      </c>
      <c r="CR59" s="37">
        <v>59</v>
      </c>
      <c r="CS59" s="36">
        <v>5</v>
      </c>
      <c r="CT59" s="37">
        <v>8</v>
      </c>
    </row>
    <row r="60" spans="1:101" x14ac:dyDescent="0.25">
      <c r="BY60" s="39"/>
      <c r="BZ60" s="40"/>
      <c r="CB60" s="37"/>
      <c r="CG60" s="39">
        <f t="shared" ca="1" si="5"/>
        <v>0.71740291654226496</v>
      </c>
      <c r="CH60" s="40">
        <f t="shared" ca="1" si="6"/>
        <v>33</v>
      </c>
      <c r="CJ60" s="37">
        <v>60</v>
      </c>
      <c r="CK60" s="36">
        <v>5</v>
      </c>
      <c r="CL60" s="37">
        <v>9</v>
      </c>
      <c r="CO60" s="39">
        <f t="shared" ca="1" si="7"/>
        <v>0.31511336528993994</v>
      </c>
      <c r="CP60" s="40">
        <f t="shared" ca="1" si="0"/>
        <v>72</v>
      </c>
      <c r="CR60" s="37">
        <v>60</v>
      </c>
      <c r="CS60" s="36">
        <v>5</v>
      </c>
      <c r="CT60" s="37">
        <v>9</v>
      </c>
    </row>
    <row r="61" spans="1:101" x14ac:dyDescent="0.25">
      <c r="BY61" s="39"/>
      <c r="BZ61" s="40"/>
      <c r="CB61" s="37"/>
      <c r="CG61" s="39">
        <f t="shared" ca="1" si="5"/>
        <v>0.78177053331908986</v>
      </c>
      <c r="CH61" s="40">
        <f t="shared" ca="1" si="6"/>
        <v>24</v>
      </c>
      <c r="CJ61" s="37">
        <v>61</v>
      </c>
      <c r="CK61" s="36">
        <v>6</v>
      </c>
      <c r="CL61" s="37">
        <v>0</v>
      </c>
      <c r="CO61" s="39">
        <f t="shared" ca="1" si="7"/>
        <v>0.24274797027586348</v>
      </c>
      <c r="CP61" s="40">
        <f t="shared" ca="1" si="0"/>
        <v>79</v>
      </c>
      <c r="CR61" s="37">
        <v>61</v>
      </c>
      <c r="CS61" s="36">
        <v>6</v>
      </c>
      <c r="CT61" s="37">
        <v>0</v>
      </c>
    </row>
    <row r="62" spans="1:101" x14ac:dyDescent="0.25">
      <c r="BY62" s="39"/>
      <c r="BZ62" s="40"/>
      <c r="CB62" s="37"/>
      <c r="CG62" s="39">
        <f t="shared" ca="1" si="5"/>
        <v>0.31403063881168192</v>
      </c>
      <c r="CH62" s="40">
        <f t="shared" ca="1" si="6"/>
        <v>69</v>
      </c>
      <c r="CJ62" s="37">
        <v>62</v>
      </c>
      <c r="CK62" s="36">
        <v>6</v>
      </c>
      <c r="CL62" s="37">
        <v>1</v>
      </c>
      <c r="CO62" s="39">
        <f t="shared" ca="1" si="7"/>
        <v>3.2954741939139498E-2</v>
      </c>
      <c r="CP62" s="40">
        <f t="shared" ca="1" si="0"/>
        <v>98</v>
      </c>
      <c r="CR62" s="37">
        <v>62</v>
      </c>
      <c r="CS62" s="36">
        <v>6</v>
      </c>
      <c r="CT62" s="37">
        <v>1</v>
      </c>
    </row>
    <row r="63" spans="1:101" x14ac:dyDescent="0.25">
      <c r="BY63" s="39"/>
      <c r="BZ63" s="40"/>
      <c r="CB63" s="37"/>
      <c r="CG63" s="39">
        <f t="shared" ca="1" si="5"/>
        <v>0.94172142122811897</v>
      </c>
      <c r="CH63" s="40">
        <f t="shared" ca="1" si="6"/>
        <v>5</v>
      </c>
      <c r="CJ63" s="37">
        <v>63</v>
      </c>
      <c r="CK63" s="36">
        <v>6</v>
      </c>
      <c r="CL63" s="37">
        <v>2</v>
      </c>
      <c r="CO63" s="39">
        <f t="shared" ca="1" si="7"/>
        <v>0.38755707114963001</v>
      </c>
      <c r="CP63" s="40">
        <f t="shared" ca="1" si="0"/>
        <v>59</v>
      </c>
      <c r="CR63" s="37">
        <v>63</v>
      </c>
      <c r="CS63" s="36">
        <v>6</v>
      </c>
      <c r="CT63" s="37">
        <v>2</v>
      </c>
    </row>
    <row r="64" spans="1:101" x14ac:dyDescent="0.25">
      <c r="BY64" s="39"/>
      <c r="BZ64" s="40"/>
      <c r="CB64" s="37"/>
      <c r="CG64" s="39">
        <f t="shared" ca="1" si="5"/>
        <v>0.70547613584788671</v>
      </c>
      <c r="CH64" s="40">
        <f t="shared" ca="1" si="6"/>
        <v>35</v>
      </c>
      <c r="CJ64" s="37">
        <v>64</v>
      </c>
      <c r="CK64" s="36">
        <v>6</v>
      </c>
      <c r="CL64" s="37">
        <v>3</v>
      </c>
      <c r="CO64" s="39">
        <f t="shared" ca="1" si="7"/>
        <v>0.85562680695167725</v>
      </c>
      <c r="CP64" s="40">
        <f t="shared" ca="1" si="0"/>
        <v>16</v>
      </c>
      <c r="CR64" s="37">
        <v>64</v>
      </c>
      <c r="CS64" s="36">
        <v>6</v>
      </c>
      <c r="CT64" s="37">
        <v>3</v>
      </c>
    </row>
    <row r="65" spans="77:98" x14ac:dyDescent="0.25">
      <c r="BY65" s="39"/>
      <c r="BZ65" s="40"/>
      <c r="CB65" s="37"/>
      <c r="CG65" s="39">
        <f t="shared" ca="1" si="5"/>
        <v>0.83498259813132147</v>
      </c>
      <c r="CH65" s="40">
        <f t="shared" ca="1" si="6"/>
        <v>17</v>
      </c>
      <c r="CJ65" s="37">
        <v>65</v>
      </c>
      <c r="CK65" s="36">
        <v>6</v>
      </c>
      <c r="CL65" s="37">
        <v>4</v>
      </c>
      <c r="CO65" s="39">
        <f t="shared" ca="1" si="7"/>
        <v>0.18683236472037845</v>
      </c>
      <c r="CP65" s="40">
        <f t="shared" ref="CP65:CP100" ca="1" si="76">RANK(CO65,$CO$1:$CO$100,)</f>
        <v>84</v>
      </c>
      <c r="CR65" s="37">
        <v>65</v>
      </c>
      <c r="CS65" s="36">
        <v>6</v>
      </c>
      <c r="CT65" s="37">
        <v>4</v>
      </c>
    </row>
    <row r="66" spans="77:98" x14ac:dyDescent="0.25">
      <c r="BY66" s="39"/>
      <c r="BZ66" s="40"/>
      <c r="CB66" s="37"/>
      <c r="CG66" s="39">
        <f t="shared" ref="CG66:CG100" ca="1" si="77">RAND()</f>
        <v>0.49281692927629595</v>
      </c>
      <c r="CH66" s="40">
        <f t="shared" ref="CH66:CH100" ca="1" si="78">RANK(CG66,$CG$1:$CG$100,)</f>
        <v>56</v>
      </c>
      <c r="CJ66" s="37">
        <v>66</v>
      </c>
      <c r="CK66" s="36">
        <v>6</v>
      </c>
      <c r="CL66" s="37">
        <v>5</v>
      </c>
      <c r="CO66" s="39">
        <f t="shared" ref="CO66:CO100" ca="1" si="79">RAND()</f>
        <v>0.10302050706262034</v>
      </c>
      <c r="CP66" s="40">
        <f t="shared" ca="1" si="76"/>
        <v>90</v>
      </c>
      <c r="CR66" s="37">
        <v>66</v>
      </c>
      <c r="CS66" s="36">
        <v>6</v>
      </c>
      <c r="CT66" s="37">
        <v>5</v>
      </c>
    </row>
    <row r="67" spans="77:98" x14ac:dyDescent="0.25">
      <c r="BY67" s="39"/>
      <c r="BZ67" s="40"/>
      <c r="CB67" s="37"/>
      <c r="CG67" s="39">
        <f t="shared" ca="1" si="77"/>
        <v>0.6359511904267795</v>
      </c>
      <c r="CH67" s="40">
        <f t="shared" ca="1" si="78"/>
        <v>48</v>
      </c>
      <c r="CJ67" s="37">
        <v>67</v>
      </c>
      <c r="CK67" s="36">
        <v>6</v>
      </c>
      <c r="CL67" s="37">
        <v>6</v>
      </c>
      <c r="CO67" s="39">
        <f t="shared" ca="1" si="79"/>
        <v>0.47922017361353053</v>
      </c>
      <c r="CP67" s="40">
        <f t="shared" ca="1" si="76"/>
        <v>49</v>
      </c>
      <c r="CR67" s="37">
        <v>67</v>
      </c>
      <c r="CS67" s="36">
        <v>6</v>
      </c>
      <c r="CT67" s="37">
        <v>6</v>
      </c>
    </row>
    <row r="68" spans="77:98" x14ac:dyDescent="0.25">
      <c r="BY68" s="39"/>
      <c r="BZ68" s="40"/>
      <c r="CB68" s="37"/>
      <c r="CG68" s="39">
        <f t="shared" ca="1" si="77"/>
        <v>0.84221167022603927</v>
      </c>
      <c r="CH68" s="40">
        <f t="shared" ca="1" si="78"/>
        <v>16</v>
      </c>
      <c r="CJ68" s="37">
        <v>68</v>
      </c>
      <c r="CK68" s="36">
        <v>6</v>
      </c>
      <c r="CL68" s="37">
        <v>7</v>
      </c>
      <c r="CO68" s="39">
        <f t="shared" ca="1" si="79"/>
        <v>0.12599200076949635</v>
      </c>
      <c r="CP68" s="40">
        <f t="shared" ca="1" si="76"/>
        <v>86</v>
      </c>
      <c r="CR68" s="37">
        <v>68</v>
      </c>
      <c r="CS68" s="36">
        <v>6</v>
      </c>
      <c r="CT68" s="37">
        <v>7</v>
      </c>
    </row>
    <row r="69" spans="77:98" x14ac:dyDescent="0.25">
      <c r="BY69" s="39"/>
      <c r="BZ69" s="40"/>
      <c r="CB69" s="37"/>
      <c r="CG69" s="39">
        <f t="shared" ca="1" si="77"/>
        <v>0.84872893955762174</v>
      </c>
      <c r="CH69" s="40">
        <f t="shared" ca="1" si="78"/>
        <v>15</v>
      </c>
      <c r="CJ69" s="37">
        <v>69</v>
      </c>
      <c r="CK69" s="36">
        <v>6</v>
      </c>
      <c r="CL69" s="37">
        <v>8</v>
      </c>
      <c r="CO69" s="39">
        <f t="shared" ca="1" si="79"/>
        <v>0.72632952142108553</v>
      </c>
      <c r="CP69" s="40">
        <f t="shared" ca="1" si="76"/>
        <v>28</v>
      </c>
      <c r="CR69" s="37">
        <v>69</v>
      </c>
      <c r="CS69" s="36">
        <v>6</v>
      </c>
      <c r="CT69" s="37">
        <v>8</v>
      </c>
    </row>
    <row r="70" spans="77:98" x14ac:dyDescent="0.25">
      <c r="BY70" s="39"/>
      <c r="BZ70" s="40"/>
      <c r="CB70" s="37"/>
      <c r="CG70" s="39">
        <f t="shared" ca="1" si="77"/>
        <v>0.22713996110995593</v>
      </c>
      <c r="CH70" s="40">
        <f t="shared" ca="1" si="78"/>
        <v>80</v>
      </c>
      <c r="CJ70" s="37">
        <v>70</v>
      </c>
      <c r="CK70" s="36">
        <v>6</v>
      </c>
      <c r="CL70" s="37">
        <v>9</v>
      </c>
      <c r="CO70" s="39">
        <f t="shared" ca="1" si="79"/>
        <v>0.97803888532169858</v>
      </c>
      <c r="CP70" s="40">
        <f t="shared" ca="1" si="76"/>
        <v>4</v>
      </c>
      <c r="CR70" s="37">
        <v>70</v>
      </c>
      <c r="CS70" s="36">
        <v>6</v>
      </c>
      <c r="CT70" s="37">
        <v>9</v>
      </c>
    </row>
    <row r="71" spans="77:98" x14ac:dyDescent="0.25">
      <c r="BY71" s="39"/>
      <c r="BZ71" s="40"/>
      <c r="CB71" s="37"/>
      <c r="CG71" s="39">
        <f t="shared" ca="1" si="77"/>
        <v>0.77504916631248655</v>
      </c>
      <c r="CH71" s="40">
        <f t="shared" ca="1" si="78"/>
        <v>25</v>
      </c>
      <c r="CJ71" s="37">
        <v>71</v>
      </c>
      <c r="CK71" s="36">
        <v>7</v>
      </c>
      <c r="CL71" s="37">
        <v>0</v>
      </c>
      <c r="CO71" s="39">
        <f t="shared" ca="1" si="79"/>
        <v>0.35552679019299693</v>
      </c>
      <c r="CP71" s="40">
        <f t="shared" ca="1" si="76"/>
        <v>66</v>
      </c>
      <c r="CR71" s="37">
        <v>71</v>
      </c>
      <c r="CS71" s="36">
        <v>7</v>
      </c>
      <c r="CT71" s="37">
        <v>0</v>
      </c>
    </row>
    <row r="72" spans="77:98" x14ac:dyDescent="0.25">
      <c r="BY72" s="39"/>
      <c r="BZ72" s="40"/>
      <c r="CB72" s="37"/>
      <c r="CG72" s="39">
        <f t="shared" ca="1" si="77"/>
        <v>0.72942752886983686</v>
      </c>
      <c r="CH72" s="40">
        <f t="shared" ca="1" si="78"/>
        <v>31</v>
      </c>
      <c r="CJ72" s="37">
        <v>72</v>
      </c>
      <c r="CK72" s="36">
        <v>7</v>
      </c>
      <c r="CL72" s="37">
        <v>1</v>
      </c>
      <c r="CO72" s="39">
        <f t="shared" ca="1" si="79"/>
        <v>1.5536171062270343E-3</v>
      </c>
      <c r="CP72" s="40">
        <f t="shared" ca="1" si="76"/>
        <v>100</v>
      </c>
      <c r="CR72" s="37">
        <v>72</v>
      </c>
      <c r="CS72" s="36">
        <v>7</v>
      </c>
      <c r="CT72" s="37">
        <v>1</v>
      </c>
    </row>
    <row r="73" spans="77:98" x14ac:dyDescent="0.25">
      <c r="BY73" s="39"/>
      <c r="BZ73" s="40"/>
      <c r="CB73" s="37"/>
      <c r="CG73" s="39">
        <f t="shared" ca="1" si="77"/>
        <v>0.96412199840580981</v>
      </c>
      <c r="CH73" s="40">
        <f t="shared" ca="1" si="78"/>
        <v>3</v>
      </c>
      <c r="CJ73" s="37">
        <v>73</v>
      </c>
      <c r="CK73" s="36">
        <v>7</v>
      </c>
      <c r="CL73" s="37">
        <v>2</v>
      </c>
      <c r="CO73" s="39">
        <f t="shared" ca="1" si="79"/>
        <v>4.0231601156099361E-2</v>
      </c>
      <c r="CP73" s="40">
        <f t="shared" ca="1" si="76"/>
        <v>97</v>
      </c>
      <c r="CR73" s="37">
        <v>73</v>
      </c>
      <c r="CS73" s="36">
        <v>7</v>
      </c>
      <c r="CT73" s="37">
        <v>2</v>
      </c>
    </row>
    <row r="74" spans="77:98" x14ac:dyDescent="0.25">
      <c r="BY74" s="39"/>
      <c r="BZ74" s="40"/>
      <c r="CB74" s="37"/>
      <c r="CG74" s="39">
        <f t="shared" ca="1" si="77"/>
        <v>0.23332743814717138</v>
      </c>
      <c r="CH74" s="40">
        <f t="shared" ca="1" si="78"/>
        <v>78</v>
      </c>
      <c r="CJ74" s="37">
        <v>74</v>
      </c>
      <c r="CK74" s="36">
        <v>7</v>
      </c>
      <c r="CL74" s="37">
        <v>3</v>
      </c>
      <c r="CO74" s="39">
        <f t="shared" ca="1" si="79"/>
        <v>0.19300006885810495</v>
      </c>
      <c r="CP74" s="40">
        <f t="shared" ca="1" si="76"/>
        <v>82</v>
      </c>
      <c r="CR74" s="37">
        <v>74</v>
      </c>
      <c r="CS74" s="36">
        <v>7</v>
      </c>
      <c r="CT74" s="37">
        <v>3</v>
      </c>
    </row>
    <row r="75" spans="77:98" x14ac:dyDescent="0.25">
      <c r="BY75" s="39"/>
      <c r="BZ75" s="40"/>
      <c r="CB75" s="37"/>
      <c r="CG75" s="39">
        <f t="shared" ca="1" si="77"/>
        <v>0.3553632072858306</v>
      </c>
      <c r="CH75" s="40">
        <f t="shared" ca="1" si="78"/>
        <v>66</v>
      </c>
      <c r="CJ75" s="37">
        <v>75</v>
      </c>
      <c r="CK75" s="36">
        <v>7</v>
      </c>
      <c r="CL75" s="37">
        <v>4</v>
      </c>
      <c r="CO75" s="39">
        <f t="shared" ca="1" si="79"/>
        <v>0.98820377699465123</v>
      </c>
      <c r="CP75" s="40">
        <f t="shared" ca="1" si="76"/>
        <v>1</v>
      </c>
      <c r="CR75" s="37">
        <v>75</v>
      </c>
      <c r="CS75" s="36">
        <v>7</v>
      </c>
      <c r="CT75" s="37">
        <v>4</v>
      </c>
    </row>
    <row r="76" spans="77:98" x14ac:dyDescent="0.25">
      <c r="BY76" s="39"/>
      <c r="BZ76" s="40"/>
      <c r="CB76" s="37"/>
      <c r="CG76" s="39">
        <f t="shared" ca="1" si="77"/>
        <v>0.2178501943236324</v>
      </c>
      <c r="CH76" s="40">
        <f t="shared" ca="1" si="78"/>
        <v>86</v>
      </c>
      <c r="CJ76" s="37">
        <v>76</v>
      </c>
      <c r="CK76" s="36">
        <v>7</v>
      </c>
      <c r="CL76" s="37">
        <v>5</v>
      </c>
      <c r="CO76" s="39">
        <f t="shared" ca="1" si="79"/>
        <v>0.82169287673335878</v>
      </c>
      <c r="CP76" s="40">
        <f t="shared" ca="1" si="76"/>
        <v>18</v>
      </c>
      <c r="CR76" s="37">
        <v>76</v>
      </c>
      <c r="CS76" s="36">
        <v>7</v>
      </c>
      <c r="CT76" s="37">
        <v>5</v>
      </c>
    </row>
    <row r="77" spans="77:98" x14ac:dyDescent="0.25">
      <c r="BY77" s="39"/>
      <c r="BZ77" s="40"/>
      <c r="CB77" s="37"/>
      <c r="CG77" s="39">
        <f t="shared" ca="1" si="77"/>
        <v>0.36064291458607667</v>
      </c>
      <c r="CH77" s="40">
        <f t="shared" ca="1" si="78"/>
        <v>65</v>
      </c>
      <c r="CJ77" s="37">
        <v>77</v>
      </c>
      <c r="CK77" s="36">
        <v>7</v>
      </c>
      <c r="CL77" s="37">
        <v>6</v>
      </c>
      <c r="CO77" s="39">
        <f t="shared" ca="1" si="79"/>
        <v>0.43325946932635284</v>
      </c>
      <c r="CP77" s="40">
        <f t="shared" ca="1" si="76"/>
        <v>53</v>
      </c>
      <c r="CR77" s="37">
        <v>77</v>
      </c>
      <c r="CS77" s="36">
        <v>7</v>
      </c>
      <c r="CT77" s="37">
        <v>6</v>
      </c>
    </row>
    <row r="78" spans="77:98" x14ac:dyDescent="0.25">
      <c r="BY78" s="39"/>
      <c r="BZ78" s="40"/>
      <c r="CB78" s="37"/>
      <c r="CG78" s="39">
        <f t="shared" ca="1" si="77"/>
        <v>0.50471292046083038</v>
      </c>
      <c r="CH78" s="40">
        <f t="shared" ca="1" si="78"/>
        <v>55</v>
      </c>
      <c r="CJ78" s="37">
        <v>78</v>
      </c>
      <c r="CK78" s="36">
        <v>7</v>
      </c>
      <c r="CL78" s="37">
        <v>7</v>
      </c>
      <c r="CO78" s="39">
        <f t="shared" ca="1" si="79"/>
        <v>0.58960556602599756</v>
      </c>
      <c r="CP78" s="40">
        <f t="shared" ca="1" si="76"/>
        <v>40</v>
      </c>
      <c r="CR78" s="37">
        <v>78</v>
      </c>
      <c r="CS78" s="36">
        <v>7</v>
      </c>
      <c r="CT78" s="37">
        <v>7</v>
      </c>
    </row>
    <row r="79" spans="77:98" x14ac:dyDescent="0.25">
      <c r="BY79" s="39"/>
      <c r="BZ79" s="40"/>
      <c r="CB79" s="37"/>
      <c r="CG79" s="39">
        <f t="shared" ca="1" si="77"/>
        <v>0.22612091794662614</v>
      </c>
      <c r="CH79" s="40">
        <f t="shared" ca="1" si="78"/>
        <v>81</v>
      </c>
      <c r="CJ79" s="37">
        <v>79</v>
      </c>
      <c r="CK79" s="36">
        <v>7</v>
      </c>
      <c r="CL79" s="37">
        <v>8</v>
      </c>
      <c r="CO79" s="39">
        <f t="shared" ca="1" si="79"/>
        <v>0.87660631746720141</v>
      </c>
      <c r="CP79" s="40">
        <f t="shared" ca="1" si="76"/>
        <v>14</v>
      </c>
      <c r="CR79" s="37">
        <v>79</v>
      </c>
      <c r="CS79" s="36">
        <v>7</v>
      </c>
      <c r="CT79" s="37">
        <v>8</v>
      </c>
    </row>
    <row r="80" spans="77:98" x14ac:dyDescent="0.25">
      <c r="BY80" s="39"/>
      <c r="BZ80" s="40"/>
      <c r="CB80" s="37"/>
      <c r="CG80" s="39">
        <f t="shared" ca="1" si="77"/>
        <v>0.69023675422563591</v>
      </c>
      <c r="CH80" s="40">
        <f t="shared" ca="1" si="78"/>
        <v>40</v>
      </c>
      <c r="CJ80" s="37">
        <v>80</v>
      </c>
      <c r="CK80" s="36">
        <v>7</v>
      </c>
      <c r="CL80" s="37">
        <v>9</v>
      </c>
      <c r="CO80" s="39">
        <f t="shared" ca="1" si="79"/>
        <v>0.36169386571648354</v>
      </c>
      <c r="CP80" s="40">
        <f t="shared" ca="1" si="76"/>
        <v>65</v>
      </c>
      <c r="CR80" s="37">
        <v>80</v>
      </c>
      <c r="CS80" s="36">
        <v>7</v>
      </c>
      <c r="CT80" s="37">
        <v>9</v>
      </c>
    </row>
    <row r="81" spans="77:98" x14ac:dyDescent="0.25">
      <c r="BY81" s="39"/>
      <c r="BZ81" s="40"/>
      <c r="CB81" s="37"/>
      <c r="CG81" s="39">
        <f t="shared" ca="1" si="77"/>
        <v>0.89488831048841266</v>
      </c>
      <c r="CH81" s="40">
        <f t="shared" ca="1" si="78"/>
        <v>11</v>
      </c>
      <c r="CJ81" s="37">
        <v>81</v>
      </c>
      <c r="CK81" s="36">
        <v>8</v>
      </c>
      <c r="CL81" s="37">
        <v>0</v>
      </c>
      <c r="CO81" s="39">
        <f t="shared" ca="1" si="79"/>
        <v>0.18692977143853162</v>
      </c>
      <c r="CP81" s="40">
        <f t="shared" ca="1" si="76"/>
        <v>83</v>
      </c>
      <c r="CR81" s="37">
        <v>81</v>
      </c>
      <c r="CS81" s="36">
        <v>8</v>
      </c>
      <c r="CT81" s="37">
        <v>0</v>
      </c>
    </row>
    <row r="82" spans="77:98" x14ac:dyDescent="0.25">
      <c r="BY82" s="39"/>
      <c r="BZ82" s="40"/>
      <c r="CB82" s="37"/>
      <c r="CG82" s="39">
        <f t="shared" ca="1" si="77"/>
        <v>0.71555433091717957</v>
      </c>
      <c r="CH82" s="40">
        <f t="shared" ca="1" si="78"/>
        <v>34</v>
      </c>
      <c r="CJ82" s="37">
        <v>82</v>
      </c>
      <c r="CK82" s="36">
        <v>8</v>
      </c>
      <c r="CL82" s="37">
        <v>1</v>
      </c>
      <c r="CO82" s="39">
        <f t="shared" ca="1" si="79"/>
        <v>7.6579633962171045E-2</v>
      </c>
      <c r="CP82" s="40">
        <f t="shared" ca="1" si="76"/>
        <v>92</v>
      </c>
      <c r="CR82" s="37">
        <v>82</v>
      </c>
      <c r="CS82" s="36">
        <v>8</v>
      </c>
      <c r="CT82" s="37">
        <v>1</v>
      </c>
    </row>
    <row r="83" spans="77:98" x14ac:dyDescent="0.25">
      <c r="BY83" s="39"/>
      <c r="BZ83" s="40"/>
      <c r="CB83" s="37"/>
      <c r="CG83" s="39">
        <f t="shared" ca="1" si="77"/>
        <v>0.67455796414041636</v>
      </c>
      <c r="CH83" s="40">
        <f t="shared" ca="1" si="78"/>
        <v>42</v>
      </c>
      <c r="CJ83" s="37">
        <v>83</v>
      </c>
      <c r="CK83" s="36">
        <v>8</v>
      </c>
      <c r="CL83" s="37">
        <v>2</v>
      </c>
      <c r="CO83" s="39">
        <f t="shared" ca="1" si="79"/>
        <v>0.38300805190394083</v>
      </c>
      <c r="CP83" s="40">
        <f t="shared" ca="1" si="76"/>
        <v>60</v>
      </c>
      <c r="CR83" s="37">
        <v>83</v>
      </c>
      <c r="CS83" s="36">
        <v>8</v>
      </c>
      <c r="CT83" s="37">
        <v>2</v>
      </c>
    </row>
    <row r="84" spans="77:98" x14ac:dyDescent="0.25">
      <c r="BY84" s="39"/>
      <c r="BZ84" s="40"/>
      <c r="CB84" s="37"/>
      <c r="CG84" s="39">
        <f t="shared" ca="1" si="77"/>
        <v>0.51648918827720447</v>
      </c>
      <c r="CH84" s="40">
        <f t="shared" ca="1" si="78"/>
        <v>54</v>
      </c>
      <c r="CJ84" s="37">
        <v>84</v>
      </c>
      <c r="CK84" s="36">
        <v>8</v>
      </c>
      <c r="CL84" s="37">
        <v>3</v>
      </c>
      <c r="CO84" s="39">
        <f t="shared" ca="1" si="79"/>
        <v>0.87668523833499457</v>
      </c>
      <c r="CP84" s="40">
        <f t="shared" ca="1" si="76"/>
        <v>13</v>
      </c>
      <c r="CR84" s="37">
        <v>84</v>
      </c>
      <c r="CS84" s="36">
        <v>8</v>
      </c>
      <c r="CT84" s="37">
        <v>3</v>
      </c>
    </row>
    <row r="85" spans="77:98" x14ac:dyDescent="0.25">
      <c r="BY85" s="39"/>
      <c r="BZ85" s="40"/>
      <c r="CB85" s="37"/>
      <c r="CG85" s="39">
        <f t="shared" ca="1" si="77"/>
        <v>0.53156259553913843</v>
      </c>
      <c r="CH85" s="40">
        <f t="shared" ca="1" si="78"/>
        <v>53</v>
      </c>
      <c r="CJ85" s="37">
        <v>85</v>
      </c>
      <c r="CK85" s="36">
        <v>8</v>
      </c>
      <c r="CL85" s="37">
        <v>4</v>
      </c>
      <c r="CO85" s="39">
        <f t="shared" ca="1" si="79"/>
        <v>0.94932788511975441</v>
      </c>
      <c r="CP85" s="40">
        <f t="shared" ca="1" si="76"/>
        <v>7</v>
      </c>
      <c r="CR85" s="37">
        <v>85</v>
      </c>
      <c r="CS85" s="36">
        <v>8</v>
      </c>
      <c r="CT85" s="37">
        <v>4</v>
      </c>
    </row>
    <row r="86" spans="77:98" x14ac:dyDescent="0.25">
      <c r="BY86" s="39"/>
      <c r="BZ86" s="40"/>
      <c r="CB86" s="37"/>
      <c r="CG86" s="39">
        <f t="shared" ca="1" si="77"/>
        <v>0.31902045030221315</v>
      </c>
      <c r="CH86" s="40">
        <f t="shared" ca="1" si="78"/>
        <v>68</v>
      </c>
      <c r="CJ86" s="37">
        <v>86</v>
      </c>
      <c r="CK86" s="36">
        <v>8</v>
      </c>
      <c r="CL86" s="37">
        <v>5</v>
      </c>
      <c r="CO86" s="39">
        <f t="shared" ca="1" si="79"/>
        <v>6.9794217733149311E-2</v>
      </c>
      <c r="CP86" s="40">
        <f t="shared" ca="1" si="76"/>
        <v>94</v>
      </c>
      <c r="CR86" s="37">
        <v>86</v>
      </c>
      <c r="CS86" s="36">
        <v>8</v>
      </c>
      <c r="CT86" s="37">
        <v>5</v>
      </c>
    </row>
    <row r="87" spans="77:98" x14ac:dyDescent="0.25">
      <c r="BY87" s="39"/>
      <c r="BZ87" s="40"/>
      <c r="CB87" s="37"/>
      <c r="CG87" s="39">
        <f t="shared" ca="1" si="77"/>
        <v>0.22907453238138453</v>
      </c>
      <c r="CH87" s="40">
        <f t="shared" ca="1" si="78"/>
        <v>79</v>
      </c>
      <c r="CJ87" s="37">
        <v>87</v>
      </c>
      <c r="CK87" s="36">
        <v>8</v>
      </c>
      <c r="CL87" s="37">
        <v>6</v>
      </c>
      <c r="CO87" s="39">
        <f t="shared" ca="1" si="79"/>
        <v>0.19791949348131654</v>
      </c>
      <c r="CP87" s="40">
        <f t="shared" ca="1" si="76"/>
        <v>81</v>
      </c>
      <c r="CR87" s="37">
        <v>87</v>
      </c>
      <c r="CS87" s="36">
        <v>8</v>
      </c>
      <c r="CT87" s="37">
        <v>6</v>
      </c>
    </row>
    <row r="88" spans="77:98" x14ac:dyDescent="0.25">
      <c r="BY88" s="39"/>
      <c r="BZ88" s="40"/>
      <c r="CB88" s="37"/>
      <c r="CG88" s="39">
        <f t="shared" ca="1" si="77"/>
        <v>0.71982778277758852</v>
      </c>
      <c r="CH88" s="40">
        <f t="shared" ca="1" si="78"/>
        <v>32</v>
      </c>
      <c r="CJ88" s="37">
        <v>88</v>
      </c>
      <c r="CK88" s="36">
        <v>8</v>
      </c>
      <c r="CL88" s="37">
        <v>7</v>
      </c>
      <c r="CO88" s="39">
        <f t="shared" ca="1" si="79"/>
        <v>0.57436280400407003</v>
      </c>
      <c r="CP88" s="40">
        <f t="shared" ca="1" si="76"/>
        <v>41</v>
      </c>
      <c r="CR88" s="37">
        <v>88</v>
      </c>
      <c r="CS88" s="36">
        <v>8</v>
      </c>
      <c r="CT88" s="37">
        <v>7</v>
      </c>
    </row>
    <row r="89" spans="77:98" x14ac:dyDescent="0.25">
      <c r="BY89" s="39"/>
      <c r="BZ89" s="40"/>
      <c r="CB89" s="37"/>
      <c r="CG89" s="39">
        <f t="shared" ca="1" si="77"/>
        <v>0.5940765679119937</v>
      </c>
      <c r="CH89" s="40">
        <f t="shared" ca="1" si="78"/>
        <v>51</v>
      </c>
      <c r="CJ89" s="37">
        <v>89</v>
      </c>
      <c r="CK89" s="36">
        <v>8</v>
      </c>
      <c r="CL89" s="37">
        <v>8</v>
      </c>
      <c r="CO89" s="39">
        <f t="shared" ca="1" si="79"/>
        <v>0.93948080414901725</v>
      </c>
      <c r="CP89" s="40">
        <f t="shared" ca="1" si="76"/>
        <v>9</v>
      </c>
      <c r="CR89" s="37">
        <v>89</v>
      </c>
      <c r="CS89" s="36">
        <v>8</v>
      </c>
      <c r="CT89" s="37">
        <v>8</v>
      </c>
    </row>
    <row r="90" spans="77:98" x14ac:dyDescent="0.25">
      <c r="BY90" s="39"/>
      <c r="BZ90" s="40"/>
      <c r="CB90" s="37"/>
      <c r="CG90" s="39">
        <f t="shared" ca="1" si="77"/>
        <v>0.6615142546441406</v>
      </c>
      <c r="CH90" s="40">
        <f t="shared" ca="1" si="78"/>
        <v>43</v>
      </c>
      <c r="CJ90" s="37">
        <v>90</v>
      </c>
      <c r="CK90" s="36">
        <v>8</v>
      </c>
      <c r="CL90" s="37">
        <v>9</v>
      </c>
      <c r="CO90" s="39">
        <f t="shared" ca="1" si="79"/>
        <v>0.12463007475831445</v>
      </c>
      <c r="CP90" s="40">
        <f t="shared" ca="1" si="76"/>
        <v>87</v>
      </c>
      <c r="CR90" s="37">
        <v>90</v>
      </c>
      <c r="CS90" s="36">
        <v>8</v>
      </c>
      <c r="CT90" s="37">
        <v>9</v>
      </c>
    </row>
    <row r="91" spans="77:98" x14ac:dyDescent="0.25">
      <c r="BY91" s="39"/>
      <c r="BZ91" s="40"/>
      <c r="CB91" s="37"/>
      <c r="CG91" s="39">
        <f t="shared" ca="1" si="77"/>
        <v>0.97763285022268354</v>
      </c>
      <c r="CH91" s="40">
        <f t="shared" ca="1" si="78"/>
        <v>2</v>
      </c>
      <c r="CJ91" s="37">
        <v>91</v>
      </c>
      <c r="CK91" s="36">
        <v>9</v>
      </c>
      <c r="CL91" s="37">
        <v>0</v>
      </c>
      <c r="CO91" s="39">
        <f t="shared" ca="1" si="79"/>
        <v>0.60094557956034589</v>
      </c>
      <c r="CP91" s="40">
        <f t="shared" ca="1" si="76"/>
        <v>38</v>
      </c>
      <c r="CR91" s="37">
        <v>91</v>
      </c>
      <c r="CS91" s="36">
        <v>9</v>
      </c>
      <c r="CT91" s="37">
        <v>0</v>
      </c>
    </row>
    <row r="92" spans="77:98" x14ac:dyDescent="0.25">
      <c r="BY92" s="39"/>
      <c r="BZ92" s="40"/>
      <c r="CB92" s="37"/>
      <c r="CG92" s="39">
        <f t="shared" ca="1" si="77"/>
        <v>0.16415328839532717</v>
      </c>
      <c r="CH92" s="40">
        <f t="shared" ca="1" si="78"/>
        <v>87</v>
      </c>
      <c r="CJ92" s="37">
        <v>92</v>
      </c>
      <c r="CK92" s="36">
        <v>9</v>
      </c>
      <c r="CL92" s="37">
        <v>1</v>
      </c>
      <c r="CO92" s="39">
        <f t="shared" ca="1" si="79"/>
        <v>0.35301317737391757</v>
      </c>
      <c r="CP92" s="40">
        <f t="shared" ca="1" si="76"/>
        <v>69</v>
      </c>
      <c r="CR92" s="37">
        <v>92</v>
      </c>
      <c r="CS92" s="36">
        <v>9</v>
      </c>
      <c r="CT92" s="37">
        <v>1</v>
      </c>
    </row>
    <row r="93" spans="77:98" x14ac:dyDescent="0.25">
      <c r="BY93" s="39"/>
      <c r="BZ93" s="40"/>
      <c r="CB93" s="37"/>
      <c r="CG93" s="39">
        <f t="shared" ca="1" si="77"/>
        <v>0.22271465107310295</v>
      </c>
      <c r="CH93" s="40">
        <f t="shared" ca="1" si="78"/>
        <v>84</v>
      </c>
      <c r="CJ93" s="37">
        <v>93</v>
      </c>
      <c r="CK93" s="36">
        <v>9</v>
      </c>
      <c r="CL93" s="37">
        <v>2</v>
      </c>
      <c r="CO93" s="39">
        <f t="shared" ca="1" si="79"/>
        <v>0.81654454532608689</v>
      </c>
      <c r="CP93" s="40">
        <f t="shared" ca="1" si="76"/>
        <v>19</v>
      </c>
      <c r="CR93" s="37">
        <v>93</v>
      </c>
      <c r="CS93" s="36">
        <v>9</v>
      </c>
      <c r="CT93" s="37">
        <v>2</v>
      </c>
    </row>
    <row r="94" spans="77:98" x14ac:dyDescent="0.25">
      <c r="BY94" s="39"/>
      <c r="BZ94" s="40"/>
      <c r="CB94" s="37"/>
      <c r="CG94" s="39">
        <f t="shared" ca="1" si="77"/>
        <v>0.89005943041271285</v>
      </c>
      <c r="CH94" s="40">
        <f t="shared" ca="1" si="78"/>
        <v>12</v>
      </c>
      <c r="CJ94" s="37">
        <v>94</v>
      </c>
      <c r="CK94" s="36">
        <v>9</v>
      </c>
      <c r="CL94" s="37">
        <v>3</v>
      </c>
      <c r="CO94" s="39">
        <f t="shared" ca="1" si="79"/>
        <v>0.77602119502564848</v>
      </c>
      <c r="CP94" s="40">
        <f t="shared" ca="1" si="76"/>
        <v>24</v>
      </c>
      <c r="CR94" s="37">
        <v>94</v>
      </c>
      <c r="CS94" s="36">
        <v>9</v>
      </c>
      <c r="CT94" s="37">
        <v>3</v>
      </c>
    </row>
    <row r="95" spans="77:98" x14ac:dyDescent="0.25">
      <c r="BY95" s="39"/>
      <c r="BZ95" s="40"/>
      <c r="CB95" s="37"/>
      <c r="CG95" s="39">
        <f t="shared" ca="1" si="77"/>
        <v>0.10847094991105144</v>
      </c>
      <c r="CH95" s="40">
        <f t="shared" ca="1" si="78"/>
        <v>91</v>
      </c>
      <c r="CJ95" s="37">
        <v>95</v>
      </c>
      <c r="CK95" s="36">
        <v>9</v>
      </c>
      <c r="CL95" s="37">
        <v>4</v>
      </c>
      <c r="CO95" s="39">
        <f t="shared" ca="1" si="79"/>
        <v>0.64834816605724888</v>
      </c>
      <c r="CP95" s="40">
        <f t="shared" ca="1" si="76"/>
        <v>35</v>
      </c>
      <c r="CR95" s="37">
        <v>95</v>
      </c>
      <c r="CS95" s="36">
        <v>9</v>
      </c>
      <c r="CT95" s="37">
        <v>4</v>
      </c>
    </row>
    <row r="96" spans="77:98" x14ac:dyDescent="0.25">
      <c r="BY96" s="39"/>
      <c r="BZ96" s="40"/>
      <c r="CB96" s="37"/>
      <c r="CG96" s="39">
        <f t="shared" ca="1" si="77"/>
        <v>0.14326793537263316</v>
      </c>
      <c r="CH96" s="40">
        <f t="shared" ca="1" si="78"/>
        <v>88</v>
      </c>
      <c r="CJ96" s="37">
        <v>96</v>
      </c>
      <c r="CK96" s="36">
        <v>9</v>
      </c>
      <c r="CL96" s="37">
        <v>5</v>
      </c>
      <c r="CO96" s="39">
        <f t="shared" ca="1" si="79"/>
        <v>0.78063112035909488</v>
      </c>
      <c r="CP96" s="40">
        <f t="shared" ca="1" si="76"/>
        <v>23</v>
      </c>
      <c r="CR96" s="37">
        <v>96</v>
      </c>
      <c r="CS96" s="36">
        <v>9</v>
      </c>
      <c r="CT96" s="37">
        <v>5</v>
      </c>
    </row>
    <row r="97" spans="77:98" x14ac:dyDescent="0.25">
      <c r="BY97" s="39"/>
      <c r="BZ97" s="40"/>
      <c r="CB97" s="37"/>
      <c r="CG97" s="39">
        <f t="shared" ca="1" si="77"/>
        <v>0.88349665614922301</v>
      </c>
      <c r="CH97" s="40">
        <f t="shared" ca="1" si="78"/>
        <v>13</v>
      </c>
      <c r="CJ97" s="37">
        <v>97</v>
      </c>
      <c r="CK97" s="36">
        <v>9</v>
      </c>
      <c r="CL97" s="37">
        <v>6</v>
      </c>
      <c r="CO97" s="39">
        <f t="shared" ca="1" si="79"/>
        <v>0.30930768420839139</v>
      </c>
      <c r="CP97" s="40">
        <f t="shared" ca="1" si="76"/>
        <v>73</v>
      </c>
      <c r="CR97" s="37">
        <v>97</v>
      </c>
      <c r="CS97" s="36">
        <v>9</v>
      </c>
      <c r="CT97" s="37">
        <v>6</v>
      </c>
    </row>
    <row r="98" spans="77:98" x14ac:dyDescent="0.25">
      <c r="BY98" s="39"/>
      <c r="BZ98" s="40"/>
      <c r="CB98" s="37"/>
      <c r="CG98" s="39">
        <f t="shared" ca="1" si="77"/>
        <v>2.6641562195173218E-3</v>
      </c>
      <c r="CH98" s="40">
        <f t="shared" ca="1" si="78"/>
        <v>100</v>
      </c>
      <c r="CJ98" s="37">
        <v>98</v>
      </c>
      <c r="CK98" s="36">
        <v>9</v>
      </c>
      <c r="CL98" s="37">
        <v>7</v>
      </c>
      <c r="CO98" s="39">
        <f t="shared" ca="1" si="79"/>
        <v>0.81140246615947476</v>
      </c>
      <c r="CP98" s="40">
        <f t="shared" ca="1" si="76"/>
        <v>21</v>
      </c>
      <c r="CR98" s="37">
        <v>98</v>
      </c>
      <c r="CS98" s="36">
        <v>9</v>
      </c>
      <c r="CT98" s="37">
        <v>7</v>
      </c>
    </row>
    <row r="99" spans="77:98" x14ac:dyDescent="0.25">
      <c r="BY99" s="39"/>
      <c r="BZ99" s="40"/>
      <c r="CB99" s="37"/>
      <c r="CG99" s="39">
        <f t="shared" ca="1" si="77"/>
        <v>0.79837466602039597</v>
      </c>
      <c r="CH99" s="40">
        <f t="shared" ca="1" si="78"/>
        <v>20</v>
      </c>
      <c r="CJ99" s="37">
        <v>99</v>
      </c>
      <c r="CK99" s="36">
        <v>9</v>
      </c>
      <c r="CL99" s="37">
        <v>8</v>
      </c>
      <c r="CO99" s="39">
        <f t="shared" ca="1" si="79"/>
        <v>0.38227239272921987</v>
      </c>
      <c r="CP99" s="40">
        <f t="shared" ca="1" si="76"/>
        <v>61</v>
      </c>
      <c r="CR99" s="37">
        <v>99</v>
      </c>
      <c r="CS99" s="36">
        <v>9</v>
      </c>
      <c r="CT99" s="37">
        <v>8</v>
      </c>
    </row>
    <row r="100" spans="77:98" x14ac:dyDescent="0.25">
      <c r="BY100" s="39"/>
      <c r="BZ100" s="40"/>
      <c r="CB100" s="37"/>
      <c r="CG100" s="39">
        <f t="shared" ca="1" si="77"/>
        <v>0.41054902627333134</v>
      </c>
      <c r="CH100" s="40">
        <f t="shared" ca="1" si="78"/>
        <v>59</v>
      </c>
      <c r="CJ100" s="37">
        <v>100</v>
      </c>
      <c r="CK100" s="36">
        <v>9</v>
      </c>
      <c r="CL100" s="37">
        <v>9</v>
      </c>
      <c r="CO100" s="39">
        <f t="shared" ca="1" si="79"/>
        <v>0.34884450756384944</v>
      </c>
      <c r="CP100" s="40">
        <f t="shared" ca="1" si="76"/>
        <v>70</v>
      </c>
      <c r="CR100" s="37">
        <v>100</v>
      </c>
      <c r="CS100" s="36">
        <v>9</v>
      </c>
      <c r="CT100" s="37">
        <v>9</v>
      </c>
    </row>
  </sheetData>
  <sheetProtection algorithmName="SHA-512" hashValue="ZS6ifWBFa8+wc+j0rjz9UeEU5yly2EI2yADznXJlDn1i2+TbLGFQ5x+jhQczYCgL1rBoc0DzxfnQmvcMX5UscA==" saltValue="rXMxOTJK1bkIglRDMwFhLQ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3"/>
  <conditionalFormatting sqref="E36">
    <cfRule type="expression" dxfId="519" priority="129">
      <formula>AND(D36=0,E36=0)</formula>
    </cfRule>
  </conditionalFormatting>
  <conditionalFormatting sqref="D36">
    <cfRule type="cellIs" dxfId="518" priority="128" operator="equal">
      <formula>0</formula>
    </cfRule>
  </conditionalFormatting>
  <conditionalFormatting sqref="D14">
    <cfRule type="cellIs" dxfId="517" priority="126" operator="equal">
      <formula>0</formula>
    </cfRule>
  </conditionalFormatting>
  <conditionalFormatting sqref="P8">
    <cfRule type="cellIs" dxfId="516" priority="124" operator="equal">
      <formula>0</formula>
    </cfRule>
  </conditionalFormatting>
  <conditionalFormatting sqref="P14">
    <cfRule type="cellIs" dxfId="515" priority="122" operator="equal">
      <formula>0</formula>
    </cfRule>
  </conditionalFormatting>
  <conditionalFormatting sqref="J20">
    <cfRule type="cellIs" dxfId="514" priority="120" operator="equal">
      <formula>0</formula>
    </cfRule>
  </conditionalFormatting>
  <conditionalFormatting sqref="D26">
    <cfRule type="cellIs" dxfId="513" priority="118" operator="equal">
      <formula>0</formula>
    </cfRule>
  </conditionalFormatting>
  <conditionalFormatting sqref="P26">
    <cfRule type="cellIs" dxfId="512" priority="116" operator="equal">
      <formula>0</formula>
    </cfRule>
  </conditionalFormatting>
  <conditionalFormatting sqref="J36">
    <cfRule type="cellIs" dxfId="511" priority="114" operator="equal">
      <formula>0</formula>
    </cfRule>
  </conditionalFormatting>
  <conditionalFormatting sqref="P36">
    <cfRule type="cellIs" dxfId="510" priority="112" operator="equal">
      <formula>0</formula>
    </cfRule>
  </conditionalFormatting>
  <conditionalFormatting sqref="P42">
    <cfRule type="cellIs" dxfId="509" priority="110" operator="equal">
      <formula>0</formula>
    </cfRule>
  </conditionalFormatting>
  <conditionalFormatting sqref="J42">
    <cfRule type="cellIs" dxfId="508" priority="108" operator="equal">
      <formula>0</formula>
    </cfRule>
  </conditionalFormatting>
  <conditionalFormatting sqref="D42">
    <cfRule type="cellIs" dxfId="507" priority="106" operator="equal">
      <formula>0</formula>
    </cfRule>
  </conditionalFormatting>
  <conditionalFormatting sqref="D48">
    <cfRule type="cellIs" dxfId="506" priority="104" operator="equal">
      <formula>0</formula>
    </cfRule>
  </conditionalFormatting>
  <conditionalFormatting sqref="J48">
    <cfRule type="cellIs" dxfId="505" priority="102" operator="equal">
      <formula>0</formula>
    </cfRule>
  </conditionalFormatting>
  <conditionalFormatting sqref="P48">
    <cfRule type="cellIs" dxfId="504" priority="100" operator="equal">
      <formula>0</formula>
    </cfRule>
  </conditionalFormatting>
  <conditionalFormatting sqref="P54">
    <cfRule type="cellIs" dxfId="503" priority="98" operator="equal">
      <formula>0</formula>
    </cfRule>
  </conditionalFormatting>
  <conditionalFormatting sqref="J54">
    <cfRule type="cellIs" dxfId="502" priority="96" operator="equal">
      <formula>0</formula>
    </cfRule>
  </conditionalFormatting>
  <conditionalFormatting sqref="C7">
    <cfRule type="cellIs" dxfId="501" priority="130" operator="equal">
      <formula>0</formula>
    </cfRule>
  </conditionalFormatting>
  <conditionalFormatting sqref="P20">
    <cfRule type="cellIs" dxfId="500" priority="119" operator="equal">
      <formula>0</formula>
    </cfRule>
  </conditionalFormatting>
  <conditionalFormatting sqref="J8">
    <cfRule type="cellIs" dxfId="499" priority="125" operator="equal">
      <formula>0</formula>
    </cfRule>
  </conditionalFormatting>
  <conditionalFormatting sqref="J14">
    <cfRule type="cellIs" dxfId="498" priority="123" operator="equal">
      <formula>0</formula>
    </cfRule>
  </conditionalFormatting>
  <conditionalFormatting sqref="D8">
    <cfRule type="cellIs" dxfId="497" priority="127" operator="equal">
      <formula>0</formula>
    </cfRule>
  </conditionalFormatting>
  <conditionalFormatting sqref="D20">
    <cfRule type="cellIs" dxfId="496" priority="121" operator="equal">
      <formula>0</formula>
    </cfRule>
  </conditionalFormatting>
  <conditionalFormatting sqref="J26">
    <cfRule type="cellIs" dxfId="495" priority="117" operator="equal">
      <formula>0</formula>
    </cfRule>
  </conditionalFormatting>
  <conditionalFormatting sqref="K36">
    <cfRule type="expression" dxfId="494" priority="115">
      <formula>AND(J36=0,K36=0)</formula>
    </cfRule>
  </conditionalFormatting>
  <conditionalFormatting sqref="Q36">
    <cfRule type="expression" dxfId="493" priority="113">
      <formula>AND(P36=0,Q36=0)</formula>
    </cfRule>
  </conditionalFormatting>
  <conditionalFormatting sqref="Q42">
    <cfRule type="expression" dxfId="492" priority="111">
      <formula>AND(P42=0,Q42=0)</formula>
    </cfRule>
  </conditionalFormatting>
  <conditionalFormatting sqref="K42">
    <cfRule type="expression" dxfId="491" priority="109">
      <formula>AND(J42=0,K42=0)</formula>
    </cfRule>
  </conditionalFormatting>
  <conditionalFormatting sqref="E42">
    <cfRule type="expression" dxfId="490" priority="107">
      <formula>AND(D42=0,E42=0)</formula>
    </cfRule>
  </conditionalFormatting>
  <conditionalFormatting sqref="E48">
    <cfRule type="expression" dxfId="489" priority="105">
      <formula>AND(D48=0,E48=0)</formula>
    </cfRule>
  </conditionalFormatting>
  <conditionalFormatting sqref="K48">
    <cfRule type="expression" dxfId="488" priority="103">
      <formula>AND(J48=0,K48=0)</formula>
    </cfRule>
  </conditionalFormatting>
  <conditionalFormatting sqref="Q48">
    <cfRule type="expression" dxfId="487" priority="101">
      <formula>AND(P48=0,Q48=0)</formula>
    </cfRule>
  </conditionalFormatting>
  <conditionalFormatting sqref="Q54">
    <cfRule type="expression" dxfId="486" priority="99">
      <formula>AND(P54=0,Q54=0)</formula>
    </cfRule>
  </conditionalFormatting>
  <conditionalFormatting sqref="K54">
    <cfRule type="expression" dxfId="485" priority="97">
      <formula>AND(J54=0,K54=0)</formula>
    </cfRule>
  </conditionalFormatting>
  <conditionalFormatting sqref="E54">
    <cfRule type="expression" dxfId="484" priority="95">
      <formula>AND(D54=0,E54=0)</formula>
    </cfRule>
  </conditionalFormatting>
  <conditionalFormatting sqref="D54">
    <cfRule type="cellIs" dxfId="483" priority="94" operator="equal">
      <formula>0</formula>
    </cfRule>
  </conditionalFormatting>
  <conditionalFormatting sqref="AC44:AC54">
    <cfRule type="containsText" dxfId="482" priority="93" operator="containsText" text="okok">
      <formula>NOT(ISERROR(SEARCH("okok",AC44)))</formula>
    </cfRule>
  </conditionalFormatting>
  <conditionalFormatting sqref="AM2:AM13">
    <cfRule type="cellIs" dxfId="481" priority="92" operator="lessThan">
      <formula>1</formula>
    </cfRule>
  </conditionalFormatting>
  <conditionalFormatting sqref="BC2:BC13">
    <cfRule type="cellIs" dxfId="480" priority="91" operator="lessThan">
      <formula>1</formula>
    </cfRule>
  </conditionalFormatting>
  <conditionalFormatting sqref="Z2:Z13">
    <cfRule type="expression" dxfId="479" priority="90">
      <formula>$Z2&lt;&gt;$AP2</formula>
    </cfRule>
  </conditionalFormatting>
  <conditionalFormatting sqref="AD2:AD13">
    <cfRule type="expression" dxfId="478" priority="89">
      <formula>$AD2&lt;&gt;$AT2</formula>
    </cfRule>
  </conditionalFormatting>
  <conditionalFormatting sqref="D7">
    <cfRule type="expression" dxfId="477" priority="88">
      <formula>AND(C7=0,D7=0)</formula>
    </cfRule>
  </conditionalFormatting>
  <conditionalFormatting sqref="I25">
    <cfRule type="cellIs" dxfId="476" priority="69" operator="equal">
      <formula>0</formula>
    </cfRule>
  </conditionalFormatting>
  <conditionalFormatting sqref="J25">
    <cfRule type="expression" dxfId="475" priority="68">
      <formula>AND(I25=0,J25=0)</formula>
    </cfRule>
  </conditionalFormatting>
  <conditionalFormatting sqref="C34">
    <cfRule type="cellIs" dxfId="474" priority="65" operator="equal">
      <formula>0</formula>
    </cfRule>
  </conditionalFormatting>
  <conditionalFormatting sqref="D34">
    <cfRule type="expression" dxfId="473" priority="64">
      <formula>AND(C34=0,D34=0)</formula>
    </cfRule>
  </conditionalFormatting>
  <conditionalFormatting sqref="O40">
    <cfRule type="cellIs" dxfId="472" priority="55" operator="equal">
      <formula>0</formula>
    </cfRule>
  </conditionalFormatting>
  <conditionalFormatting sqref="P40">
    <cfRule type="expression" dxfId="471" priority="54">
      <formula>AND(O40=0,P40=0)</formula>
    </cfRule>
  </conditionalFormatting>
  <conditionalFormatting sqref="C40">
    <cfRule type="cellIs" dxfId="470" priority="59" operator="equal">
      <formula>0</formula>
    </cfRule>
  </conditionalFormatting>
  <conditionalFormatting sqref="D40">
    <cfRule type="expression" dxfId="469" priority="58">
      <formula>AND(C40=0,D40=0)</formula>
    </cfRule>
  </conditionalFormatting>
  <conditionalFormatting sqref="C46">
    <cfRule type="cellIs" dxfId="468" priority="53" operator="equal">
      <formula>0</formula>
    </cfRule>
  </conditionalFormatting>
  <conditionalFormatting sqref="D46">
    <cfRule type="expression" dxfId="467" priority="52">
      <formula>AND(C46=0,D46=0)</formula>
    </cfRule>
  </conditionalFormatting>
  <conditionalFormatting sqref="I40">
    <cfRule type="cellIs" dxfId="466" priority="57" operator="equal">
      <formula>0</formula>
    </cfRule>
  </conditionalFormatting>
  <conditionalFormatting sqref="J40">
    <cfRule type="expression" dxfId="465" priority="56">
      <formula>AND(I40=0,J40=0)</formula>
    </cfRule>
  </conditionalFormatting>
  <conditionalFormatting sqref="I46">
    <cfRule type="cellIs" dxfId="464" priority="51" operator="equal">
      <formula>0</formula>
    </cfRule>
  </conditionalFormatting>
  <conditionalFormatting sqref="J46">
    <cfRule type="expression" dxfId="463" priority="50">
      <formula>AND(I46=0,J46=0)</formula>
    </cfRule>
  </conditionalFormatting>
  <conditionalFormatting sqref="I7">
    <cfRule type="cellIs" dxfId="462" priority="87" operator="equal">
      <formula>0</formula>
    </cfRule>
  </conditionalFormatting>
  <conditionalFormatting sqref="J7">
    <cfRule type="expression" dxfId="461" priority="86">
      <formula>AND(I7=0,J7=0)</formula>
    </cfRule>
  </conditionalFormatting>
  <conditionalFormatting sqref="O7">
    <cfRule type="cellIs" dxfId="460" priority="85" operator="equal">
      <formula>0</formula>
    </cfRule>
  </conditionalFormatting>
  <conditionalFormatting sqref="P7">
    <cfRule type="expression" dxfId="459" priority="84">
      <formula>AND(O7=0,P7=0)</formula>
    </cfRule>
  </conditionalFormatting>
  <conditionalFormatting sqref="I34">
    <cfRule type="cellIs" dxfId="458" priority="63" operator="equal">
      <formula>0</formula>
    </cfRule>
  </conditionalFormatting>
  <conditionalFormatting sqref="J34">
    <cfRule type="expression" dxfId="457" priority="62">
      <formula>AND(I34=0,J34=0)</formula>
    </cfRule>
  </conditionalFormatting>
  <conditionalFormatting sqref="O34">
    <cfRule type="cellIs" dxfId="456" priority="61" operator="equal">
      <formula>0</formula>
    </cfRule>
  </conditionalFormatting>
  <conditionalFormatting sqref="P34">
    <cfRule type="expression" dxfId="455" priority="60">
      <formula>AND(O34=0,P34=0)</formula>
    </cfRule>
  </conditionalFormatting>
  <conditionalFormatting sqref="O25">
    <cfRule type="cellIs" dxfId="454" priority="67" operator="equal">
      <formula>0</formula>
    </cfRule>
  </conditionalFormatting>
  <conditionalFormatting sqref="P25">
    <cfRule type="expression" dxfId="453" priority="66">
      <formula>AND(O25=0,P25=0)</formula>
    </cfRule>
  </conditionalFormatting>
  <conditionalFormatting sqref="I19">
    <cfRule type="cellIs" dxfId="452" priority="75" operator="equal">
      <formula>0</formula>
    </cfRule>
  </conditionalFormatting>
  <conditionalFormatting sqref="J19">
    <cfRule type="expression" dxfId="451" priority="74">
      <formula>AND(I19=0,J19=0)</formula>
    </cfRule>
  </conditionalFormatting>
  <conditionalFormatting sqref="O19">
    <cfRule type="cellIs" dxfId="450" priority="73" operator="equal">
      <formula>0</formula>
    </cfRule>
  </conditionalFormatting>
  <conditionalFormatting sqref="P19">
    <cfRule type="expression" dxfId="449" priority="72">
      <formula>AND(O19=0,P19=0)</formula>
    </cfRule>
  </conditionalFormatting>
  <conditionalFormatting sqref="C25">
    <cfRule type="cellIs" dxfId="448" priority="71" operator="equal">
      <formula>0</formula>
    </cfRule>
  </conditionalFormatting>
  <conditionalFormatting sqref="D25">
    <cfRule type="expression" dxfId="447" priority="70">
      <formula>AND(C25=0,D25=0)</formula>
    </cfRule>
  </conditionalFormatting>
  <conditionalFormatting sqref="C13">
    <cfRule type="cellIs" dxfId="446" priority="83" operator="equal">
      <formula>0</formula>
    </cfRule>
  </conditionalFormatting>
  <conditionalFormatting sqref="D13">
    <cfRule type="expression" dxfId="445" priority="82">
      <formula>AND(C13=0,D13=0)</formula>
    </cfRule>
  </conditionalFormatting>
  <conditionalFormatting sqref="I13">
    <cfRule type="cellIs" dxfId="444" priority="81" operator="equal">
      <formula>0</formula>
    </cfRule>
  </conditionalFormatting>
  <conditionalFormatting sqref="J13">
    <cfRule type="expression" dxfId="443" priority="80">
      <formula>AND(I13=0,J13=0)</formula>
    </cfRule>
  </conditionalFormatting>
  <conditionalFormatting sqref="O13">
    <cfRule type="cellIs" dxfId="442" priority="79" operator="equal">
      <formula>0</formula>
    </cfRule>
  </conditionalFormatting>
  <conditionalFormatting sqref="P13">
    <cfRule type="expression" dxfId="441" priority="78">
      <formula>AND(O13=0,P13=0)</formula>
    </cfRule>
  </conditionalFormatting>
  <conditionalFormatting sqref="C19">
    <cfRule type="cellIs" dxfId="440" priority="77" operator="equal">
      <formula>0</formula>
    </cfRule>
  </conditionalFormatting>
  <conditionalFormatting sqref="D19">
    <cfRule type="expression" dxfId="439" priority="76">
      <formula>AND(C19=0,D19=0)</formula>
    </cfRule>
  </conditionalFormatting>
  <conditionalFormatting sqref="O46">
    <cfRule type="cellIs" dxfId="438" priority="49" operator="equal">
      <formula>0</formula>
    </cfRule>
  </conditionalFormatting>
  <conditionalFormatting sqref="P46">
    <cfRule type="expression" dxfId="437" priority="48">
      <formula>AND(O46=0,P46=0)</formula>
    </cfRule>
  </conditionalFormatting>
  <conditionalFormatting sqref="C52">
    <cfRule type="cellIs" dxfId="436" priority="47" operator="equal">
      <formula>0</formula>
    </cfRule>
  </conditionalFormatting>
  <conditionalFormatting sqref="D52">
    <cfRule type="expression" dxfId="435" priority="46">
      <formula>AND(C52=0,D52=0)</formula>
    </cfRule>
  </conditionalFormatting>
  <conditionalFormatting sqref="I52">
    <cfRule type="cellIs" dxfId="434" priority="45" operator="equal">
      <formula>0</formula>
    </cfRule>
  </conditionalFormatting>
  <conditionalFormatting sqref="J52">
    <cfRule type="expression" dxfId="433" priority="44">
      <formula>AND(I52=0,J52=0)</formula>
    </cfRule>
  </conditionalFormatting>
  <conditionalFormatting sqref="O52">
    <cfRule type="cellIs" dxfId="432" priority="43" operator="equal">
      <formula>0</formula>
    </cfRule>
  </conditionalFormatting>
  <conditionalFormatting sqref="P52">
    <cfRule type="expression" dxfId="431" priority="42">
      <formula>AND(O52=0,P52=0)</formula>
    </cfRule>
  </conditionalFormatting>
  <conditionalFormatting sqref="BO43:BO54">
    <cfRule type="containsText" dxfId="430" priority="41" operator="containsText" text="ok">
      <formula>NOT(ISERROR(SEARCH("ok",BO43)))</formula>
    </cfRule>
  </conditionalFormatting>
  <conditionalFormatting sqref="BP44:BP55">
    <cfRule type="containsText" dxfId="429" priority="40" operator="containsText" text="ok">
      <formula>NOT(ISERROR(SEARCH("ok",BP44)))</formula>
    </cfRule>
  </conditionalFormatting>
  <conditionalFormatting sqref="AS34">
    <cfRule type="expression" dxfId="428" priority="38">
      <formula>AND(AR34=0,AS34=0)</formula>
    </cfRule>
  </conditionalFormatting>
  <conditionalFormatting sqref="AR34">
    <cfRule type="cellIs" dxfId="427" priority="39" operator="equal">
      <formula>0</formula>
    </cfRule>
  </conditionalFormatting>
  <conditionalFormatting sqref="C35">
    <cfRule type="cellIs" dxfId="426" priority="37" operator="equal">
      <formula>0</formula>
    </cfRule>
  </conditionalFormatting>
  <conditionalFormatting sqref="D35">
    <cfRule type="expression" dxfId="425" priority="36">
      <formula>AND(C35=0,D35=0)</formula>
    </cfRule>
  </conditionalFormatting>
  <conditionalFormatting sqref="I35">
    <cfRule type="cellIs" dxfId="424" priority="35" operator="equal">
      <formula>0</formula>
    </cfRule>
  </conditionalFormatting>
  <conditionalFormatting sqref="J35">
    <cfRule type="expression" dxfId="423" priority="34">
      <formula>AND(I35=0,J35=0)</formula>
    </cfRule>
  </conditionalFormatting>
  <conditionalFormatting sqref="O35">
    <cfRule type="cellIs" dxfId="422" priority="33" operator="equal">
      <formula>0</formula>
    </cfRule>
  </conditionalFormatting>
  <conditionalFormatting sqref="P35">
    <cfRule type="expression" dxfId="421" priority="32">
      <formula>AND(O35=0,P35=0)</formula>
    </cfRule>
  </conditionalFormatting>
  <conditionalFormatting sqref="C41">
    <cfRule type="cellIs" dxfId="420" priority="31" operator="equal">
      <formula>0</formula>
    </cfRule>
  </conditionalFormatting>
  <conditionalFormatting sqref="D41">
    <cfRule type="expression" dxfId="419" priority="30">
      <formula>AND(C41=0,D41=0)</formula>
    </cfRule>
  </conditionalFormatting>
  <conditionalFormatting sqref="I41">
    <cfRule type="cellIs" dxfId="418" priority="29" operator="equal">
      <formula>0</formula>
    </cfRule>
  </conditionalFormatting>
  <conditionalFormatting sqref="J41">
    <cfRule type="expression" dxfId="417" priority="28">
      <formula>AND(I41=0,J41=0)</formula>
    </cfRule>
  </conditionalFormatting>
  <conditionalFormatting sqref="O41">
    <cfRule type="cellIs" dxfId="416" priority="27" operator="equal">
      <formula>0</formula>
    </cfRule>
  </conditionalFormatting>
  <conditionalFormatting sqref="P41">
    <cfRule type="expression" dxfId="415" priority="26">
      <formula>AND(O41=0,P41=0)</formula>
    </cfRule>
  </conditionalFormatting>
  <conditionalFormatting sqref="C47">
    <cfRule type="cellIs" dxfId="414" priority="25" operator="equal">
      <formula>0</formula>
    </cfRule>
  </conditionalFormatting>
  <conditionalFormatting sqref="D47">
    <cfRule type="expression" dxfId="413" priority="24">
      <formula>AND(C47=0,D47=0)</formula>
    </cfRule>
  </conditionalFormatting>
  <conditionalFormatting sqref="I47">
    <cfRule type="cellIs" dxfId="412" priority="23" operator="equal">
      <formula>0</formula>
    </cfRule>
  </conditionalFormatting>
  <conditionalFormatting sqref="J47">
    <cfRule type="expression" dxfId="411" priority="22">
      <formula>AND(I47=0,J47=0)</formula>
    </cfRule>
  </conditionalFormatting>
  <conditionalFormatting sqref="O47">
    <cfRule type="cellIs" dxfId="410" priority="21" operator="equal">
      <formula>0</formula>
    </cfRule>
  </conditionalFormatting>
  <conditionalFormatting sqref="P47">
    <cfRule type="expression" dxfId="409" priority="20">
      <formula>AND(O47=0,P47=0)</formula>
    </cfRule>
  </conditionalFormatting>
  <conditionalFormatting sqref="C53">
    <cfRule type="cellIs" dxfId="408" priority="19" operator="equal">
      <formula>0</formula>
    </cfRule>
  </conditionalFormatting>
  <conditionalFormatting sqref="D53">
    <cfRule type="expression" dxfId="407" priority="18">
      <formula>AND(C53=0,D53=0)</formula>
    </cfRule>
  </conditionalFormatting>
  <conditionalFormatting sqref="I53">
    <cfRule type="cellIs" dxfId="406" priority="17" operator="equal">
      <formula>0</formula>
    </cfRule>
  </conditionalFormatting>
  <conditionalFormatting sqref="J53">
    <cfRule type="expression" dxfId="405" priority="16">
      <formula>AND(I53=0,J53=0)</formula>
    </cfRule>
  </conditionalFormatting>
  <conditionalFormatting sqref="O53">
    <cfRule type="cellIs" dxfId="404" priority="15" operator="equal">
      <formula>0</formula>
    </cfRule>
  </conditionalFormatting>
  <conditionalFormatting sqref="P53">
    <cfRule type="expression" dxfId="403" priority="14">
      <formula>AND(O53=0,P53=0)</formula>
    </cfRule>
  </conditionalFormatting>
  <conditionalFormatting sqref="AR35">
    <cfRule type="cellIs" dxfId="402" priority="13" operator="equal">
      <formula>0</formula>
    </cfRule>
  </conditionalFormatting>
  <conditionalFormatting sqref="AS35">
    <cfRule type="expression" dxfId="401" priority="12">
      <formula>AND(AR35=0,AS35=0)</formula>
    </cfRule>
  </conditionalFormatting>
  <conditionalFormatting sqref="BI43:BI54">
    <cfRule type="containsText" dxfId="400" priority="11" operator="containsText" text="ok">
      <formula>NOT(ISERROR(SEARCH("ok",BI43)))</formula>
    </cfRule>
  </conditionalFormatting>
  <conditionalFormatting sqref="AI43:AL54">
    <cfRule type="containsText" dxfId="399" priority="10" operator="containsText" text="ok">
      <formula>NOT(ISERROR(SEARCH("ok",AI43)))</formula>
    </cfRule>
  </conditionalFormatting>
  <conditionalFormatting sqref="AG43:AG54">
    <cfRule type="containsText" dxfId="398" priority="9" operator="containsText" text="ok">
      <formula>NOT(ISERROR(SEARCH("ok",AG43)))</formula>
    </cfRule>
  </conditionalFormatting>
  <conditionalFormatting sqref="BB44:BB54">
    <cfRule type="containsText" dxfId="397" priority="8" operator="containsText" text="ok">
      <formula>NOT(ISERROR(SEARCH("ok",BB44)))</formula>
    </cfRule>
  </conditionalFormatting>
  <conditionalFormatting sqref="AZ43:AZ54">
    <cfRule type="containsText" dxfId="396" priority="7" operator="containsText" text="ok">
      <formula>NOT(ISERROR(SEARCH("ok",AZ43)))</formula>
    </cfRule>
  </conditionalFormatting>
  <conditionalFormatting sqref="BA43:BA54">
    <cfRule type="containsText" dxfId="395" priority="6" operator="containsText" text="ok">
      <formula>NOT(ISERROR(SEARCH("ok",BA43)))</formula>
    </cfRule>
  </conditionalFormatting>
  <conditionalFormatting sqref="BD43:BF54">
    <cfRule type="containsText" dxfId="394" priority="5" operator="containsText" text="ok">
      <formula>NOT(ISERROR(SEARCH("ok",BD43)))</formula>
    </cfRule>
  </conditionalFormatting>
  <conditionalFormatting sqref="AV43:AV54">
    <cfRule type="containsText" dxfId="393" priority="4" operator="containsText" text="ok">
      <formula>NOT(ISERROR(SEARCH("ok",AV43)))</formula>
    </cfRule>
  </conditionalFormatting>
  <conditionalFormatting sqref="AQ43:AS54">
    <cfRule type="containsText" dxfId="392" priority="3" operator="containsText" text="ok">
      <formula>NOT(ISERROR(SEARCH("ok",AQ43)))</formula>
    </cfRule>
  </conditionalFormatting>
  <conditionalFormatting sqref="BH43:BH54">
    <cfRule type="containsText" dxfId="391" priority="2" operator="containsText" text="ok">
      <formula>NOT(ISERROR(SEARCH("ok",BH43)))</formula>
    </cfRule>
  </conditionalFormatting>
  <conditionalFormatting sqref="AF2:AF13">
    <cfRule type="expression" dxfId="39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85" t="s">
        <v>116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6">
        <v>1</v>
      </c>
      <c r="R1" s="186"/>
      <c r="S1" s="34"/>
      <c r="T1" s="34"/>
      <c r="U1" s="34"/>
      <c r="V1" s="34"/>
      <c r="W1" s="34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0.46552266122323083</v>
      </c>
      <c r="BZ1" s="40">
        <f ca="1">RANK(BY1,$BY$1:$BY$100,)</f>
        <v>7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0.36686055709017884</v>
      </c>
      <c r="CH1" s="40">
        <f ca="1">RANK(CG1,$CG$1:$CG$100,)</f>
        <v>65</v>
      </c>
      <c r="CI1" s="17"/>
      <c r="CJ1" s="37">
        <v>1</v>
      </c>
      <c r="CK1" s="37">
        <v>0</v>
      </c>
      <c r="CL1" s="37">
        <v>0</v>
      </c>
      <c r="CN1" s="38" t="s">
        <v>24</v>
      </c>
      <c r="CO1" s="39">
        <f ca="1">RAND()</f>
        <v>0.49860944033805998</v>
      </c>
      <c r="CP1" s="40">
        <f t="shared" ref="CP1:CP64" ca="1" si="0">RANK(CO1,$CO$1:$CO$100,)</f>
        <v>53</v>
      </c>
      <c r="CQ1" s="17"/>
      <c r="CR1" s="37">
        <v>1</v>
      </c>
      <c r="CS1" s="37">
        <v>0</v>
      </c>
      <c r="CT1" s="37">
        <v>0</v>
      </c>
      <c r="CV1" s="37"/>
      <c r="CW1" s="37"/>
    </row>
    <row r="2" spans="1:101" s="1" customFormat="1" ht="38.25" customHeight="1" thickBot="1" x14ac:dyDescent="0.3">
      <c r="A2" s="2"/>
      <c r="B2" s="187" t="s">
        <v>0</v>
      </c>
      <c r="C2" s="188"/>
      <c r="D2" s="188"/>
      <c r="E2" s="189"/>
      <c r="F2" s="187" t="s">
        <v>1</v>
      </c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9"/>
      <c r="R2" s="2"/>
      <c r="X2" s="37"/>
      <c r="Y2" s="56" t="s">
        <v>17</v>
      </c>
      <c r="Z2" s="41">
        <f ca="1">IF(AND(BC2&lt;0,AP2&lt;9),AP2+1,AP2)</f>
        <v>1</v>
      </c>
      <c r="AA2" s="41">
        <f ca="1">AQ2</f>
        <v>6</v>
      </c>
      <c r="AB2" s="41">
        <f ca="1">AR2</f>
        <v>5</v>
      </c>
      <c r="AC2" s="37"/>
      <c r="AD2" s="41">
        <f ca="1">IF(AND(BC2&lt;0,AP2=9),AT2-1,AT2)</f>
        <v>0</v>
      </c>
      <c r="AE2" s="41">
        <f ca="1">AU2</f>
        <v>4</v>
      </c>
      <c r="AF2" s="41">
        <f ca="1">IF(BA2=0,RANDBETWEEN(1,9),AV2)</f>
        <v>2</v>
      </c>
      <c r="AG2" s="37"/>
      <c r="AH2" s="56" t="s">
        <v>17</v>
      </c>
      <c r="AI2" s="41">
        <f ca="1">Z2*100+AA2*10+AB2</f>
        <v>165</v>
      </c>
      <c r="AJ2" s="61" t="s">
        <v>20</v>
      </c>
      <c r="AK2" s="41">
        <f ca="1">AD2*100+AE2*10+AF2</f>
        <v>42</v>
      </c>
      <c r="AL2" s="61" t="s">
        <v>21</v>
      </c>
      <c r="AM2" s="41">
        <f t="shared" ref="AM2:AM13" ca="1" si="1">AI2-AK2</f>
        <v>123</v>
      </c>
      <c r="AN2" s="37"/>
      <c r="AO2" s="56" t="s">
        <v>17</v>
      </c>
      <c r="AP2" s="82">
        <f ca="1">VLOOKUP($BZ1,$CB$1:$CD$101,2,FALSE)</f>
        <v>1</v>
      </c>
      <c r="AQ2" s="82">
        <f ca="1">VLOOKUP($CH1,$CJ$1:$CL$101,2,FALSE)</f>
        <v>6</v>
      </c>
      <c r="AR2" s="82">
        <f ca="1">VLOOKUP($CP1,$CR$1:$CT$101,2,FALSE)</f>
        <v>5</v>
      </c>
      <c r="AS2" s="37"/>
      <c r="AT2" s="82">
        <f ca="1">VLOOKUP($BZ1,$CB$1:$CD$101,3,FALSE)</f>
        <v>0</v>
      </c>
      <c r="AU2" s="82">
        <f ca="1">VLOOKUP($CH1,$CJ$1:$CL$101,3,FALSE)</f>
        <v>4</v>
      </c>
      <c r="AV2" s="82">
        <f ca="1">VLOOKUP($CP1,$CR$1:$CT$101,3,FALSE)</f>
        <v>2</v>
      </c>
      <c r="AW2" s="37"/>
      <c r="AX2" s="56" t="s">
        <v>17</v>
      </c>
      <c r="AY2" s="41">
        <f ca="1">AP2*100+AQ2*10+AR2</f>
        <v>165</v>
      </c>
      <c r="AZ2" s="61" t="s">
        <v>20</v>
      </c>
      <c r="BA2" s="41">
        <f ca="1">AT2*100+AU2*10+AV2</f>
        <v>42</v>
      </c>
      <c r="BB2" s="61" t="s">
        <v>21</v>
      </c>
      <c r="BC2" s="41">
        <f t="shared" ref="BC2:BC13" ca="1" si="2">AY2-BA2</f>
        <v>123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2" ca="1" si="3">RAND()</f>
        <v>0.68494802264835197</v>
      </c>
      <c r="BZ2" s="40">
        <f t="shared" ref="BZ2:BZ12" ca="1" si="4">RANK(BY2,$BY$1:$BY$100,)</f>
        <v>3</v>
      </c>
      <c r="CA2" s="17"/>
      <c r="CB2" s="37">
        <v>2</v>
      </c>
      <c r="CC2" s="37">
        <v>1</v>
      </c>
      <c r="CD2" s="37">
        <v>0</v>
      </c>
      <c r="CG2" s="39">
        <f t="shared" ref="CG2:CG65" ca="1" si="5">RAND()</f>
        <v>0.97038225862867578</v>
      </c>
      <c r="CH2" s="40">
        <f t="shared" ref="CH2:CH65" ca="1" si="6">RANK(CG2,$CG$1:$CG$100,)</f>
        <v>10</v>
      </c>
      <c r="CI2" s="17"/>
      <c r="CJ2" s="37">
        <v>2</v>
      </c>
      <c r="CK2" s="37">
        <v>0</v>
      </c>
      <c r="CL2" s="37">
        <v>1</v>
      </c>
      <c r="CO2" s="39">
        <f t="shared" ref="CO2:CO65" ca="1" si="7">RAND()</f>
        <v>0.36127197177233927</v>
      </c>
      <c r="CP2" s="40">
        <f t="shared" ca="1" si="0"/>
        <v>65</v>
      </c>
      <c r="CQ2" s="17"/>
      <c r="CR2" s="37">
        <v>2</v>
      </c>
      <c r="CS2" s="37">
        <v>0</v>
      </c>
      <c r="CT2" s="37">
        <v>1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8">IF(AND(BC3&lt;0,AP3&lt;9),AP3+1,AP3)</f>
        <v>1</v>
      </c>
      <c r="AA3" s="41">
        <f t="shared" ref="AA3:AA13" ca="1" si="9">AQ3</f>
        <v>0</v>
      </c>
      <c r="AB3" s="41">
        <f t="shared" ref="AB3:AB13" ca="1" si="10">AR3</f>
        <v>6</v>
      </c>
      <c r="AC3" s="37"/>
      <c r="AD3" s="41">
        <f t="shared" ref="AD3:AD13" ca="1" si="11">IF(AND(BC3&lt;0,AP3=9),AT3-1,AT3)</f>
        <v>0</v>
      </c>
      <c r="AE3" s="41">
        <f t="shared" ref="AE3:AE13" ca="1" si="12">AU3</f>
        <v>9</v>
      </c>
      <c r="AF3" s="41">
        <f t="shared" ref="AF3:AF13" ca="1" si="13">IF(BA3=0,RANDBETWEEN(1,9),AV3)</f>
        <v>4</v>
      </c>
      <c r="AG3" s="37"/>
      <c r="AH3" s="56" t="s">
        <v>3</v>
      </c>
      <c r="AI3" s="41">
        <f t="shared" ref="AI3:AI13" ca="1" si="14">Z3*100+AA3*10+AB3</f>
        <v>106</v>
      </c>
      <c r="AJ3" s="61" t="s">
        <v>20</v>
      </c>
      <c r="AK3" s="41">
        <f t="shared" ref="AK3:AK13" ca="1" si="15">AD3*100+AE3*10+AF3</f>
        <v>94</v>
      </c>
      <c r="AL3" s="61" t="s">
        <v>21</v>
      </c>
      <c r="AM3" s="41">
        <f t="shared" ca="1" si="1"/>
        <v>12</v>
      </c>
      <c r="AN3" s="37"/>
      <c r="AO3" s="56" t="s">
        <v>3</v>
      </c>
      <c r="AP3" s="82">
        <f t="shared" ref="AP3:AP13" ca="1" si="16">VLOOKUP($BZ2,$CB$1:$CD$101,2,FALSE)</f>
        <v>1</v>
      </c>
      <c r="AQ3" s="82">
        <f t="shared" ref="AQ3:AQ13" ca="1" si="17">VLOOKUP($CH2,$CJ$1:$CL$101,2,FALSE)</f>
        <v>0</v>
      </c>
      <c r="AR3" s="82">
        <f t="shared" ref="AR3:AR13" ca="1" si="18">VLOOKUP($CP2,$CR$1:$CT$101,2,FALSE)</f>
        <v>6</v>
      </c>
      <c r="AS3" s="37"/>
      <c r="AT3" s="82">
        <f t="shared" ref="AT3:AT13" ca="1" si="19">VLOOKUP($BZ2,$CB$1:$CD$101,3,FALSE)</f>
        <v>0</v>
      </c>
      <c r="AU3" s="82">
        <f t="shared" ref="AU3:AU13" ca="1" si="20">VLOOKUP($CH2,$CJ$1:$CL$101,3,FALSE)</f>
        <v>9</v>
      </c>
      <c r="AV3" s="82">
        <f t="shared" ref="AV3:AV13" ca="1" si="21">VLOOKUP($CP2,$CR$1:$CT$101,3,FALSE)</f>
        <v>4</v>
      </c>
      <c r="AW3" s="37"/>
      <c r="AX3" s="56" t="s">
        <v>3</v>
      </c>
      <c r="AY3" s="41">
        <f t="shared" ref="AY3:AY13" ca="1" si="22">AP3*100+AQ3*10+AR3</f>
        <v>106</v>
      </c>
      <c r="AZ3" s="61" t="s">
        <v>20</v>
      </c>
      <c r="BA3" s="41">
        <f t="shared" ref="BA3:BA13" ca="1" si="23">AT3*100+AU3*10+AV3</f>
        <v>94</v>
      </c>
      <c r="BB3" s="61" t="s">
        <v>21</v>
      </c>
      <c r="BC3" s="41">
        <f t="shared" ca="1" si="2"/>
        <v>12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0.37285791885021946</v>
      </c>
      <c r="BZ3" s="40">
        <f t="shared" ca="1" si="4"/>
        <v>9</v>
      </c>
      <c r="CA3" s="17"/>
      <c r="CB3" s="37">
        <v>3</v>
      </c>
      <c r="CC3" s="37">
        <v>1</v>
      </c>
      <c r="CD3" s="37">
        <v>0</v>
      </c>
      <c r="CG3" s="39">
        <f t="shared" ca="1" si="5"/>
        <v>0.21902353169627942</v>
      </c>
      <c r="CH3" s="40">
        <f t="shared" ca="1" si="6"/>
        <v>73</v>
      </c>
      <c r="CI3" s="17"/>
      <c r="CJ3" s="37">
        <v>3</v>
      </c>
      <c r="CK3" s="37">
        <v>0</v>
      </c>
      <c r="CL3" s="37">
        <v>2</v>
      </c>
      <c r="CO3" s="39">
        <f t="shared" ca="1" si="7"/>
        <v>0.86957336677803154</v>
      </c>
      <c r="CP3" s="40">
        <f t="shared" ca="1" si="0"/>
        <v>13</v>
      </c>
      <c r="CQ3" s="17"/>
      <c r="CR3" s="37">
        <v>3</v>
      </c>
      <c r="CS3" s="37">
        <v>0</v>
      </c>
      <c r="CT3" s="37">
        <v>2</v>
      </c>
      <c r="CV3" s="36"/>
      <c r="CW3" s="36"/>
    </row>
    <row r="4" spans="1:101" s="1" customFormat="1" ht="36.6" customHeight="1" x14ac:dyDescent="0.25">
      <c r="A4" s="3"/>
      <c r="B4" s="4"/>
      <c r="C4" s="22"/>
      <c r="D4" s="148"/>
      <c r="E4" s="146"/>
      <c r="F4" s="5"/>
      <c r="G4" s="3"/>
      <c r="H4" s="4"/>
      <c r="I4" s="22"/>
      <c r="J4" s="148"/>
      <c r="K4" s="146"/>
      <c r="L4" s="5"/>
      <c r="M4" s="3"/>
      <c r="N4" s="4"/>
      <c r="O4" s="22"/>
      <c r="P4" s="148"/>
      <c r="Q4" s="146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8"/>
        <v>1</v>
      </c>
      <c r="AA4" s="41">
        <f t="shared" ca="1" si="9"/>
        <v>7</v>
      </c>
      <c r="AB4" s="41">
        <f t="shared" ca="1" si="10"/>
        <v>1</v>
      </c>
      <c r="AC4" s="37"/>
      <c r="AD4" s="41">
        <f t="shared" ca="1" si="11"/>
        <v>0</v>
      </c>
      <c r="AE4" s="41">
        <f t="shared" ca="1" si="12"/>
        <v>2</v>
      </c>
      <c r="AF4" s="41">
        <f t="shared" ca="1" si="13"/>
        <v>2</v>
      </c>
      <c r="AG4" s="37"/>
      <c r="AH4" s="56" t="s">
        <v>18</v>
      </c>
      <c r="AI4" s="41">
        <f t="shared" ca="1" si="14"/>
        <v>171</v>
      </c>
      <c r="AJ4" s="61" t="s">
        <v>20</v>
      </c>
      <c r="AK4" s="41">
        <f t="shared" ca="1" si="15"/>
        <v>22</v>
      </c>
      <c r="AL4" s="61" t="s">
        <v>21</v>
      </c>
      <c r="AM4" s="41">
        <f t="shared" ca="1" si="1"/>
        <v>149</v>
      </c>
      <c r="AN4" s="37"/>
      <c r="AO4" s="56" t="s">
        <v>18</v>
      </c>
      <c r="AP4" s="82">
        <f t="shared" ca="1" si="16"/>
        <v>1</v>
      </c>
      <c r="AQ4" s="82">
        <f t="shared" ca="1" si="17"/>
        <v>7</v>
      </c>
      <c r="AR4" s="82">
        <f t="shared" ca="1" si="18"/>
        <v>1</v>
      </c>
      <c r="AS4" s="37"/>
      <c r="AT4" s="82">
        <f t="shared" ca="1" si="19"/>
        <v>0</v>
      </c>
      <c r="AU4" s="82">
        <f t="shared" ca="1" si="20"/>
        <v>2</v>
      </c>
      <c r="AV4" s="82">
        <f t="shared" ca="1" si="21"/>
        <v>2</v>
      </c>
      <c r="AW4" s="37"/>
      <c r="AX4" s="56" t="s">
        <v>18</v>
      </c>
      <c r="AY4" s="41">
        <f t="shared" ca="1" si="22"/>
        <v>171</v>
      </c>
      <c r="AZ4" s="61" t="s">
        <v>20</v>
      </c>
      <c r="BA4" s="41">
        <f t="shared" ca="1" si="23"/>
        <v>22</v>
      </c>
      <c r="BB4" s="61" t="s">
        <v>21</v>
      </c>
      <c r="BC4" s="41">
        <f t="shared" ca="1" si="2"/>
        <v>149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0.11451430724032463</v>
      </c>
      <c r="BZ4" s="40">
        <f t="shared" ca="1" si="4"/>
        <v>11</v>
      </c>
      <c r="CA4" s="17"/>
      <c r="CB4" s="37">
        <v>4</v>
      </c>
      <c r="CC4" s="37">
        <v>1</v>
      </c>
      <c r="CD4" s="37">
        <v>0</v>
      </c>
      <c r="CG4" s="39">
        <f t="shared" ca="1" si="5"/>
        <v>0.21919922374753209</v>
      </c>
      <c r="CH4" s="40">
        <f t="shared" ca="1" si="6"/>
        <v>72</v>
      </c>
      <c r="CI4" s="17"/>
      <c r="CJ4" s="37">
        <v>4</v>
      </c>
      <c r="CK4" s="37">
        <v>0</v>
      </c>
      <c r="CL4" s="37">
        <v>3</v>
      </c>
      <c r="CO4" s="39">
        <f t="shared" ca="1" si="7"/>
        <v>0.50772146330124091</v>
      </c>
      <c r="CP4" s="40">
        <f t="shared" ca="1" si="0"/>
        <v>51</v>
      </c>
      <c r="CQ4" s="17"/>
      <c r="CR4" s="37">
        <v>4</v>
      </c>
      <c r="CS4" s="37">
        <v>0</v>
      </c>
      <c r="CT4" s="37">
        <v>3</v>
      </c>
      <c r="CV4" s="36"/>
      <c r="CW4" s="36"/>
    </row>
    <row r="5" spans="1:101" s="1" customFormat="1" ht="36.6" customHeight="1" x14ac:dyDescent="0.25">
      <c r="A5" s="6" t="s">
        <v>2</v>
      </c>
      <c r="B5" s="7"/>
      <c r="C5" s="147"/>
      <c r="D5" s="147"/>
      <c r="E5" s="147"/>
      <c r="F5" s="8"/>
      <c r="G5" s="6" t="s">
        <v>100</v>
      </c>
      <c r="H5" s="7"/>
      <c r="I5" s="147"/>
      <c r="J5" s="147"/>
      <c r="K5" s="147"/>
      <c r="L5" s="8"/>
      <c r="M5" s="6" t="s">
        <v>4</v>
      </c>
      <c r="N5" s="7"/>
      <c r="O5" s="147"/>
      <c r="P5" s="147"/>
      <c r="Q5" s="147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1</v>
      </c>
      <c r="AA5" s="41">
        <f t="shared" ca="1" si="9"/>
        <v>7</v>
      </c>
      <c r="AB5" s="41">
        <f t="shared" ca="1" si="10"/>
        <v>5</v>
      </c>
      <c r="AC5" s="37"/>
      <c r="AD5" s="41">
        <f t="shared" ca="1" si="11"/>
        <v>0</v>
      </c>
      <c r="AE5" s="41">
        <f t="shared" ca="1" si="12"/>
        <v>1</v>
      </c>
      <c r="AF5" s="41">
        <f t="shared" ca="1" si="13"/>
        <v>0</v>
      </c>
      <c r="AG5" s="37"/>
      <c r="AH5" s="56" t="s">
        <v>7</v>
      </c>
      <c r="AI5" s="41">
        <f t="shared" ca="1" si="14"/>
        <v>175</v>
      </c>
      <c r="AJ5" s="61" t="s">
        <v>20</v>
      </c>
      <c r="AK5" s="41">
        <f t="shared" ca="1" si="15"/>
        <v>10</v>
      </c>
      <c r="AL5" s="61" t="s">
        <v>21</v>
      </c>
      <c r="AM5" s="41">
        <f t="shared" ca="1" si="1"/>
        <v>165</v>
      </c>
      <c r="AN5" s="37"/>
      <c r="AO5" s="56" t="s">
        <v>7</v>
      </c>
      <c r="AP5" s="82">
        <f t="shared" ca="1" si="16"/>
        <v>1</v>
      </c>
      <c r="AQ5" s="82">
        <f t="shared" ca="1" si="17"/>
        <v>7</v>
      </c>
      <c r="AR5" s="82">
        <f t="shared" ca="1" si="18"/>
        <v>5</v>
      </c>
      <c r="AS5" s="37"/>
      <c r="AT5" s="82">
        <f t="shared" ca="1" si="19"/>
        <v>0</v>
      </c>
      <c r="AU5" s="82">
        <f t="shared" ca="1" si="20"/>
        <v>1</v>
      </c>
      <c r="AV5" s="82">
        <f t="shared" ca="1" si="21"/>
        <v>0</v>
      </c>
      <c r="AW5" s="37"/>
      <c r="AX5" s="56" t="s">
        <v>7</v>
      </c>
      <c r="AY5" s="41">
        <f t="shared" ca="1" si="22"/>
        <v>175</v>
      </c>
      <c r="AZ5" s="61" t="s">
        <v>20</v>
      </c>
      <c r="BA5" s="41">
        <f t="shared" ca="1" si="23"/>
        <v>10</v>
      </c>
      <c r="BB5" s="61" t="s">
        <v>21</v>
      </c>
      <c r="BC5" s="41">
        <f t="shared" ca="1" si="2"/>
        <v>165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0.64123894576384544</v>
      </c>
      <c r="BZ5" s="40">
        <f t="shared" ca="1" si="4"/>
        <v>6</v>
      </c>
      <c r="CA5" s="17"/>
      <c r="CB5" s="37">
        <v>5</v>
      </c>
      <c r="CC5" s="37">
        <v>1</v>
      </c>
      <c r="CD5" s="37">
        <v>0</v>
      </c>
      <c r="CG5" s="39">
        <f t="shared" ca="1" si="5"/>
        <v>0.93112421196431905</v>
      </c>
      <c r="CH5" s="40">
        <f t="shared" ca="1" si="6"/>
        <v>12</v>
      </c>
      <c r="CI5" s="17"/>
      <c r="CJ5" s="37">
        <v>5</v>
      </c>
      <c r="CK5" s="37">
        <v>0</v>
      </c>
      <c r="CL5" s="37">
        <v>4</v>
      </c>
      <c r="CO5" s="39">
        <f t="shared" ca="1" si="7"/>
        <v>0.82799328791878557</v>
      </c>
      <c r="CP5" s="40">
        <f t="shared" ca="1" si="0"/>
        <v>21</v>
      </c>
      <c r="CQ5" s="17"/>
      <c r="CR5" s="37">
        <v>5</v>
      </c>
      <c r="CS5" s="37">
        <v>0</v>
      </c>
      <c r="CT5" s="37">
        <v>4</v>
      </c>
      <c r="CV5" s="36"/>
      <c r="CW5" s="36"/>
    </row>
    <row r="6" spans="1:101" s="1" customFormat="1" ht="42" customHeight="1" x14ac:dyDescent="0.25">
      <c r="A6" s="9"/>
      <c r="B6" s="150"/>
      <c r="C6" s="152">
        <f ca="1">Z2</f>
        <v>1</v>
      </c>
      <c r="D6" s="152">
        <f ca="1">AA2</f>
        <v>6</v>
      </c>
      <c r="E6" s="152">
        <f ca="1">AB2</f>
        <v>5</v>
      </c>
      <c r="F6" s="8"/>
      <c r="G6" s="9"/>
      <c r="H6" s="150"/>
      <c r="I6" s="152">
        <f ca="1">Z3</f>
        <v>1</v>
      </c>
      <c r="J6" s="152">
        <f ca="1">AA3</f>
        <v>0</v>
      </c>
      <c r="K6" s="152">
        <f ca="1">AB3</f>
        <v>6</v>
      </c>
      <c r="L6" s="8"/>
      <c r="M6" s="9"/>
      <c r="N6" s="150"/>
      <c r="O6" s="152">
        <f ca="1">Z4</f>
        <v>1</v>
      </c>
      <c r="P6" s="152">
        <f ca="1">AA4</f>
        <v>7</v>
      </c>
      <c r="Q6" s="152">
        <f ca="1">AB4</f>
        <v>1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1</v>
      </c>
      <c r="AA6" s="41">
        <f t="shared" ca="1" si="9"/>
        <v>1</v>
      </c>
      <c r="AB6" s="41">
        <f t="shared" ca="1" si="10"/>
        <v>2</v>
      </c>
      <c r="AC6" s="37"/>
      <c r="AD6" s="41">
        <f t="shared" ca="1" si="11"/>
        <v>0</v>
      </c>
      <c r="AE6" s="41">
        <f t="shared" ca="1" si="12"/>
        <v>1</v>
      </c>
      <c r="AF6" s="41">
        <f t="shared" ca="1" si="13"/>
        <v>0</v>
      </c>
      <c r="AG6" s="37"/>
      <c r="AH6" s="56" t="s">
        <v>6</v>
      </c>
      <c r="AI6" s="41">
        <f t="shared" ca="1" si="14"/>
        <v>112</v>
      </c>
      <c r="AJ6" s="61" t="s">
        <v>20</v>
      </c>
      <c r="AK6" s="41">
        <f t="shared" ca="1" si="15"/>
        <v>10</v>
      </c>
      <c r="AL6" s="61" t="s">
        <v>21</v>
      </c>
      <c r="AM6" s="41">
        <f t="shared" ca="1" si="1"/>
        <v>102</v>
      </c>
      <c r="AN6" s="37"/>
      <c r="AO6" s="56" t="s">
        <v>6</v>
      </c>
      <c r="AP6" s="82">
        <f t="shared" ca="1" si="16"/>
        <v>1</v>
      </c>
      <c r="AQ6" s="82">
        <f t="shared" ca="1" si="17"/>
        <v>1</v>
      </c>
      <c r="AR6" s="82">
        <f t="shared" ca="1" si="18"/>
        <v>2</v>
      </c>
      <c r="AS6" s="37"/>
      <c r="AT6" s="82">
        <f t="shared" ca="1" si="19"/>
        <v>0</v>
      </c>
      <c r="AU6" s="82">
        <f t="shared" ca="1" si="20"/>
        <v>1</v>
      </c>
      <c r="AV6" s="82">
        <f t="shared" ca="1" si="21"/>
        <v>0</v>
      </c>
      <c r="AW6" s="37"/>
      <c r="AX6" s="56" t="s">
        <v>6</v>
      </c>
      <c r="AY6" s="41">
        <f t="shared" ca="1" si="22"/>
        <v>112</v>
      </c>
      <c r="AZ6" s="61" t="s">
        <v>20</v>
      </c>
      <c r="BA6" s="41">
        <f t="shared" ca="1" si="23"/>
        <v>10</v>
      </c>
      <c r="BB6" s="61" t="s">
        <v>21</v>
      </c>
      <c r="BC6" s="41">
        <f t="shared" ca="1" si="2"/>
        <v>102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7.3287191173054267E-2</v>
      </c>
      <c r="BZ6" s="40">
        <f t="shared" ca="1" si="4"/>
        <v>12</v>
      </c>
      <c r="CA6" s="17"/>
      <c r="CB6" s="37">
        <v>6</v>
      </c>
      <c r="CC6" s="37">
        <v>1</v>
      </c>
      <c r="CD6" s="37">
        <v>0</v>
      </c>
      <c r="CG6" s="39">
        <f t="shared" ca="1" si="5"/>
        <v>0.88562299762905661</v>
      </c>
      <c r="CH6" s="40">
        <f t="shared" ca="1" si="6"/>
        <v>18</v>
      </c>
      <c r="CI6" s="17"/>
      <c r="CJ6" s="37">
        <v>6</v>
      </c>
      <c r="CK6" s="37">
        <v>0</v>
      </c>
      <c r="CL6" s="37">
        <v>5</v>
      </c>
      <c r="CO6" s="39">
        <f t="shared" ca="1" si="7"/>
        <v>0.51963128240903533</v>
      </c>
      <c r="CP6" s="40">
        <f t="shared" ca="1" si="0"/>
        <v>50</v>
      </c>
      <c r="CQ6" s="17"/>
      <c r="CR6" s="37">
        <v>6</v>
      </c>
      <c r="CS6" s="37">
        <v>0</v>
      </c>
      <c r="CT6" s="37">
        <v>5</v>
      </c>
      <c r="CV6" s="36"/>
      <c r="CW6" s="36"/>
    </row>
    <row r="7" spans="1:101" s="1" customFormat="1" ht="42" customHeight="1" thickBot="1" x14ac:dyDescent="0.3">
      <c r="A7" s="9"/>
      <c r="B7" s="151" t="s">
        <v>20</v>
      </c>
      <c r="C7" s="151">
        <f ca="1">AD2</f>
        <v>0</v>
      </c>
      <c r="D7" s="151">
        <f ca="1">AE2</f>
        <v>4</v>
      </c>
      <c r="E7" s="151">
        <f ca="1">AF2</f>
        <v>2</v>
      </c>
      <c r="F7" s="8"/>
      <c r="G7" s="9"/>
      <c r="H7" s="151" t="s">
        <v>101</v>
      </c>
      <c r="I7" s="151">
        <f ca="1">AD3</f>
        <v>0</v>
      </c>
      <c r="J7" s="151">
        <f ca="1">AE3</f>
        <v>9</v>
      </c>
      <c r="K7" s="151">
        <f ca="1">AF3</f>
        <v>4</v>
      </c>
      <c r="L7" s="8"/>
      <c r="M7" s="9"/>
      <c r="N7" s="151" t="s">
        <v>102</v>
      </c>
      <c r="O7" s="151">
        <f ca="1">AD4</f>
        <v>0</v>
      </c>
      <c r="P7" s="151">
        <f ca="1">AE4</f>
        <v>2</v>
      </c>
      <c r="Q7" s="151">
        <f ca="1">AF4</f>
        <v>2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1</v>
      </c>
      <c r="AA7" s="41">
        <f t="shared" ca="1" si="9"/>
        <v>1</v>
      </c>
      <c r="AB7" s="41">
        <f t="shared" ca="1" si="10"/>
        <v>4</v>
      </c>
      <c r="AC7" s="37"/>
      <c r="AD7" s="41">
        <f t="shared" ca="1" si="11"/>
        <v>0</v>
      </c>
      <c r="AE7" s="41">
        <f t="shared" ca="1" si="12"/>
        <v>7</v>
      </c>
      <c r="AF7" s="41">
        <f t="shared" ca="1" si="13"/>
        <v>9</v>
      </c>
      <c r="AG7" s="37"/>
      <c r="AH7" s="56" t="s">
        <v>5</v>
      </c>
      <c r="AI7" s="41">
        <f t="shared" ca="1" si="14"/>
        <v>114</v>
      </c>
      <c r="AJ7" s="61" t="s">
        <v>20</v>
      </c>
      <c r="AK7" s="41">
        <f t="shared" ca="1" si="15"/>
        <v>79</v>
      </c>
      <c r="AL7" s="61" t="s">
        <v>21</v>
      </c>
      <c r="AM7" s="41">
        <f t="shared" ca="1" si="1"/>
        <v>35</v>
      </c>
      <c r="AN7" s="37"/>
      <c r="AO7" s="56" t="s">
        <v>5</v>
      </c>
      <c r="AP7" s="82">
        <f t="shared" ca="1" si="16"/>
        <v>1</v>
      </c>
      <c r="AQ7" s="82">
        <f t="shared" ca="1" si="17"/>
        <v>1</v>
      </c>
      <c r="AR7" s="82">
        <f t="shared" ca="1" si="18"/>
        <v>4</v>
      </c>
      <c r="AS7" s="37"/>
      <c r="AT7" s="82">
        <f t="shared" ca="1" si="19"/>
        <v>0</v>
      </c>
      <c r="AU7" s="82">
        <f t="shared" ca="1" si="20"/>
        <v>7</v>
      </c>
      <c r="AV7" s="82">
        <f t="shared" ca="1" si="21"/>
        <v>9</v>
      </c>
      <c r="AW7" s="37"/>
      <c r="AX7" s="56" t="s">
        <v>5</v>
      </c>
      <c r="AY7" s="41">
        <f t="shared" ca="1" si="22"/>
        <v>114</v>
      </c>
      <c r="AZ7" s="61" t="s">
        <v>20</v>
      </c>
      <c r="BA7" s="41">
        <f t="shared" ca="1" si="23"/>
        <v>79</v>
      </c>
      <c r="BB7" s="61" t="s">
        <v>21</v>
      </c>
      <c r="BC7" s="41">
        <f t="shared" ca="1" si="2"/>
        <v>35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0.91149499449721061</v>
      </c>
      <c r="BZ7" s="40">
        <f t="shared" ca="1" si="4"/>
        <v>2</v>
      </c>
      <c r="CA7" s="17"/>
      <c r="CB7" s="37">
        <v>7</v>
      </c>
      <c r="CC7" s="37">
        <v>1</v>
      </c>
      <c r="CD7" s="37">
        <v>0</v>
      </c>
      <c r="CG7" s="39">
        <f t="shared" ca="1" si="5"/>
        <v>0.92435887903907943</v>
      </c>
      <c r="CH7" s="40">
        <f t="shared" ca="1" si="6"/>
        <v>13</v>
      </c>
      <c r="CI7" s="17"/>
      <c r="CJ7" s="37">
        <v>7</v>
      </c>
      <c r="CK7" s="37">
        <v>0</v>
      </c>
      <c r="CL7" s="37">
        <v>6</v>
      </c>
      <c r="CO7" s="39">
        <f t="shared" ca="1" si="7"/>
        <v>0.77015063314508703</v>
      </c>
      <c r="CP7" s="40">
        <f t="shared" ca="1" si="0"/>
        <v>28</v>
      </c>
      <c r="CQ7" s="17"/>
      <c r="CR7" s="37">
        <v>7</v>
      </c>
      <c r="CS7" s="37">
        <v>0</v>
      </c>
      <c r="CT7" s="37">
        <v>6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1</v>
      </c>
      <c r="AA8" s="41">
        <f t="shared" ca="1" si="9"/>
        <v>1</v>
      </c>
      <c r="AB8" s="41">
        <f t="shared" ca="1" si="10"/>
        <v>2</v>
      </c>
      <c r="AC8" s="37"/>
      <c r="AD8" s="41">
        <f t="shared" ca="1" si="11"/>
        <v>0</v>
      </c>
      <c r="AE8" s="41">
        <f t="shared" ca="1" si="12"/>
        <v>2</v>
      </c>
      <c r="AF8" s="41">
        <f t="shared" ca="1" si="13"/>
        <v>7</v>
      </c>
      <c r="AG8" s="37"/>
      <c r="AH8" s="56" t="s">
        <v>8</v>
      </c>
      <c r="AI8" s="41">
        <f t="shared" ca="1" si="14"/>
        <v>112</v>
      </c>
      <c r="AJ8" s="61" t="s">
        <v>20</v>
      </c>
      <c r="AK8" s="41">
        <f t="shared" ca="1" si="15"/>
        <v>27</v>
      </c>
      <c r="AL8" s="61" t="s">
        <v>21</v>
      </c>
      <c r="AM8" s="41">
        <f t="shared" ca="1" si="1"/>
        <v>85</v>
      </c>
      <c r="AN8" s="37"/>
      <c r="AO8" s="56" t="s">
        <v>8</v>
      </c>
      <c r="AP8" s="82">
        <f t="shared" ca="1" si="16"/>
        <v>1</v>
      </c>
      <c r="AQ8" s="82">
        <f t="shared" ca="1" si="17"/>
        <v>1</v>
      </c>
      <c r="AR8" s="82">
        <f t="shared" ca="1" si="18"/>
        <v>2</v>
      </c>
      <c r="AS8" s="37"/>
      <c r="AT8" s="82">
        <f t="shared" ca="1" si="19"/>
        <v>0</v>
      </c>
      <c r="AU8" s="82">
        <f t="shared" ca="1" si="20"/>
        <v>2</v>
      </c>
      <c r="AV8" s="82">
        <f t="shared" ca="1" si="21"/>
        <v>7</v>
      </c>
      <c r="AW8" s="37"/>
      <c r="AX8" s="56" t="s">
        <v>8</v>
      </c>
      <c r="AY8" s="41">
        <f t="shared" ca="1" si="22"/>
        <v>112</v>
      </c>
      <c r="AZ8" s="61" t="s">
        <v>20</v>
      </c>
      <c r="BA8" s="41">
        <f t="shared" ca="1" si="23"/>
        <v>27</v>
      </c>
      <c r="BB8" s="61" t="s">
        <v>21</v>
      </c>
      <c r="BC8" s="41">
        <f t="shared" ca="1" si="2"/>
        <v>85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0.93142983320951545</v>
      </c>
      <c r="BZ8" s="40">
        <f t="shared" ca="1" si="4"/>
        <v>1</v>
      </c>
      <c r="CA8" s="17"/>
      <c r="CB8" s="37">
        <v>8</v>
      </c>
      <c r="CC8" s="37">
        <v>1</v>
      </c>
      <c r="CD8" s="37">
        <v>0</v>
      </c>
      <c r="CG8" s="39">
        <f t="shared" ca="1" si="5"/>
        <v>0.18705364181338258</v>
      </c>
      <c r="CH8" s="40">
        <f t="shared" ca="1" si="6"/>
        <v>80</v>
      </c>
      <c r="CI8" s="17"/>
      <c r="CJ8" s="37">
        <v>8</v>
      </c>
      <c r="CK8" s="37">
        <v>0</v>
      </c>
      <c r="CL8" s="37">
        <v>7</v>
      </c>
      <c r="CO8" s="39">
        <f t="shared" ca="1" si="7"/>
        <v>0.44091745974760654</v>
      </c>
      <c r="CP8" s="40">
        <f t="shared" ca="1" si="0"/>
        <v>58</v>
      </c>
      <c r="CQ8" s="17"/>
      <c r="CR8" s="37">
        <v>8</v>
      </c>
      <c r="CS8" s="37">
        <v>0</v>
      </c>
      <c r="CT8" s="37">
        <v>7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1</v>
      </c>
      <c r="AA9" s="41">
        <f t="shared" ca="1" si="9"/>
        <v>7</v>
      </c>
      <c r="AB9" s="41">
        <f t="shared" ca="1" si="10"/>
        <v>5</v>
      </c>
      <c r="AC9" s="37"/>
      <c r="AD9" s="41">
        <f t="shared" ca="1" si="11"/>
        <v>0</v>
      </c>
      <c r="AE9" s="41">
        <f t="shared" ca="1" si="12"/>
        <v>9</v>
      </c>
      <c r="AF9" s="41">
        <f t="shared" ca="1" si="13"/>
        <v>7</v>
      </c>
      <c r="AG9" s="37"/>
      <c r="AH9" s="56" t="s">
        <v>9</v>
      </c>
      <c r="AI9" s="41">
        <f t="shared" ca="1" si="14"/>
        <v>175</v>
      </c>
      <c r="AJ9" s="61" t="s">
        <v>20</v>
      </c>
      <c r="AK9" s="41">
        <f t="shared" ca="1" si="15"/>
        <v>97</v>
      </c>
      <c r="AL9" s="61" t="s">
        <v>21</v>
      </c>
      <c r="AM9" s="41">
        <f t="shared" ca="1" si="1"/>
        <v>78</v>
      </c>
      <c r="AN9" s="37"/>
      <c r="AO9" s="56" t="s">
        <v>9</v>
      </c>
      <c r="AP9" s="82">
        <f t="shared" ca="1" si="16"/>
        <v>1</v>
      </c>
      <c r="AQ9" s="82">
        <f t="shared" ca="1" si="17"/>
        <v>7</v>
      </c>
      <c r="AR9" s="82">
        <f t="shared" ca="1" si="18"/>
        <v>5</v>
      </c>
      <c r="AS9" s="37"/>
      <c r="AT9" s="82">
        <f t="shared" ca="1" si="19"/>
        <v>0</v>
      </c>
      <c r="AU9" s="82">
        <f t="shared" ca="1" si="20"/>
        <v>9</v>
      </c>
      <c r="AV9" s="82">
        <f t="shared" ca="1" si="21"/>
        <v>7</v>
      </c>
      <c r="AW9" s="37"/>
      <c r="AX9" s="56" t="s">
        <v>9</v>
      </c>
      <c r="AY9" s="41">
        <f t="shared" ca="1" si="22"/>
        <v>175</v>
      </c>
      <c r="AZ9" s="61" t="s">
        <v>20</v>
      </c>
      <c r="BA9" s="41">
        <f t="shared" ca="1" si="23"/>
        <v>97</v>
      </c>
      <c r="BB9" s="61" t="s">
        <v>21</v>
      </c>
      <c r="BC9" s="41">
        <f t="shared" ca="1" si="2"/>
        <v>78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0.38986405475184482</v>
      </c>
      <c r="BZ9" s="40">
        <f t="shared" ca="1" si="4"/>
        <v>8</v>
      </c>
      <c r="CA9" s="17"/>
      <c r="CB9" s="37">
        <v>9</v>
      </c>
      <c r="CC9" s="37">
        <v>1</v>
      </c>
      <c r="CD9" s="37">
        <v>0</v>
      </c>
      <c r="CG9" s="39">
        <f t="shared" ca="1" si="5"/>
        <v>0.2169571002724705</v>
      </c>
      <c r="CH9" s="40">
        <f t="shared" ca="1" si="6"/>
        <v>74</v>
      </c>
      <c r="CI9" s="17"/>
      <c r="CJ9" s="37">
        <v>9</v>
      </c>
      <c r="CK9" s="37">
        <v>0</v>
      </c>
      <c r="CL9" s="37">
        <v>8</v>
      </c>
      <c r="CO9" s="39">
        <f t="shared" ca="1" si="7"/>
        <v>0.81070942423440517</v>
      </c>
      <c r="CP9" s="40">
        <f t="shared" ca="1" si="0"/>
        <v>26</v>
      </c>
      <c r="CQ9" s="17"/>
      <c r="CR9" s="37">
        <v>9</v>
      </c>
      <c r="CS9" s="37">
        <v>0</v>
      </c>
      <c r="CT9" s="37">
        <v>8</v>
      </c>
      <c r="CV9" s="36"/>
      <c r="CW9" s="36"/>
    </row>
    <row r="10" spans="1:101" s="1" customFormat="1" ht="36.6" customHeight="1" x14ac:dyDescent="0.25">
      <c r="A10" s="3"/>
      <c r="B10" s="4"/>
      <c r="C10" s="22"/>
      <c r="D10" s="148"/>
      <c r="E10" s="146"/>
      <c r="F10" s="5"/>
      <c r="G10" s="3"/>
      <c r="H10" s="4"/>
      <c r="I10" s="22"/>
      <c r="J10" s="148"/>
      <c r="K10" s="146"/>
      <c r="L10" s="5"/>
      <c r="M10" s="3"/>
      <c r="N10" s="4"/>
      <c r="O10" s="22"/>
      <c r="P10" s="148"/>
      <c r="Q10" s="146"/>
      <c r="R10" s="5"/>
      <c r="S10" s="2"/>
      <c r="T10" s="2"/>
      <c r="U10" s="2"/>
      <c r="V10" s="2"/>
      <c r="W10" s="2"/>
      <c r="X10" s="37"/>
      <c r="Y10" s="56" t="s">
        <v>19</v>
      </c>
      <c r="Z10" s="41">
        <f t="shared" ca="1" si="8"/>
        <v>1</v>
      </c>
      <c r="AA10" s="41">
        <f t="shared" ca="1" si="9"/>
        <v>7</v>
      </c>
      <c r="AB10" s="41">
        <f t="shared" ca="1" si="10"/>
        <v>2</v>
      </c>
      <c r="AC10" s="37"/>
      <c r="AD10" s="41">
        <f t="shared" ca="1" si="11"/>
        <v>0</v>
      </c>
      <c r="AE10" s="41">
        <f t="shared" ca="1" si="12"/>
        <v>3</v>
      </c>
      <c r="AF10" s="41">
        <f t="shared" ca="1" si="13"/>
        <v>5</v>
      </c>
      <c r="AG10" s="37"/>
      <c r="AH10" s="56" t="s">
        <v>19</v>
      </c>
      <c r="AI10" s="41">
        <f t="shared" ca="1" si="14"/>
        <v>172</v>
      </c>
      <c r="AJ10" s="61" t="s">
        <v>20</v>
      </c>
      <c r="AK10" s="41">
        <f t="shared" ca="1" si="15"/>
        <v>35</v>
      </c>
      <c r="AL10" s="61" t="s">
        <v>21</v>
      </c>
      <c r="AM10" s="41">
        <f t="shared" ca="1" si="1"/>
        <v>137</v>
      </c>
      <c r="AN10" s="37"/>
      <c r="AO10" s="56" t="s">
        <v>19</v>
      </c>
      <c r="AP10" s="82">
        <f t="shared" ca="1" si="16"/>
        <v>1</v>
      </c>
      <c r="AQ10" s="82">
        <f t="shared" ca="1" si="17"/>
        <v>7</v>
      </c>
      <c r="AR10" s="82">
        <f t="shared" ca="1" si="18"/>
        <v>2</v>
      </c>
      <c r="AS10" s="37"/>
      <c r="AT10" s="82">
        <f t="shared" ca="1" si="19"/>
        <v>0</v>
      </c>
      <c r="AU10" s="82">
        <f t="shared" ca="1" si="20"/>
        <v>3</v>
      </c>
      <c r="AV10" s="82">
        <f t="shared" ca="1" si="21"/>
        <v>5</v>
      </c>
      <c r="AW10" s="37"/>
      <c r="AX10" s="56" t="s">
        <v>19</v>
      </c>
      <c r="AY10" s="41">
        <f t="shared" ca="1" si="22"/>
        <v>172</v>
      </c>
      <c r="AZ10" s="61" t="s">
        <v>20</v>
      </c>
      <c r="BA10" s="41">
        <f t="shared" ca="1" si="23"/>
        <v>35</v>
      </c>
      <c r="BB10" s="61" t="s">
        <v>21</v>
      </c>
      <c r="BC10" s="41">
        <f t="shared" ca="1" si="2"/>
        <v>137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0.31021593938506908</v>
      </c>
      <c r="BZ10" s="40">
        <f t="shared" ca="1" si="4"/>
        <v>10</v>
      </c>
      <c r="CA10" s="17"/>
      <c r="CB10" s="37">
        <v>10</v>
      </c>
      <c r="CC10" s="37">
        <v>1</v>
      </c>
      <c r="CD10" s="37">
        <v>0</v>
      </c>
      <c r="CG10" s="39">
        <f t="shared" ca="1" si="5"/>
        <v>4.3795115205404578E-2</v>
      </c>
      <c r="CH10" s="40">
        <f t="shared" ca="1" si="6"/>
        <v>96</v>
      </c>
      <c r="CI10" s="17"/>
      <c r="CJ10" s="37">
        <v>10</v>
      </c>
      <c r="CK10" s="37">
        <v>0</v>
      </c>
      <c r="CL10" s="37">
        <v>9</v>
      </c>
      <c r="CO10" s="39">
        <f t="shared" ca="1" si="7"/>
        <v>0.89387990238828341</v>
      </c>
      <c r="CP10" s="40">
        <f t="shared" ca="1" si="0"/>
        <v>11</v>
      </c>
      <c r="CQ10" s="17"/>
      <c r="CR10" s="37">
        <v>10</v>
      </c>
      <c r="CS10" s="37">
        <v>0</v>
      </c>
      <c r="CT10" s="37">
        <v>9</v>
      </c>
      <c r="CV10" s="36"/>
      <c r="CW10" s="36"/>
    </row>
    <row r="11" spans="1:101" s="1" customFormat="1" ht="36.6" customHeight="1" x14ac:dyDescent="0.25">
      <c r="A11" s="6" t="s">
        <v>103</v>
      </c>
      <c r="B11" s="7"/>
      <c r="C11" s="147"/>
      <c r="D11" s="147"/>
      <c r="E11" s="147"/>
      <c r="F11" s="8"/>
      <c r="G11" s="6" t="s">
        <v>104</v>
      </c>
      <c r="H11" s="7"/>
      <c r="I11" s="147"/>
      <c r="J11" s="147"/>
      <c r="K11" s="147"/>
      <c r="L11" s="8"/>
      <c r="M11" s="6" t="s">
        <v>105</v>
      </c>
      <c r="N11" s="7"/>
      <c r="O11" s="147"/>
      <c r="P11" s="147"/>
      <c r="Q11" s="147"/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8"/>
        <v>1</v>
      </c>
      <c r="AA11" s="41">
        <f t="shared" ca="1" si="9"/>
        <v>9</v>
      </c>
      <c r="AB11" s="41">
        <f t="shared" ca="1" si="10"/>
        <v>1</v>
      </c>
      <c r="AC11" s="37"/>
      <c r="AD11" s="41">
        <f t="shared" ca="1" si="11"/>
        <v>0</v>
      </c>
      <c r="AE11" s="41">
        <f t="shared" ca="1" si="12"/>
        <v>5</v>
      </c>
      <c r="AF11" s="41">
        <f t="shared" ca="1" si="13"/>
        <v>0</v>
      </c>
      <c r="AG11" s="37"/>
      <c r="AH11" s="56" t="s">
        <v>13</v>
      </c>
      <c r="AI11" s="41">
        <f t="shared" ca="1" si="14"/>
        <v>191</v>
      </c>
      <c r="AJ11" s="61" t="s">
        <v>20</v>
      </c>
      <c r="AK11" s="41">
        <f t="shared" ca="1" si="15"/>
        <v>50</v>
      </c>
      <c r="AL11" s="61" t="s">
        <v>21</v>
      </c>
      <c r="AM11" s="41">
        <f t="shared" ca="1" si="1"/>
        <v>141</v>
      </c>
      <c r="AN11" s="37"/>
      <c r="AO11" s="56" t="s">
        <v>13</v>
      </c>
      <c r="AP11" s="82">
        <f t="shared" ca="1" si="16"/>
        <v>1</v>
      </c>
      <c r="AQ11" s="82">
        <f t="shared" ca="1" si="17"/>
        <v>9</v>
      </c>
      <c r="AR11" s="82">
        <f t="shared" ca="1" si="18"/>
        <v>1</v>
      </c>
      <c r="AS11" s="37"/>
      <c r="AT11" s="82">
        <f t="shared" ca="1" si="19"/>
        <v>0</v>
      </c>
      <c r="AU11" s="82">
        <f t="shared" ca="1" si="20"/>
        <v>5</v>
      </c>
      <c r="AV11" s="82">
        <f t="shared" ca="1" si="21"/>
        <v>0</v>
      </c>
      <c r="AW11" s="37"/>
      <c r="AX11" s="56" t="s">
        <v>13</v>
      </c>
      <c r="AY11" s="41">
        <f t="shared" ca="1" si="22"/>
        <v>191</v>
      </c>
      <c r="AZ11" s="61" t="s">
        <v>20</v>
      </c>
      <c r="BA11" s="41">
        <f t="shared" ca="1" si="23"/>
        <v>50</v>
      </c>
      <c r="BB11" s="61" t="s">
        <v>21</v>
      </c>
      <c r="BC11" s="41">
        <f t="shared" ca="1" si="2"/>
        <v>141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0.6783153239645201</v>
      </c>
      <c r="BZ11" s="40">
        <f t="shared" ca="1" si="4"/>
        <v>5</v>
      </c>
      <c r="CA11" s="17"/>
      <c r="CB11" s="37">
        <v>11</v>
      </c>
      <c r="CC11" s="37">
        <v>1</v>
      </c>
      <c r="CD11" s="37">
        <v>0</v>
      </c>
      <c r="CG11" s="39">
        <f t="shared" ca="1" si="5"/>
        <v>0.38807548126008895</v>
      </c>
      <c r="CH11" s="40">
        <f t="shared" ca="1" si="6"/>
        <v>61</v>
      </c>
      <c r="CI11" s="17"/>
      <c r="CJ11" s="37">
        <v>11</v>
      </c>
      <c r="CK11" s="37">
        <v>1</v>
      </c>
      <c r="CL11" s="37">
        <v>0</v>
      </c>
      <c r="CO11" s="39">
        <f t="shared" ca="1" si="7"/>
        <v>0.52956210822282657</v>
      </c>
      <c r="CP11" s="40">
        <f t="shared" ca="1" si="0"/>
        <v>48</v>
      </c>
      <c r="CQ11" s="17"/>
      <c r="CR11" s="37">
        <v>11</v>
      </c>
      <c r="CS11" s="37">
        <v>1</v>
      </c>
      <c r="CT11" s="37">
        <v>0</v>
      </c>
      <c r="CV11" s="36"/>
      <c r="CW11" s="36"/>
    </row>
    <row r="12" spans="1:101" s="1" customFormat="1" ht="42" customHeight="1" x14ac:dyDescent="0.25">
      <c r="A12" s="9"/>
      <c r="B12" s="150"/>
      <c r="C12" s="152">
        <f ca="1">Z5</f>
        <v>1</v>
      </c>
      <c r="D12" s="152">
        <f ca="1">AA5</f>
        <v>7</v>
      </c>
      <c r="E12" s="152">
        <f ca="1">AB5</f>
        <v>5</v>
      </c>
      <c r="F12" s="8"/>
      <c r="G12" s="9"/>
      <c r="H12" s="150"/>
      <c r="I12" s="152">
        <f ca="1">Z6</f>
        <v>1</v>
      </c>
      <c r="J12" s="152">
        <f ca="1">AA6</f>
        <v>1</v>
      </c>
      <c r="K12" s="152">
        <f ca="1">AB6</f>
        <v>2</v>
      </c>
      <c r="L12" s="8"/>
      <c r="M12" s="9"/>
      <c r="N12" s="150"/>
      <c r="O12" s="152">
        <f ca="1">Z7</f>
        <v>1</v>
      </c>
      <c r="P12" s="152">
        <f ca="1">AA7</f>
        <v>1</v>
      </c>
      <c r="Q12" s="152">
        <f ca="1">AB7</f>
        <v>4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1</v>
      </c>
      <c r="AA12" s="41">
        <f t="shared" ca="1" si="9"/>
        <v>6</v>
      </c>
      <c r="AB12" s="41">
        <f t="shared" ca="1" si="10"/>
        <v>4</v>
      </c>
      <c r="AC12" s="37"/>
      <c r="AD12" s="41">
        <f t="shared" ca="1" si="11"/>
        <v>0</v>
      </c>
      <c r="AE12" s="41">
        <f t="shared" ca="1" si="12"/>
        <v>0</v>
      </c>
      <c r="AF12" s="41">
        <f t="shared" ca="1" si="13"/>
        <v>7</v>
      </c>
      <c r="AG12" s="37"/>
      <c r="AH12" s="56" t="s">
        <v>12</v>
      </c>
      <c r="AI12" s="41">
        <f t="shared" ca="1" si="14"/>
        <v>164</v>
      </c>
      <c r="AJ12" s="61" t="s">
        <v>20</v>
      </c>
      <c r="AK12" s="41">
        <f t="shared" ca="1" si="15"/>
        <v>7</v>
      </c>
      <c r="AL12" s="61" t="s">
        <v>21</v>
      </c>
      <c r="AM12" s="41">
        <f t="shared" ca="1" si="1"/>
        <v>157</v>
      </c>
      <c r="AN12" s="37"/>
      <c r="AO12" s="56" t="s">
        <v>12</v>
      </c>
      <c r="AP12" s="82">
        <f t="shared" ca="1" si="16"/>
        <v>1</v>
      </c>
      <c r="AQ12" s="82">
        <f t="shared" ca="1" si="17"/>
        <v>6</v>
      </c>
      <c r="AR12" s="82">
        <f t="shared" ca="1" si="18"/>
        <v>4</v>
      </c>
      <c r="AS12" s="37"/>
      <c r="AT12" s="82">
        <f t="shared" ca="1" si="19"/>
        <v>0</v>
      </c>
      <c r="AU12" s="82">
        <f t="shared" ca="1" si="20"/>
        <v>0</v>
      </c>
      <c r="AV12" s="82">
        <f t="shared" ca="1" si="21"/>
        <v>7</v>
      </c>
      <c r="AW12" s="37"/>
      <c r="AX12" s="56" t="s">
        <v>12</v>
      </c>
      <c r="AY12" s="41">
        <f t="shared" ca="1" si="22"/>
        <v>164</v>
      </c>
      <c r="AZ12" s="61" t="s">
        <v>20</v>
      </c>
      <c r="BA12" s="41">
        <f t="shared" ca="1" si="23"/>
        <v>7</v>
      </c>
      <c r="BB12" s="61" t="s">
        <v>21</v>
      </c>
      <c r="BC12" s="41">
        <f t="shared" ca="1" si="2"/>
        <v>157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0.68335008287062482</v>
      </c>
      <c r="BZ12" s="40">
        <f t="shared" ca="1" si="4"/>
        <v>4</v>
      </c>
      <c r="CA12" s="17"/>
      <c r="CB12" s="37">
        <v>12</v>
      </c>
      <c r="CC12" s="37">
        <v>1</v>
      </c>
      <c r="CD12" s="37">
        <v>0</v>
      </c>
      <c r="CG12" s="39">
        <f t="shared" ca="1" si="5"/>
        <v>0.69959570059411136</v>
      </c>
      <c r="CH12" s="40">
        <f t="shared" ca="1" si="6"/>
        <v>37</v>
      </c>
      <c r="CI12" s="17"/>
      <c r="CJ12" s="37">
        <v>12</v>
      </c>
      <c r="CK12" s="37">
        <v>1</v>
      </c>
      <c r="CL12" s="37">
        <v>1</v>
      </c>
      <c r="CO12" s="39">
        <f t="shared" ca="1" si="7"/>
        <v>0.99700022539047906</v>
      </c>
      <c r="CP12" s="40">
        <f t="shared" ca="1" si="0"/>
        <v>1</v>
      </c>
      <c r="CQ12" s="17"/>
      <c r="CR12" s="37">
        <v>12</v>
      </c>
      <c r="CS12" s="37">
        <v>1</v>
      </c>
      <c r="CT12" s="37">
        <v>1</v>
      </c>
      <c r="CV12" s="36"/>
      <c r="CW12" s="36"/>
    </row>
    <row r="13" spans="1:101" s="1" customFormat="1" ht="42" customHeight="1" thickBot="1" x14ac:dyDescent="0.3">
      <c r="A13" s="9"/>
      <c r="B13" s="151" t="s">
        <v>106</v>
      </c>
      <c r="C13" s="151">
        <f ca="1">AD5</f>
        <v>0</v>
      </c>
      <c r="D13" s="151">
        <f ca="1">AE5</f>
        <v>1</v>
      </c>
      <c r="E13" s="151">
        <f ca="1">AF5</f>
        <v>0</v>
      </c>
      <c r="F13" s="8"/>
      <c r="G13" s="9"/>
      <c r="H13" s="151" t="s">
        <v>20</v>
      </c>
      <c r="I13" s="151">
        <f ca="1">AD6</f>
        <v>0</v>
      </c>
      <c r="J13" s="151">
        <f ca="1">AE6</f>
        <v>1</v>
      </c>
      <c r="K13" s="151">
        <f ca="1">AF6</f>
        <v>0</v>
      </c>
      <c r="L13" s="8"/>
      <c r="M13" s="9"/>
      <c r="N13" s="151" t="s">
        <v>107</v>
      </c>
      <c r="O13" s="151">
        <f ca="1">AD7</f>
        <v>0</v>
      </c>
      <c r="P13" s="151">
        <f ca="1">AE7</f>
        <v>7</v>
      </c>
      <c r="Q13" s="151">
        <f ca="1">AF7</f>
        <v>9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1</v>
      </c>
      <c r="AA13" s="41">
        <f t="shared" ca="1" si="9"/>
        <v>3</v>
      </c>
      <c r="AB13" s="41">
        <f t="shared" ca="1" si="10"/>
        <v>0</v>
      </c>
      <c r="AC13" s="37"/>
      <c r="AD13" s="41">
        <f t="shared" ca="1" si="11"/>
        <v>0</v>
      </c>
      <c r="AE13" s="41">
        <f t="shared" ca="1" si="12"/>
        <v>6</v>
      </c>
      <c r="AF13" s="41">
        <f t="shared" ca="1" si="13"/>
        <v>0</v>
      </c>
      <c r="AG13" s="37"/>
      <c r="AH13" s="56" t="s">
        <v>11</v>
      </c>
      <c r="AI13" s="41">
        <f t="shared" ca="1" si="14"/>
        <v>130</v>
      </c>
      <c r="AJ13" s="61" t="s">
        <v>20</v>
      </c>
      <c r="AK13" s="41">
        <f t="shared" ca="1" si="15"/>
        <v>60</v>
      </c>
      <c r="AL13" s="61" t="s">
        <v>21</v>
      </c>
      <c r="AM13" s="41">
        <f t="shared" ca="1" si="1"/>
        <v>70</v>
      </c>
      <c r="AN13" s="37"/>
      <c r="AO13" s="56" t="s">
        <v>11</v>
      </c>
      <c r="AP13" s="82">
        <f t="shared" ca="1" si="16"/>
        <v>1</v>
      </c>
      <c r="AQ13" s="82">
        <f t="shared" ca="1" si="17"/>
        <v>3</v>
      </c>
      <c r="AR13" s="82">
        <f t="shared" ca="1" si="18"/>
        <v>0</v>
      </c>
      <c r="AS13" s="37"/>
      <c r="AT13" s="82">
        <f t="shared" ca="1" si="19"/>
        <v>0</v>
      </c>
      <c r="AU13" s="82">
        <f t="shared" ca="1" si="20"/>
        <v>6</v>
      </c>
      <c r="AV13" s="82">
        <f t="shared" ca="1" si="21"/>
        <v>0</v>
      </c>
      <c r="AW13" s="37"/>
      <c r="AX13" s="56" t="s">
        <v>11</v>
      </c>
      <c r="AY13" s="41">
        <f t="shared" ca="1" si="22"/>
        <v>130</v>
      </c>
      <c r="AZ13" s="61" t="s">
        <v>20</v>
      </c>
      <c r="BA13" s="41">
        <f t="shared" ca="1" si="23"/>
        <v>60</v>
      </c>
      <c r="BB13" s="61" t="s">
        <v>21</v>
      </c>
      <c r="BC13" s="41">
        <f t="shared" ca="1" si="2"/>
        <v>70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/>
      <c r="BZ13" s="40"/>
      <c r="CA13" s="17"/>
      <c r="CB13" s="37"/>
      <c r="CC13" s="37"/>
      <c r="CD13" s="37"/>
      <c r="CG13" s="39">
        <f t="shared" ca="1" si="5"/>
        <v>0.70429327824295485</v>
      </c>
      <c r="CH13" s="40">
        <f t="shared" ca="1" si="6"/>
        <v>36</v>
      </c>
      <c r="CI13" s="17"/>
      <c r="CJ13" s="37">
        <v>13</v>
      </c>
      <c r="CK13" s="37">
        <v>1</v>
      </c>
      <c r="CL13" s="37">
        <v>2</v>
      </c>
      <c r="CO13" s="39">
        <f t="shared" ca="1" si="7"/>
        <v>0.90584814022679405</v>
      </c>
      <c r="CP13" s="40">
        <f t="shared" ca="1" si="0"/>
        <v>10</v>
      </c>
      <c r="CQ13" s="17"/>
      <c r="CR13" s="37">
        <v>13</v>
      </c>
      <c r="CS13" s="37">
        <v>1</v>
      </c>
      <c r="CT13" s="37">
        <v>2</v>
      </c>
      <c r="CV13" s="36"/>
      <c r="CW13" s="36"/>
    </row>
    <row r="14" spans="1:101" s="1" customFormat="1" ht="42" customHeight="1" x14ac:dyDescent="0.4">
      <c r="A14" s="9"/>
      <c r="B14" s="2"/>
      <c r="C14" s="2"/>
      <c r="D14" s="2"/>
      <c r="E14" s="2"/>
      <c r="F14" s="8"/>
      <c r="G14" s="9"/>
      <c r="H14" s="2"/>
      <c r="I14" s="2"/>
      <c r="J14" s="2"/>
      <c r="K14" s="2"/>
      <c r="L14" s="8"/>
      <c r="M14" s="9"/>
      <c r="N14" s="2"/>
      <c r="O14" s="2"/>
      <c r="P14" s="2"/>
      <c r="Q14" s="2"/>
      <c r="R14" s="8"/>
      <c r="S14" s="2"/>
      <c r="T14" s="2"/>
      <c r="U14" s="2"/>
      <c r="V14" s="2"/>
      <c r="W14" s="2"/>
      <c r="X14" s="37"/>
      <c r="Y14" s="37"/>
      <c r="Z14" s="144" t="s">
        <v>96</v>
      </c>
      <c r="AA14" s="144" t="s">
        <v>97</v>
      </c>
      <c r="AB14" s="144" t="s">
        <v>98</v>
      </c>
      <c r="AC14" s="144" t="s">
        <v>99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/>
      <c r="BZ14" s="40"/>
      <c r="CA14" s="17"/>
      <c r="CB14" s="37"/>
      <c r="CC14" s="37"/>
      <c r="CD14" s="37"/>
      <c r="CG14" s="39">
        <f t="shared" ca="1" si="5"/>
        <v>0.98635856376354536</v>
      </c>
      <c r="CH14" s="40">
        <f t="shared" ca="1" si="6"/>
        <v>5</v>
      </c>
      <c r="CI14" s="17"/>
      <c r="CJ14" s="37">
        <v>14</v>
      </c>
      <c r="CK14" s="37">
        <v>1</v>
      </c>
      <c r="CL14" s="37">
        <v>3</v>
      </c>
      <c r="CO14" s="39">
        <f t="shared" ca="1" si="7"/>
        <v>8.3797878530911696E-2</v>
      </c>
      <c r="CP14" s="40">
        <f t="shared" ca="1" si="0"/>
        <v>94</v>
      </c>
      <c r="CQ14" s="17"/>
      <c r="CR14" s="37">
        <v>14</v>
      </c>
      <c r="CS14" s="37">
        <v>1</v>
      </c>
      <c r="CT14" s="37">
        <v>3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/>
      <c r="BZ15" s="40"/>
      <c r="CA15" s="17"/>
      <c r="CB15" s="37"/>
      <c r="CC15" s="36"/>
      <c r="CD15" s="37"/>
      <c r="CG15" s="39">
        <f t="shared" ca="1" si="5"/>
        <v>0.97830219276131425</v>
      </c>
      <c r="CH15" s="40">
        <f t="shared" ca="1" si="6"/>
        <v>9</v>
      </c>
      <c r="CI15" s="17"/>
      <c r="CJ15" s="37">
        <v>15</v>
      </c>
      <c r="CK15" s="37">
        <v>1</v>
      </c>
      <c r="CL15" s="37">
        <v>4</v>
      </c>
      <c r="CO15" s="39">
        <f t="shared" ca="1" si="7"/>
        <v>0.45493861660737345</v>
      </c>
      <c r="CP15" s="40">
        <f t="shared" ca="1" si="0"/>
        <v>57</v>
      </c>
      <c r="CQ15" s="17"/>
      <c r="CR15" s="37">
        <v>15</v>
      </c>
      <c r="CS15" s="37">
        <v>1</v>
      </c>
      <c r="CT15" s="37">
        <v>4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8"/>
      <c r="E16" s="146"/>
      <c r="F16" s="5"/>
      <c r="G16" s="3"/>
      <c r="H16" s="4"/>
      <c r="I16" s="22"/>
      <c r="J16" s="148"/>
      <c r="K16" s="146"/>
      <c r="L16" s="5"/>
      <c r="M16" s="3"/>
      <c r="N16" s="4"/>
      <c r="O16" s="22"/>
      <c r="P16" s="148"/>
      <c r="Q16" s="146"/>
      <c r="R16" s="5"/>
      <c r="S16" s="2"/>
      <c r="T16" s="2"/>
      <c r="U16" s="2"/>
      <c r="V16" s="2"/>
      <c r="W16" s="2"/>
      <c r="X16" s="37"/>
      <c r="Y16" s="56" t="s">
        <v>2</v>
      </c>
      <c r="Z16" s="145"/>
      <c r="AA16" s="145"/>
      <c r="AB16" s="145"/>
      <c r="AC16" s="145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/>
      <c r="BZ16" s="40"/>
      <c r="CA16" s="17"/>
      <c r="CB16" s="37"/>
      <c r="CC16" s="36"/>
      <c r="CD16" s="37"/>
      <c r="CG16" s="39">
        <f t="shared" ca="1" si="5"/>
        <v>0.46016709107084663</v>
      </c>
      <c r="CH16" s="40">
        <f t="shared" ca="1" si="6"/>
        <v>53</v>
      </c>
      <c r="CI16" s="17"/>
      <c r="CJ16" s="37">
        <v>16</v>
      </c>
      <c r="CK16" s="37">
        <v>1</v>
      </c>
      <c r="CL16" s="37">
        <v>5</v>
      </c>
      <c r="CO16" s="39">
        <f t="shared" ca="1" si="7"/>
        <v>4.0770229956934023E-2</v>
      </c>
      <c r="CP16" s="40">
        <f t="shared" ca="1" si="0"/>
        <v>98</v>
      </c>
      <c r="CQ16" s="17"/>
      <c r="CR16" s="37">
        <v>16</v>
      </c>
      <c r="CS16" s="37">
        <v>1</v>
      </c>
      <c r="CT16" s="37">
        <v>5</v>
      </c>
      <c r="CV16" s="36"/>
      <c r="CW16" s="36"/>
    </row>
    <row r="17" spans="1:101" s="1" customFormat="1" ht="36.6" customHeight="1" x14ac:dyDescent="0.25">
      <c r="A17" s="6" t="s">
        <v>108</v>
      </c>
      <c r="B17" s="7"/>
      <c r="C17" s="147"/>
      <c r="D17" s="147"/>
      <c r="E17" s="147"/>
      <c r="F17" s="8"/>
      <c r="G17" s="6" t="s">
        <v>9</v>
      </c>
      <c r="H17" s="7"/>
      <c r="I17" s="147"/>
      <c r="J17" s="147"/>
      <c r="K17" s="147"/>
      <c r="L17" s="8"/>
      <c r="M17" s="6" t="s">
        <v>109</v>
      </c>
      <c r="N17" s="7"/>
      <c r="O17" s="147"/>
      <c r="P17" s="147"/>
      <c r="Q17" s="147"/>
      <c r="R17" s="8"/>
      <c r="S17" s="2"/>
      <c r="T17" s="2"/>
      <c r="U17" s="2"/>
      <c r="V17" s="2"/>
      <c r="W17" s="2"/>
      <c r="X17" s="37"/>
      <c r="Y17" s="56" t="s">
        <v>3</v>
      </c>
      <c r="Z17" s="145"/>
      <c r="AA17" s="145"/>
      <c r="AB17" s="145"/>
      <c r="AC17" s="145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/>
      <c r="BZ17" s="40"/>
      <c r="CA17" s="17"/>
      <c r="CB17" s="37"/>
      <c r="CC17" s="36"/>
      <c r="CD17" s="37"/>
      <c r="CG17" s="39">
        <f t="shared" ca="1" si="5"/>
        <v>0.98473035619858562</v>
      </c>
      <c r="CH17" s="40">
        <f t="shared" ca="1" si="6"/>
        <v>7</v>
      </c>
      <c r="CI17" s="17"/>
      <c r="CJ17" s="37">
        <v>17</v>
      </c>
      <c r="CK17" s="37">
        <v>1</v>
      </c>
      <c r="CL17" s="37">
        <v>6</v>
      </c>
      <c r="CO17" s="39">
        <f t="shared" ca="1" si="7"/>
        <v>0.84398296562257669</v>
      </c>
      <c r="CP17" s="40">
        <f t="shared" ca="1" si="0"/>
        <v>18</v>
      </c>
      <c r="CQ17" s="17"/>
      <c r="CR17" s="37">
        <v>17</v>
      </c>
      <c r="CS17" s="37">
        <v>1</v>
      </c>
      <c r="CT17" s="37">
        <v>6</v>
      </c>
      <c r="CV17" s="36"/>
      <c r="CW17" s="36"/>
    </row>
    <row r="18" spans="1:101" s="1" customFormat="1" ht="42" customHeight="1" x14ac:dyDescent="0.25">
      <c r="A18" s="9"/>
      <c r="B18" s="150"/>
      <c r="C18" s="152">
        <f ca="1">Z8</f>
        <v>1</v>
      </c>
      <c r="D18" s="152">
        <f ca="1">AA8</f>
        <v>1</v>
      </c>
      <c r="E18" s="152">
        <f ca="1">AB8</f>
        <v>2</v>
      </c>
      <c r="F18" s="8"/>
      <c r="G18" s="9"/>
      <c r="H18" s="150"/>
      <c r="I18" s="152">
        <f ca="1">Z9</f>
        <v>1</v>
      </c>
      <c r="J18" s="152">
        <f ca="1">AA9</f>
        <v>7</v>
      </c>
      <c r="K18" s="152">
        <f ca="1">AB9</f>
        <v>5</v>
      </c>
      <c r="L18" s="8"/>
      <c r="M18" s="9"/>
      <c r="N18" s="150"/>
      <c r="O18" s="152">
        <f ca="1">Z10</f>
        <v>1</v>
      </c>
      <c r="P18" s="152">
        <f ca="1">AA10</f>
        <v>7</v>
      </c>
      <c r="Q18" s="152">
        <f ca="1">AB10</f>
        <v>2</v>
      </c>
      <c r="R18" s="8"/>
      <c r="S18" s="2"/>
      <c r="T18" s="2"/>
      <c r="U18" s="2"/>
      <c r="V18" s="2"/>
      <c r="W18" s="2"/>
      <c r="X18" s="37"/>
      <c r="Y18" s="56" t="s">
        <v>4</v>
      </c>
      <c r="Z18" s="145"/>
      <c r="AA18" s="145"/>
      <c r="AB18" s="145"/>
      <c r="AC18" s="145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/>
      <c r="BZ18" s="40"/>
      <c r="CA18" s="17"/>
      <c r="CB18" s="37"/>
      <c r="CC18" s="36"/>
      <c r="CD18" s="37"/>
      <c r="CG18" s="39">
        <f t="shared" ca="1" si="5"/>
        <v>0.5171542877246138</v>
      </c>
      <c r="CH18" s="40">
        <f t="shared" ca="1" si="6"/>
        <v>49</v>
      </c>
      <c r="CI18" s="17"/>
      <c r="CJ18" s="37">
        <v>18</v>
      </c>
      <c r="CK18" s="37">
        <v>1</v>
      </c>
      <c r="CL18" s="37">
        <v>7</v>
      </c>
      <c r="CO18" s="39">
        <f t="shared" ca="1" si="7"/>
        <v>0.93975427235459774</v>
      </c>
      <c r="CP18" s="40">
        <f t="shared" ca="1" si="0"/>
        <v>5</v>
      </c>
      <c r="CQ18" s="17"/>
      <c r="CR18" s="37">
        <v>18</v>
      </c>
      <c r="CS18" s="37">
        <v>1</v>
      </c>
      <c r="CT18" s="37">
        <v>7</v>
      </c>
      <c r="CV18" s="36"/>
      <c r="CW18" s="36"/>
    </row>
    <row r="19" spans="1:101" s="1" customFormat="1" ht="42" customHeight="1" thickBot="1" x14ac:dyDescent="0.3">
      <c r="A19" s="9"/>
      <c r="B19" s="151" t="s">
        <v>110</v>
      </c>
      <c r="C19" s="151">
        <f ca="1">AD8</f>
        <v>0</v>
      </c>
      <c r="D19" s="151">
        <f ca="1">AE8</f>
        <v>2</v>
      </c>
      <c r="E19" s="151">
        <f ca="1">AF8</f>
        <v>7</v>
      </c>
      <c r="F19" s="8"/>
      <c r="G19" s="9"/>
      <c r="H19" s="151" t="s">
        <v>101</v>
      </c>
      <c r="I19" s="151">
        <f ca="1">AD9</f>
        <v>0</v>
      </c>
      <c r="J19" s="151">
        <f ca="1">AE9</f>
        <v>9</v>
      </c>
      <c r="K19" s="151">
        <f ca="1">AF9</f>
        <v>7</v>
      </c>
      <c r="L19" s="8"/>
      <c r="M19" s="9"/>
      <c r="N19" s="151" t="s">
        <v>101</v>
      </c>
      <c r="O19" s="151">
        <f ca="1">AD10</f>
        <v>0</v>
      </c>
      <c r="P19" s="151">
        <f ca="1">AE10</f>
        <v>3</v>
      </c>
      <c r="Q19" s="151">
        <f ca="1">AF10</f>
        <v>5</v>
      </c>
      <c r="R19" s="8"/>
      <c r="S19" s="2"/>
      <c r="T19" s="2"/>
      <c r="U19" s="2"/>
      <c r="V19" s="2"/>
      <c r="W19" s="2"/>
      <c r="X19" s="37"/>
      <c r="Y19" s="56" t="s">
        <v>7</v>
      </c>
      <c r="Z19" s="145"/>
      <c r="AA19" s="145"/>
      <c r="AB19" s="145"/>
      <c r="AC19" s="145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>
        <f t="shared" ca="1" si="5"/>
        <v>0.11370938012598997</v>
      </c>
      <c r="CH19" s="40">
        <f t="shared" ca="1" si="6"/>
        <v>89</v>
      </c>
      <c r="CI19" s="17"/>
      <c r="CJ19" s="37">
        <v>19</v>
      </c>
      <c r="CK19" s="37">
        <v>1</v>
      </c>
      <c r="CL19" s="37">
        <v>8</v>
      </c>
      <c r="CO19" s="39">
        <f t="shared" ca="1" si="7"/>
        <v>0.30326075652814877</v>
      </c>
      <c r="CP19" s="40">
        <f t="shared" ca="1" si="0"/>
        <v>71</v>
      </c>
      <c r="CQ19" s="17"/>
      <c r="CR19" s="37">
        <v>19</v>
      </c>
      <c r="CS19" s="37">
        <v>1</v>
      </c>
      <c r="CT19" s="37">
        <v>8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5"/>
      <c r="AA20" s="145"/>
      <c r="AB20" s="145"/>
      <c r="AC20" s="145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>
        <f t="shared" ca="1" si="5"/>
        <v>0.8266635263673322</v>
      </c>
      <c r="CH20" s="40">
        <f t="shared" ca="1" si="6"/>
        <v>23</v>
      </c>
      <c r="CI20" s="17"/>
      <c r="CJ20" s="37">
        <v>20</v>
      </c>
      <c r="CK20" s="37">
        <v>1</v>
      </c>
      <c r="CL20" s="37">
        <v>9</v>
      </c>
      <c r="CO20" s="39">
        <f t="shared" ca="1" si="7"/>
        <v>0.16397894021176873</v>
      </c>
      <c r="CP20" s="40">
        <f t="shared" ca="1" si="0"/>
        <v>86</v>
      </c>
      <c r="CQ20" s="17"/>
      <c r="CR20" s="37">
        <v>20</v>
      </c>
      <c r="CS20" s="37">
        <v>1</v>
      </c>
      <c r="CT20" s="37">
        <v>9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5"/>
      <c r="AA21" s="145"/>
      <c r="AB21" s="145"/>
      <c r="AC21" s="145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>
        <f t="shared" ca="1" si="5"/>
        <v>0.84324768231671277</v>
      </c>
      <c r="CH21" s="40">
        <f t="shared" ca="1" si="6"/>
        <v>21</v>
      </c>
      <c r="CI21" s="17"/>
      <c r="CJ21" s="37">
        <v>21</v>
      </c>
      <c r="CK21" s="37">
        <v>2</v>
      </c>
      <c r="CL21" s="37">
        <v>0</v>
      </c>
      <c r="CO21" s="39">
        <f t="shared" ca="1" si="7"/>
        <v>0.88145656368761471</v>
      </c>
      <c r="CP21" s="40">
        <f t="shared" ca="1" si="0"/>
        <v>12</v>
      </c>
      <c r="CQ21" s="17"/>
      <c r="CR21" s="37">
        <v>21</v>
      </c>
      <c r="CS21" s="37">
        <v>2</v>
      </c>
      <c r="CT21" s="37">
        <v>0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8"/>
      <c r="E22" s="146"/>
      <c r="F22" s="5"/>
      <c r="G22" s="3"/>
      <c r="H22" s="4"/>
      <c r="I22" s="22"/>
      <c r="J22" s="148"/>
      <c r="K22" s="146"/>
      <c r="L22" s="5"/>
      <c r="M22" s="3"/>
      <c r="N22" s="4"/>
      <c r="O22" s="22"/>
      <c r="P22" s="148"/>
      <c r="Q22" s="146"/>
      <c r="R22" s="5"/>
      <c r="S22" s="2"/>
      <c r="T22" s="2"/>
      <c r="U22" s="2"/>
      <c r="V22" s="2"/>
      <c r="W22" s="2"/>
      <c r="X22" s="37"/>
      <c r="Y22" s="56" t="s">
        <v>8</v>
      </c>
      <c r="Z22" s="145"/>
      <c r="AA22" s="145"/>
      <c r="AB22" s="145"/>
      <c r="AC22" s="145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>
        <f t="shared" ca="1" si="5"/>
        <v>0.21567020103398615</v>
      </c>
      <c r="CH22" s="40">
        <f t="shared" ca="1" si="6"/>
        <v>75</v>
      </c>
      <c r="CI22" s="17"/>
      <c r="CJ22" s="37">
        <v>22</v>
      </c>
      <c r="CK22" s="37">
        <v>2</v>
      </c>
      <c r="CL22" s="37">
        <v>1</v>
      </c>
      <c r="CO22" s="39">
        <f t="shared" ca="1" si="7"/>
        <v>0.57596715118141661</v>
      </c>
      <c r="CP22" s="40">
        <f t="shared" ca="1" si="0"/>
        <v>42</v>
      </c>
      <c r="CQ22" s="17"/>
      <c r="CR22" s="37">
        <v>22</v>
      </c>
      <c r="CS22" s="37">
        <v>2</v>
      </c>
      <c r="CT22" s="37">
        <v>1</v>
      </c>
      <c r="CV22" s="36"/>
      <c r="CW22" s="36"/>
    </row>
    <row r="23" spans="1:101" s="1" customFormat="1" ht="36.6" customHeight="1" x14ac:dyDescent="0.25">
      <c r="A23" s="6" t="s">
        <v>111</v>
      </c>
      <c r="B23" s="7"/>
      <c r="C23" s="147"/>
      <c r="D23" s="147"/>
      <c r="E23" s="147"/>
      <c r="F23" s="8"/>
      <c r="G23" s="6" t="s">
        <v>112</v>
      </c>
      <c r="H23" s="7"/>
      <c r="I23" s="147"/>
      <c r="J23" s="147"/>
      <c r="K23" s="147"/>
      <c r="L23" s="8"/>
      <c r="M23" s="6" t="s">
        <v>113</v>
      </c>
      <c r="N23" s="7"/>
      <c r="O23" s="147"/>
      <c r="P23" s="147"/>
      <c r="Q23" s="147"/>
      <c r="R23" s="8"/>
      <c r="S23" s="2"/>
      <c r="T23" s="2"/>
      <c r="U23" s="2"/>
      <c r="V23" s="2"/>
      <c r="W23" s="2"/>
      <c r="X23" s="37"/>
      <c r="Y23" s="56" t="s">
        <v>9</v>
      </c>
      <c r="Z23" s="145"/>
      <c r="AA23" s="145"/>
      <c r="AB23" s="145"/>
      <c r="AC23" s="145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>
        <f t="shared" ca="1" si="5"/>
        <v>0.65878180375063555</v>
      </c>
      <c r="CH23" s="40">
        <f t="shared" ca="1" si="6"/>
        <v>41</v>
      </c>
      <c r="CI23" s="17"/>
      <c r="CJ23" s="37">
        <v>23</v>
      </c>
      <c r="CK23" s="37">
        <v>2</v>
      </c>
      <c r="CL23" s="37">
        <v>2</v>
      </c>
      <c r="CO23" s="39">
        <f t="shared" ca="1" si="7"/>
        <v>0.62284981804761885</v>
      </c>
      <c r="CP23" s="40">
        <f t="shared" ca="1" si="0"/>
        <v>39</v>
      </c>
      <c r="CQ23" s="17"/>
      <c r="CR23" s="37">
        <v>23</v>
      </c>
      <c r="CS23" s="37">
        <v>2</v>
      </c>
      <c r="CT23" s="37">
        <v>2</v>
      </c>
      <c r="CV23" s="36"/>
      <c r="CW23" s="36"/>
    </row>
    <row r="24" spans="1:101" s="1" customFormat="1" ht="42" customHeight="1" x14ac:dyDescent="0.25">
      <c r="A24" s="9"/>
      <c r="B24" s="150"/>
      <c r="C24" s="152">
        <f ca="1">Z11</f>
        <v>1</v>
      </c>
      <c r="D24" s="152">
        <f ca="1">AA11</f>
        <v>9</v>
      </c>
      <c r="E24" s="152">
        <f ca="1">AB11</f>
        <v>1</v>
      </c>
      <c r="F24" s="8"/>
      <c r="G24" s="9"/>
      <c r="H24" s="150"/>
      <c r="I24" s="152">
        <f ca="1">Z12</f>
        <v>1</v>
      </c>
      <c r="J24" s="152">
        <f ca="1">AA12</f>
        <v>6</v>
      </c>
      <c r="K24" s="152">
        <f ca="1">AB12</f>
        <v>4</v>
      </c>
      <c r="L24" s="8"/>
      <c r="M24" s="9"/>
      <c r="N24" s="150"/>
      <c r="O24" s="152">
        <f ca="1">Z13</f>
        <v>1</v>
      </c>
      <c r="P24" s="152">
        <f ca="1">AA13</f>
        <v>3</v>
      </c>
      <c r="Q24" s="152">
        <f ca="1">AB13</f>
        <v>0</v>
      </c>
      <c r="R24" s="8"/>
      <c r="S24" s="2"/>
      <c r="T24" s="2"/>
      <c r="U24" s="2"/>
      <c r="V24" s="2"/>
      <c r="W24" s="2"/>
      <c r="X24" s="37"/>
      <c r="Y24" s="56" t="s">
        <v>10</v>
      </c>
      <c r="Z24" s="145"/>
      <c r="AA24" s="145"/>
      <c r="AB24" s="145"/>
      <c r="AC24" s="145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>
        <f t="shared" ca="1" si="5"/>
        <v>0.39223224193858419</v>
      </c>
      <c r="CH24" s="40">
        <f t="shared" ca="1" si="6"/>
        <v>60</v>
      </c>
      <c r="CI24" s="17"/>
      <c r="CJ24" s="37">
        <v>24</v>
      </c>
      <c r="CK24" s="37">
        <v>2</v>
      </c>
      <c r="CL24" s="37">
        <v>3</v>
      </c>
      <c r="CO24" s="39">
        <f t="shared" ca="1" si="7"/>
        <v>0.72781436221712059</v>
      </c>
      <c r="CP24" s="40">
        <f t="shared" ca="1" si="0"/>
        <v>31</v>
      </c>
      <c r="CQ24" s="17"/>
      <c r="CR24" s="37">
        <v>24</v>
      </c>
      <c r="CS24" s="37">
        <v>2</v>
      </c>
      <c r="CT24" s="37">
        <v>3</v>
      </c>
      <c r="CV24" s="36"/>
      <c r="CW24" s="36"/>
    </row>
    <row r="25" spans="1:101" s="1" customFormat="1" ht="42" customHeight="1" thickBot="1" x14ac:dyDescent="0.3">
      <c r="A25" s="9"/>
      <c r="B25" s="151" t="s">
        <v>114</v>
      </c>
      <c r="C25" s="151">
        <f ca="1">AD11</f>
        <v>0</v>
      </c>
      <c r="D25" s="151">
        <f ca="1">AE11</f>
        <v>5</v>
      </c>
      <c r="E25" s="151">
        <f ca="1">AF11</f>
        <v>0</v>
      </c>
      <c r="F25" s="8"/>
      <c r="G25" s="9"/>
      <c r="H25" s="151" t="s">
        <v>20</v>
      </c>
      <c r="I25" s="151">
        <f ca="1">AD12</f>
        <v>0</v>
      </c>
      <c r="J25" s="151">
        <f ca="1">AE12</f>
        <v>0</v>
      </c>
      <c r="K25" s="151">
        <f ca="1">AF12</f>
        <v>7</v>
      </c>
      <c r="L25" s="8"/>
      <c r="M25" s="9"/>
      <c r="N25" s="151" t="s">
        <v>115</v>
      </c>
      <c r="O25" s="151">
        <f ca="1">AD13</f>
        <v>0</v>
      </c>
      <c r="P25" s="151">
        <f ca="1">AE13</f>
        <v>6</v>
      </c>
      <c r="Q25" s="151">
        <f ca="1">AF13</f>
        <v>0</v>
      </c>
      <c r="R25" s="8"/>
      <c r="S25" s="2"/>
      <c r="T25" s="2"/>
      <c r="U25" s="2"/>
      <c r="V25" s="2"/>
      <c r="W25" s="2"/>
      <c r="X25" s="37"/>
      <c r="Y25" s="56" t="s">
        <v>13</v>
      </c>
      <c r="Z25" s="145"/>
      <c r="AA25" s="145"/>
      <c r="AB25" s="145"/>
      <c r="AC25" s="145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>
        <f t="shared" ca="1" si="5"/>
        <v>0.26076431730052474</v>
      </c>
      <c r="CH25" s="40">
        <f t="shared" ca="1" si="6"/>
        <v>70</v>
      </c>
      <c r="CI25" s="17"/>
      <c r="CJ25" s="37">
        <v>25</v>
      </c>
      <c r="CK25" s="37">
        <v>2</v>
      </c>
      <c r="CL25" s="37">
        <v>4</v>
      </c>
      <c r="CO25" s="39">
        <f t="shared" ca="1" si="7"/>
        <v>0.75734934722592151</v>
      </c>
      <c r="CP25" s="40">
        <f t="shared" ca="1" si="0"/>
        <v>29</v>
      </c>
      <c r="CQ25" s="17"/>
      <c r="CR25" s="37">
        <v>25</v>
      </c>
      <c r="CS25" s="37">
        <v>2</v>
      </c>
      <c r="CT25" s="37">
        <v>4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5"/>
      <c r="AA26" s="145"/>
      <c r="AB26" s="145"/>
      <c r="AC26" s="145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>
        <f t="shared" ca="1" si="5"/>
        <v>0.87425674928469654</v>
      </c>
      <c r="CH26" s="40">
        <f t="shared" ca="1" si="6"/>
        <v>19</v>
      </c>
      <c r="CI26" s="17"/>
      <c r="CJ26" s="37">
        <v>26</v>
      </c>
      <c r="CK26" s="37">
        <v>2</v>
      </c>
      <c r="CL26" s="37">
        <v>5</v>
      </c>
      <c r="CO26" s="39">
        <f t="shared" ca="1" si="7"/>
        <v>0.36028670958969922</v>
      </c>
      <c r="CP26" s="40">
        <f t="shared" ca="1" si="0"/>
        <v>66</v>
      </c>
      <c r="CQ26" s="17"/>
      <c r="CR26" s="37">
        <v>26</v>
      </c>
      <c r="CS26" s="37">
        <v>2</v>
      </c>
      <c r="CT26" s="37">
        <v>5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5"/>
      <c r="AA27" s="145"/>
      <c r="AB27" s="145"/>
      <c r="AC27" s="145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>
        <f t="shared" ca="1" si="5"/>
        <v>0.98566757166335539</v>
      </c>
      <c r="CH27" s="40">
        <f t="shared" ca="1" si="6"/>
        <v>6</v>
      </c>
      <c r="CI27" s="17"/>
      <c r="CJ27" s="37">
        <v>27</v>
      </c>
      <c r="CK27" s="37">
        <v>2</v>
      </c>
      <c r="CL27" s="37">
        <v>6</v>
      </c>
      <c r="CO27" s="39">
        <f t="shared" ca="1" si="7"/>
        <v>0.97941142510461365</v>
      </c>
      <c r="CP27" s="40">
        <f t="shared" ca="1" si="0"/>
        <v>3</v>
      </c>
      <c r="CQ27" s="17"/>
      <c r="CR27" s="37">
        <v>27</v>
      </c>
      <c r="CS27" s="37">
        <v>2</v>
      </c>
      <c r="CT27" s="37">
        <v>6</v>
      </c>
      <c r="CV27" s="36"/>
      <c r="CW27" s="36"/>
    </row>
    <row r="28" spans="1:101" s="1" customFormat="1" ht="39.950000000000003" customHeight="1" thickBot="1" x14ac:dyDescent="0.3">
      <c r="A28" s="185" t="str">
        <f>A1</f>
        <v>ひき算 筆算 １○○－２けた ミックス補助印なし</v>
      </c>
      <c r="B28" s="185"/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90">
        <f>Q1</f>
        <v>1</v>
      </c>
      <c r="R28" s="190"/>
      <c r="S28" s="34"/>
      <c r="T28" s="34"/>
      <c r="U28" s="34"/>
      <c r="V28" s="34"/>
      <c r="W28" s="34"/>
      <c r="X28" s="37"/>
      <c r="Y28" s="37"/>
      <c r="Z28" s="37" t="str">
        <f t="shared" ref="Z28:AB40" si="24">Z1</f>
        <v>被減数修正</v>
      </c>
      <c r="AA28" s="37"/>
      <c r="AB28" s="37"/>
      <c r="AC28" s="37"/>
      <c r="AD28" s="37" t="str">
        <f t="shared" ref="AD28:AD40" si="25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>
        <f t="shared" ca="1" si="5"/>
        <v>0.44864317893003336</v>
      </c>
      <c r="CH28" s="40">
        <f t="shared" ca="1" si="6"/>
        <v>55</v>
      </c>
      <c r="CI28" s="17"/>
      <c r="CJ28" s="37">
        <v>28</v>
      </c>
      <c r="CK28" s="37">
        <v>2</v>
      </c>
      <c r="CL28" s="37">
        <v>7</v>
      </c>
      <c r="CO28" s="39">
        <f t="shared" ca="1" si="7"/>
        <v>0.92614252558527443</v>
      </c>
      <c r="CP28" s="40">
        <f t="shared" ca="1" si="0"/>
        <v>7</v>
      </c>
      <c r="CQ28" s="17"/>
      <c r="CR28" s="37">
        <v>28</v>
      </c>
      <c r="CS28" s="37">
        <v>2</v>
      </c>
      <c r="CT28" s="37">
        <v>7</v>
      </c>
      <c r="CV28" s="36"/>
      <c r="CW28" s="36"/>
    </row>
    <row r="29" spans="1:101" s="1" customFormat="1" ht="38.25" customHeight="1" thickBot="1" x14ac:dyDescent="0.3">
      <c r="A29" s="44"/>
      <c r="B29" s="182" t="str">
        <f>B2</f>
        <v>　　月　　日</v>
      </c>
      <c r="C29" s="183"/>
      <c r="D29" s="183"/>
      <c r="E29" s="184"/>
      <c r="F29" s="182" t="str">
        <f>F2</f>
        <v>名前</v>
      </c>
      <c r="G29" s="183"/>
      <c r="H29" s="183"/>
      <c r="I29" s="182"/>
      <c r="J29" s="183"/>
      <c r="K29" s="183"/>
      <c r="L29" s="183"/>
      <c r="M29" s="183"/>
      <c r="N29" s="183"/>
      <c r="O29" s="183"/>
      <c r="P29" s="183"/>
      <c r="Q29" s="184"/>
      <c r="R29" s="44"/>
      <c r="S29" s="17"/>
      <c r="V29" s="17"/>
      <c r="W29" s="17"/>
      <c r="X29" s="37"/>
      <c r="Y29" s="37" t="str">
        <f t="shared" ref="Y29:Y40" si="26">Y2</f>
        <v>①</v>
      </c>
      <c r="Z29" s="41">
        <f ca="1">Z2</f>
        <v>1</v>
      </c>
      <c r="AA29" s="41">
        <f t="shared" ca="1" si="24"/>
        <v>6</v>
      </c>
      <c r="AB29" s="41">
        <f t="shared" ca="1" si="24"/>
        <v>5</v>
      </c>
      <c r="AC29" s="37"/>
      <c r="AD29" s="41">
        <f t="shared" ca="1" si="25"/>
        <v>0</v>
      </c>
      <c r="AE29" s="41">
        <f t="shared" ref="AE29:AF40" ca="1" si="27">AE2</f>
        <v>4</v>
      </c>
      <c r="AF29" s="41">
        <f t="shared" ca="1" si="27"/>
        <v>2</v>
      </c>
      <c r="AG29" s="37"/>
      <c r="AH29" s="42" t="str">
        <f t="shared" ref="AH29:AM40" si="28">AH2</f>
        <v>①</v>
      </c>
      <c r="AI29" s="41">
        <f t="shared" ca="1" si="28"/>
        <v>165</v>
      </c>
      <c r="AJ29" s="37" t="str">
        <f t="shared" si="28"/>
        <v>－</v>
      </c>
      <c r="AK29" s="41">
        <f t="shared" ca="1" si="28"/>
        <v>42</v>
      </c>
      <c r="AL29" s="37" t="str">
        <f t="shared" si="28"/>
        <v>＝</v>
      </c>
      <c r="AM29" s="41">
        <f t="shared" ca="1" si="28"/>
        <v>123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>
        <f t="shared" ca="1" si="5"/>
        <v>0.91933831856390558</v>
      </c>
      <c r="CH29" s="40">
        <f t="shared" ca="1" si="6"/>
        <v>14</v>
      </c>
      <c r="CI29" s="17"/>
      <c r="CJ29" s="37">
        <v>29</v>
      </c>
      <c r="CK29" s="37">
        <v>2</v>
      </c>
      <c r="CL29" s="37">
        <v>8</v>
      </c>
      <c r="CO29" s="39">
        <f t="shared" ca="1" si="7"/>
        <v>0.15341281670200835</v>
      </c>
      <c r="CP29" s="40">
        <f t="shared" ca="1" si="0"/>
        <v>87</v>
      </c>
      <c r="CQ29" s="17"/>
      <c r="CR29" s="37">
        <v>29</v>
      </c>
      <c r="CS29" s="37">
        <v>2</v>
      </c>
      <c r="CT29" s="37">
        <v>8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6"/>
        <v>②</v>
      </c>
      <c r="Z30" s="41">
        <f t="shared" ca="1" si="24"/>
        <v>1</v>
      </c>
      <c r="AA30" s="41">
        <f t="shared" ca="1" si="24"/>
        <v>0</v>
      </c>
      <c r="AB30" s="41">
        <f t="shared" ca="1" si="24"/>
        <v>6</v>
      </c>
      <c r="AC30" s="37"/>
      <c r="AD30" s="41">
        <f t="shared" ca="1" si="25"/>
        <v>0</v>
      </c>
      <c r="AE30" s="41">
        <f t="shared" ca="1" si="27"/>
        <v>9</v>
      </c>
      <c r="AF30" s="41">
        <f t="shared" ca="1" si="27"/>
        <v>4</v>
      </c>
      <c r="AG30" s="37"/>
      <c r="AH30" s="42" t="str">
        <f t="shared" si="28"/>
        <v>②</v>
      </c>
      <c r="AI30" s="41">
        <f t="shared" ca="1" si="28"/>
        <v>106</v>
      </c>
      <c r="AJ30" s="37" t="str">
        <f t="shared" si="28"/>
        <v>－</v>
      </c>
      <c r="AK30" s="41">
        <f t="shared" ca="1" si="28"/>
        <v>94</v>
      </c>
      <c r="AL30" s="37" t="str">
        <f t="shared" si="28"/>
        <v>＝</v>
      </c>
      <c r="AM30" s="41">
        <f t="shared" ca="1" si="28"/>
        <v>12</v>
      </c>
      <c r="AN30" s="37"/>
      <c r="AO30" s="36"/>
      <c r="AP30" s="88"/>
      <c r="AQ30" s="89"/>
      <c r="AR30" s="89"/>
      <c r="AS30" s="89"/>
      <c r="AT30" s="89"/>
      <c r="AU30" s="90"/>
      <c r="AV30" s="36"/>
      <c r="AW30" s="3"/>
      <c r="AX30" s="104"/>
      <c r="AY30" s="104"/>
      <c r="AZ30" s="104"/>
      <c r="BA30" s="104"/>
      <c r="BB30" s="105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>
        <f t="shared" ca="1" si="5"/>
        <v>0.77097215986082601</v>
      </c>
      <c r="CH30" s="40">
        <f t="shared" ca="1" si="6"/>
        <v>29</v>
      </c>
      <c r="CI30" s="17"/>
      <c r="CJ30" s="37">
        <v>30</v>
      </c>
      <c r="CK30" s="37">
        <v>2</v>
      </c>
      <c r="CL30" s="37">
        <v>9</v>
      </c>
      <c r="CO30" s="39">
        <f t="shared" ca="1" si="7"/>
        <v>0.30019079527915327</v>
      </c>
      <c r="CP30" s="40">
        <f t="shared" ca="1" si="0"/>
        <v>72</v>
      </c>
      <c r="CQ30" s="17"/>
      <c r="CR30" s="37">
        <v>30</v>
      </c>
      <c r="CS30" s="37">
        <v>2</v>
      </c>
      <c r="CT30" s="37">
        <v>9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/>
      </c>
      <c r="E31" s="21"/>
      <c r="F31" s="21"/>
      <c r="G31" s="23"/>
      <c r="H31" s="21"/>
      <c r="I31" s="21"/>
      <c r="J31" s="22" t="str">
        <f ca="1">IF($AT44="","",VLOOKUP($AT44,$BT$43:$BU$53,2,FALSE))</f>
        <v/>
      </c>
      <c r="K31" s="21"/>
      <c r="L31" s="24"/>
      <c r="M31" s="20"/>
      <c r="N31" s="24"/>
      <c r="O31" s="21"/>
      <c r="P31" s="22" t="str">
        <f ca="1">IF($AT45="","",VLOOKUP($AT45,$BT$43:$BU$53,2,FALSE))</f>
        <v/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6"/>
        <v>③</v>
      </c>
      <c r="Z31" s="41">
        <f t="shared" ca="1" si="24"/>
        <v>1</v>
      </c>
      <c r="AA31" s="41">
        <f t="shared" ca="1" si="24"/>
        <v>7</v>
      </c>
      <c r="AB31" s="41">
        <f t="shared" ca="1" si="24"/>
        <v>1</v>
      </c>
      <c r="AC31" s="37"/>
      <c r="AD31" s="41">
        <f t="shared" ca="1" si="25"/>
        <v>0</v>
      </c>
      <c r="AE31" s="41">
        <f t="shared" ca="1" si="27"/>
        <v>2</v>
      </c>
      <c r="AF31" s="41">
        <f t="shared" ca="1" si="27"/>
        <v>2</v>
      </c>
      <c r="AG31" s="37"/>
      <c r="AH31" s="42" t="str">
        <f t="shared" si="28"/>
        <v>③</v>
      </c>
      <c r="AI31" s="41">
        <f t="shared" ca="1" si="28"/>
        <v>171</v>
      </c>
      <c r="AJ31" s="37" t="str">
        <f t="shared" si="28"/>
        <v>－</v>
      </c>
      <c r="AK31" s="41">
        <f t="shared" ca="1" si="28"/>
        <v>22</v>
      </c>
      <c r="AL31" s="37" t="str">
        <f t="shared" si="28"/>
        <v>＝</v>
      </c>
      <c r="AM31" s="41">
        <f t="shared" ca="1" si="28"/>
        <v>149</v>
      </c>
      <c r="AN31" s="37"/>
      <c r="AO31" s="36"/>
      <c r="AP31" s="91"/>
      <c r="AQ31" s="103"/>
      <c r="AR31" s="103"/>
      <c r="AS31" s="103" t="str">
        <f ca="1">IF(AT43="","",VLOOKUP($AT43,$BT$43:$BU$53,2,FALSE))</f>
        <v/>
      </c>
      <c r="AT31" s="103"/>
      <c r="AU31" s="92"/>
      <c r="AV31" s="36"/>
      <c r="AW31" s="9"/>
      <c r="AX31" s="2"/>
      <c r="AY31" s="84"/>
      <c r="AZ31" s="26" t="s">
        <v>30</v>
      </c>
      <c r="BA31" s="84"/>
      <c r="BB31" s="106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>
        <f t="shared" ca="1" si="5"/>
        <v>0.68448370493568789</v>
      </c>
      <c r="CH31" s="40">
        <f t="shared" ca="1" si="6"/>
        <v>38</v>
      </c>
      <c r="CI31" s="17"/>
      <c r="CJ31" s="37">
        <v>31</v>
      </c>
      <c r="CK31" s="37">
        <v>3</v>
      </c>
      <c r="CL31" s="37">
        <v>0</v>
      </c>
      <c r="CO31" s="39">
        <f t="shared" ca="1" si="7"/>
        <v>0.32692100421488202</v>
      </c>
      <c r="CP31" s="40">
        <f t="shared" ca="1" si="0"/>
        <v>67</v>
      </c>
      <c r="CQ31" s="17"/>
      <c r="CR31" s="37">
        <v>31</v>
      </c>
      <c r="CS31" s="37">
        <v>3</v>
      </c>
      <c r="CT31" s="37">
        <v>0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/>
      </c>
      <c r="D32" s="32" t="str">
        <f ca="1">IF($BC43="","",VLOOKUP($BC43,$BT$43:$BU$53,2,FALSE))</f>
        <v/>
      </c>
      <c r="E32" s="32" t="str">
        <f ca="1">IF($BN43="","",VLOOKUP($BN43,$BT$43:$BU$53,2,FALSE))</f>
        <v/>
      </c>
      <c r="F32" s="8"/>
      <c r="G32" s="6" t="str">
        <f>G5</f>
        <v>②</v>
      </c>
      <c r="H32" s="7"/>
      <c r="I32" s="32" t="str">
        <f ca="1">IF($AH44="","",VLOOKUP($AH44,$BT$43:$BU$53,2,FALSE))</f>
        <v>⓪</v>
      </c>
      <c r="J32" s="32" t="str">
        <f ca="1">IF($BC44="","",VLOOKUP($BC44,$BT$43:$BU$53,2,FALSE))</f>
        <v>⑩</v>
      </c>
      <c r="K32" s="32" t="str">
        <f ca="1">IF($BN44="","",VLOOKUP($BN44,$BT$43:$BU$53,2,FALSE))</f>
        <v/>
      </c>
      <c r="L32" s="8"/>
      <c r="M32" s="6" t="str">
        <f>M5</f>
        <v>③</v>
      </c>
      <c r="N32" s="26"/>
      <c r="O32" s="32" t="str">
        <f ca="1">IF($AH45="","",VLOOKUP($AH45,$BT$43:$BU$53,2,FALSE))</f>
        <v/>
      </c>
      <c r="P32" s="32" t="str">
        <f ca="1">IF($BC45="","",VLOOKUP($BC45,$BT$43:$BU$53,2,FALSE))</f>
        <v>⑥</v>
      </c>
      <c r="Q32" s="32" t="str">
        <f ca="1">IF($BN45="","",VLOOKUP($BN45,$BT$43:$BU$53,2,FALSE))</f>
        <v>⑩</v>
      </c>
      <c r="R32" s="8"/>
      <c r="S32" s="2"/>
      <c r="T32" s="2"/>
      <c r="U32" s="44"/>
      <c r="V32" s="2"/>
      <c r="W32" s="2"/>
      <c r="X32" s="37"/>
      <c r="Y32" s="37" t="str">
        <f t="shared" si="26"/>
        <v>④</v>
      </c>
      <c r="Z32" s="41">
        <f t="shared" ca="1" si="24"/>
        <v>1</v>
      </c>
      <c r="AA32" s="41">
        <f t="shared" ca="1" si="24"/>
        <v>7</v>
      </c>
      <c r="AB32" s="41">
        <f t="shared" ca="1" si="24"/>
        <v>5</v>
      </c>
      <c r="AC32" s="37"/>
      <c r="AD32" s="41">
        <f t="shared" ca="1" si="25"/>
        <v>0</v>
      </c>
      <c r="AE32" s="41">
        <f t="shared" ca="1" si="27"/>
        <v>1</v>
      </c>
      <c r="AF32" s="41">
        <f t="shared" ca="1" si="27"/>
        <v>0</v>
      </c>
      <c r="AG32" s="37"/>
      <c r="AH32" s="42" t="str">
        <f t="shared" si="28"/>
        <v>④</v>
      </c>
      <c r="AI32" s="41">
        <f t="shared" ca="1" si="28"/>
        <v>175</v>
      </c>
      <c r="AJ32" s="37" t="str">
        <f t="shared" si="28"/>
        <v>－</v>
      </c>
      <c r="AK32" s="41">
        <f t="shared" ca="1" si="28"/>
        <v>10</v>
      </c>
      <c r="AL32" s="37" t="str">
        <f t="shared" si="28"/>
        <v>＝</v>
      </c>
      <c r="AM32" s="41">
        <f t="shared" ca="1" si="28"/>
        <v>165</v>
      </c>
      <c r="AN32" s="37"/>
      <c r="AO32" s="36"/>
      <c r="AP32" s="91"/>
      <c r="AQ32" s="102"/>
      <c r="AR32" s="103" t="str">
        <f ca="1">IF(AH43="","",VLOOKUP($AH43,$BT$43:$BU$53,2,FALSE))</f>
        <v/>
      </c>
      <c r="AS32" s="103" t="str">
        <f ca="1">IF(BC43="","",VLOOKUP($BC43,$BT$43:$BU$53,2,FALSE))</f>
        <v/>
      </c>
      <c r="AT32" s="103" t="str">
        <f ca="1">IF(BN43="","",VLOOKUP($BN43,$BT$43:$BU$53,2,FALSE))</f>
        <v/>
      </c>
      <c r="AU32" s="92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6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>
        <f t="shared" ca="1" si="5"/>
        <v>0.52097514226685482</v>
      </c>
      <c r="CH32" s="40">
        <f t="shared" ca="1" si="6"/>
        <v>48</v>
      </c>
      <c r="CI32" s="17"/>
      <c r="CJ32" s="37">
        <v>32</v>
      </c>
      <c r="CK32" s="36">
        <v>3</v>
      </c>
      <c r="CL32" s="37">
        <v>1</v>
      </c>
      <c r="CO32" s="39">
        <f t="shared" ca="1" si="7"/>
        <v>0.81198136659126408</v>
      </c>
      <c r="CP32" s="40">
        <f t="shared" ca="1" si="0"/>
        <v>25</v>
      </c>
      <c r="CQ32" s="17"/>
      <c r="CR32" s="37">
        <v>32</v>
      </c>
      <c r="CS32" s="36">
        <v>3</v>
      </c>
      <c r="CT32" s="37">
        <v>1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9">C6</f>
        <v>1</v>
      </c>
      <c r="D33" s="11">
        <f t="shared" ca="1" si="29"/>
        <v>6</v>
      </c>
      <c r="E33" s="11">
        <f t="shared" ca="1" si="29"/>
        <v>5</v>
      </c>
      <c r="F33" s="8"/>
      <c r="G33" s="9"/>
      <c r="H33" s="27"/>
      <c r="I33" s="28">
        <f t="shared" ca="1" si="29"/>
        <v>1</v>
      </c>
      <c r="J33" s="11">
        <f t="shared" ca="1" si="29"/>
        <v>0</v>
      </c>
      <c r="K33" s="11">
        <f t="shared" ca="1" si="29"/>
        <v>6</v>
      </c>
      <c r="L33" s="8"/>
      <c r="M33" s="9"/>
      <c r="N33" s="27"/>
      <c r="O33" s="28">
        <f t="shared" ca="1" si="29"/>
        <v>1</v>
      </c>
      <c r="P33" s="11">
        <f t="shared" ca="1" si="29"/>
        <v>7</v>
      </c>
      <c r="Q33" s="11">
        <f t="shared" ca="1" si="29"/>
        <v>1</v>
      </c>
      <c r="R33" s="8"/>
      <c r="S33" s="2"/>
      <c r="T33" s="44"/>
      <c r="U33" s="2"/>
      <c r="V33" s="2"/>
      <c r="W33" s="2"/>
      <c r="X33" s="37"/>
      <c r="Y33" s="37" t="str">
        <f t="shared" si="26"/>
        <v>⑤</v>
      </c>
      <c r="Z33" s="41">
        <f t="shared" ca="1" si="24"/>
        <v>1</v>
      </c>
      <c r="AA33" s="41">
        <f t="shared" ca="1" si="24"/>
        <v>1</v>
      </c>
      <c r="AB33" s="41">
        <f t="shared" ca="1" si="24"/>
        <v>2</v>
      </c>
      <c r="AC33" s="37"/>
      <c r="AD33" s="41">
        <f t="shared" ca="1" si="25"/>
        <v>0</v>
      </c>
      <c r="AE33" s="41">
        <f t="shared" ca="1" si="27"/>
        <v>1</v>
      </c>
      <c r="AF33" s="41">
        <f t="shared" ca="1" si="27"/>
        <v>0</v>
      </c>
      <c r="AG33" s="37"/>
      <c r="AH33" s="42" t="str">
        <f t="shared" si="28"/>
        <v>⑤</v>
      </c>
      <c r="AI33" s="41">
        <f t="shared" ca="1" si="28"/>
        <v>112</v>
      </c>
      <c r="AJ33" s="37" t="str">
        <f t="shared" si="28"/>
        <v>－</v>
      </c>
      <c r="AK33" s="41">
        <f t="shared" ca="1" si="28"/>
        <v>10</v>
      </c>
      <c r="AL33" s="37" t="str">
        <f t="shared" si="28"/>
        <v>＝</v>
      </c>
      <c r="AM33" s="41">
        <f t="shared" ca="1" si="28"/>
        <v>102</v>
      </c>
      <c r="AN33" s="37"/>
      <c r="AO33" s="36"/>
      <c r="AP33" s="91"/>
      <c r="AQ33" s="96"/>
      <c r="AR33" s="97">
        <f t="shared" ref="AR33:AT35" ca="1" si="30">C33</f>
        <v>1</v>
      </c>
      <c r="AS33" s="98">
        <f t="shared" ca="1" si="30"/>
        <v>6</v>
      </c>
      <c r="AT33" s="98">
        <f t="shared" ca="1" si="30"/>
        <v>5</v>
      </c>
      <c r="AU33" s="92"/>
      <c r="AV33" s="36"/>
      <c r="AW33" s="9"/>
      <c r="AX33" s="2"/>
      <c r="AY33" s="26" t="s">
        <v>55</v>
      </c>
      <c r="AZ33" s="26" t="s">
        <v>33</v>
      </c>
      <c r="BA33" s="83">
        <v>4</v>
      </c>
      <c r="BB33" s="106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>
        <f t="shared" ca="1" si="5"/>
        <v>0.14823419277121175</v>
      </c>
      <c r="CH33" s="40">
        <f t="shared" ca="1" si="6"/>
        <v>85</v>
      </c>
      <c r="CI33" s="17"/>
      <c r="CJ33" s="37">
        <v>33</v>
      </c>
      <c r="CK33" s="36">
        <v>3</v>
      </c>
      <c r="CL33" s="37">
        <v>2</v>
      </c>
      <c r="CO33" s="39">
        <f t="shared" ca="1" si="7"/>
        <v>0.12593224351182941</v>
      </c>
      <c r="CP33" s="40">
        <f t="shared" ca="1" si="0"/>
        <v>91</v>
      </c>
      <c r="CQ33" s="17"/>
      <c r="CR33" s="37">
        <v>33</v>
      </c>
      <c r="CS33" s="36">
        <v>3</v>
      </c>
      <c r="CT33" s="37">
        <v>2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1">B7</f>
        <v>－</v>
      </c>
      <c r="C34" s="13">
        <f t="shared" ca="1" si="31"/>
        <v>0</v>
      </c>
      <c r="D34" s="13">
        <f t="shared" ca="1" si="31"/>
        <v>4</v>
      </c>
      <c r="E34" s="13">
        <f t="shared" ca="1" si="31"/>
        <v>2</v>
      </c>
      <c r="F34" s="8"/>
      <c r="G34" s="9"/>
      <c r="H34" s="12" t="str">
        <f t="shared" si="31"/>
        <v>－</v>
      </c>
      <c r="I34" s="13">
        <f t="shared" ca="1" si="31"/>
        <v>0</v>
      </c>
      <c r="J34" s="13">
        <f t="shared" ca="1" si="31"/>
        <v>9</v>
      </c>
      <c r="K34" s="13">
        <f t="shared" ca="1" si="31"/>
        <v>4</v>
      </c>
      <c r="L34" s="8"/>
      <c r="M34" s="9"/>
      <c r="N34" s="12" t="str">
        <f t="shared" si="31"/>
        <v>－</v>
      </c>
      <c r="O34" s="13">
        <f t="shared" ca="1" si="31"/>
        <v>0</v>
      </c>
      <c r="P34" s="13">
        <f t="shared" ca="1" si="31"/>
        <v>2</v>
      </c>
      <c r="Q34" s="13">
        <f t="shared" ca="1" si="31"/>
        <v>2</v>
      </c>
      <c r="R34" s="8"/>
      <c r="S34" s="2"/>
      <c r="U34" s="2"/>
      <c r="V34" s="2"/>
      <c r="W34" s="2"/>
      <c r="X34" s="37"/>
      <c r="Y34" s="37" t="str">
        <f t="shared" si="26"/>
        <v>⑥</v>
      </c>
      <c r="Z34" s="41">
        <f t="shared" ca="1" si="24"/>
        <v>1</v>
      </c>
      <c r="AA34" s="41">
        <f t="shared" ca="1" si="24"/>
        <v>1</v>
      </c>
      <c r="AB34" s="41">
        <f t="shared" ca="1" si="24"/>
        <v>4</v>
      </c>
      <c r="AC34" s="37"/>
      <c r="AD34" s="41">
        <f t="shared" ca="1" si="25"/>
        <v>0</v>
      </c>
      <c r="AE34" s="41">
        <f t="shared" ca="1" si="27"/>
        <v>7</v>
      </c>
      <c r="AF34" s="41">
        <f t="shared" ca="1" si="27"/>
        <v>9</v>
      </c>
      <c r="AG34" s="37"/>
      <c r="AH34" s="42" t="str">
        <f t="shared" si="28"/>
        <v>⑥</v>
      </c>
      <c r="AI34" s="41">
        <f t="shared" ca="1" si="28"/>
        <v>114</v>
      </c>
      <c r="AJ34" s="37" t="str">
        <f t="shared" si="28"/>
        <v>－</v>
      </c>
      <c r="AK34" s="41">
        <f t="shared" ca="1" si="28"/>
        <v>79</v>
      </c>
      <c r="AL34" s="37" t="str">
        <f t="shared" si="28"/>
        <v>＝</v>
      </c>
      <c r="AM34" s="41">
        <f t="shared" ca="1" si="28"/>
        <v>35</v>
      </c>
      <c r="AN34" s="37"/>
      <c r="AO34" s="36"/>
      <c r="AP34" s="91"/>
      <c r="AQ34" s="99" t="s">
        <v>47</v>
      </c>
      <c r="AR34" s="100">
        <f t="shared" ca="1" si="30"/>
        <v>0</v>
      </c>
      <c r="AS34" s="100">
        <f t="shared" ca="1" si="30"/>
        <v>4</v>
      </c>
      <c r="AT34" s="100">
        <f t="shared" ca="1" si="30"/>
        <v>2</v>
      </c>
      <c r="AU34" s="92"/>
      <c r="AV34" s="36"/>
      <c r="AW34" s="9"/>
      <c r="AX34" s="99" t="s">
        <v>47</v>
      </c>
      <c r="AY34" s="50">
        <v>0</v>
      </c>
      <c r="AZ34" s="50">
        <v>5</v>
      </c>
      <c r="BA34" s="50">
        <v>6</v>
      </c>
      <c r="BB34" s="106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>
        <f t="shared" ca="1" si="5"/>
        <v>9.7587937892324672E-2</v>
      </c>
      <c r="CH34" s="40">
        <f t="shared" ca="1" si="6"/>
        <v>93</v>
      </c>
      <c r="CI34" s="17"/>
      <c r="CJ34" s="37">
        <v>34</v>
      </c>
      <c r="CK34" s="36">
        <v>3</v>
      </c>
      <c r="CL34" s="37">
        <v>3</v>
      </c>
      <c r="CO34" s="39">
        <f t="shared" ca="1" si="7"/>
        <v>0.21377284195176571</v>
      </c>
      <c r="CP34" s="40">
        <f t="shared" ca="1" si="0"/>
        <v>79</v>
      </c>
      <c r="CQ34" s="17"/>
      <c r="CR34" s="37">
        <v>34</v>
      </c>
      <c r="CS34" s="36">
        <v>3</v>
      </c>
      <c r="CT34" s="37">
        <v>3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1</v>
      </c>
      <c r="D35" s="30">
        <f ca="1">MOD(ROUNDDOWN(AM29/10,0),10)</f>
        <v>2</v>
      </c>
      <c r="E35" s="30">
        <f ca="1">MOD(ROUNDDOWN(AM29/1,0),10)</f>
        <v>3</v>
      </c>
      <c r="F35" s="8"/>
      <c r="G35" s="9"/>
      <c r="H35" s="29"/>
      <c r="I35" s="30">
        <f ca="1">MOD(ROUNDDOWN(AM30/100,0),10)</f>
        <v>0</v>
      </c>
      <c r="J35" s="30">
        <f ca="1">MOD(ROUNDDOWN(AM30/10,0),10)</f>
        <v>1</v>
      </c>
      <c r="K35" s="30">
        <f ca="1">MOD(ROUNDDOWN(AM30/1,0),10)</f>
        <v>2</v>
      </c>
      <c r="L35" s="8"/>
      <c r="M35" s="9"/>
      <c r="N35" s="29"/>
      <c r="O35" s="30">
        <f ca="1">MOD(ROUNDDOWN(AM31/100,0),10)</f>
        <v>1</v>
      </c>
      <c r="P35" s="30">
        <f ca="1">MOD(ROUNDDOWN(AM31/10,0),10)</f>
        <v>4</v>
      </c>
      <c r="Q35" s="30">
        <f ca="1">MOD(AM31,10)</f>
        <v>9</v>
      </c>
      <c r="R35" s="8"/>
      <c r="S35" s="2"/>
      <c r="T35" s="81"/>
      <c r="U35" s="2"/>
      <c r="V35" s="2"/>
      <c r="W35" s="2"/>
      <c r="X35" s="37"/>
      <c r="Y35" s="37" t="str">
        <f t="shared" si="26"/>
        <v>⑦</v>
      </c>
      <c r="Z35" s="41">
        <f t="shared" ca="1" si="24"/>
        <v>1</v>
      </c>
      <c r="AA35" s="41">
        <f t="shared" ca="1" si="24"/>
        <v>1</v>
      </c>
      <c r="AB35" s="41">
        <f t="shared" ca="1" si="24"/>
        <v>2</v>
      </c>
      <c r="AC35" s="37"/>
      <c r="AD35" s="41">
        <f t="shared" ca="1" si="25"/>
        <v>0</v>
      </c>
      <c r="AE35" s="41">
        <f t="shared" ca="1" si="27"/>
        <v>2</v>
      </c>
      <c r="AF35" s="41">
        <f t="shared" ca="1" si="27"/>
        <v>7</v>
      </c>
      <c r="AG35" s="37"/>
      <c r="AH35" s="42" t="str">
        <f t="shared" si="28"/>
        <v>⑦</v>
      </c>
      <c r="AI35" s="41">
        <f t="shared" ca="1" si="28"/>
        <v>112</v>
      </c>
      <c r="AJ35" s="37" t="str">
        <f t="shared" si="28"/>
        <v>－</v>
      </c>
      <c r="AK35" s="41">
        <f t="shared" ca="1" si="28"/>
        <v>27</v>
      </c>
      <c r="AL35" s="37" t="str">
        <f t="shared" si="28"/>
        <v>＝</v>
      </c>
      <c r="AM35" s="41">
        <f t="shared" ca="1" si="28"/>
        <v>85</v>
      </c>
      <c r="AN35" s="37"/>
      <c r="AO35" s="36"/>
      <c r="AP35" s="91"/>
      <c r="AQ35" s="101"/>
      <c r="AR35" s="98">
        <f ca="1">C35</f>
        <v>1</v>
      </c>
      <c r="AS35" s="98">
        <f t="shared" ca="1" si="30"/>
        <v>2</v>
      </c>
      <c r="AT35" s="98">
        <f t="shared" ca="1" si="30"/>
        <v>3</v>
      </c>
      <c r="AU35" s="92"/>
      <c r="AV35" s="36"/>
      <c r="AW35" s="9"/>
      <c r="AX35" s="2"/>
      <c r="AY35" s="43"/>
      <c r="AZ35" s="43"/>
      <c r="BA35" s="43"/>
      <c r="BB35" s="106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>
        <f t="shared" ca="1" si="5"/>
        <v>0.37730801444846185</v>
      </c>
      <c r="CH35" s="40">
        <f t="shared" ca="1" si="6"/>
        <v>64</v>
      </c>
      <c r="CI35" s="17"/>
      <c r="CJ35" s="37">
        <v>35</v>
      </c>
      <c r="CK35" s="36">
        <v>3</v>
      </c>
      <c r="CL35" s="37">
        <v>4</v>
      </c>
      <c r="CO35" s="39">
        <f t="shared" ca="1" si="7"/>
        <v>5.2617169164541733E-2</v>
      </c>
      <c r="CP35" s="40">
        <f t="shared" ca="1" si="0"/>
        <v>96</v>
      </c>
      <c r="CQ35" s="17"/>
      <c r="CR35" s="37">
        <v>35</v>
      </c>
      <c r="CS35" s="36">
        <v>3</v>
      </c>
      <c r="CT35" s="37">
        <v>4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6"/>
        <v>⑧</v>
      </c>
      <c r="Z36" s="41">
        <f t="shared" ca="1" si="24"/>
        <v>1</v>
      </c>
      <c r="AA36" s="41">
        <f t="shared" ca="1" si="24"/>
        <v>7</v>
      </c>
      <c r="AB36" s="41">
        <f t="shared" ca="1" si="24"/>
        <v>5</v>
      </c>
      <c r="AC36" s="37"/>
      <c r="AD36" s="41">
        <f t="shared" ca="1" si="25"/>
        <v>0</v>
      </c>
      <c r="AE36" s="41">
        <f t="shared" ca="1" si="27"/>
        <v>9</v>
      </c>
      <c r="AF36" s="41">
        <f t="shared" ca="1" si="27"/>
        <v>7</v>
      </c>
      <c r="AG36" s="37"/>
      <c r="AH36" s="42" t="str">
        <f t="shared" si="28"/>
        <v>⑧</v>
      </c>
      <c r="AI36" s="41">
        <f t="shared" ca="1" si="28"/>
        <v>175</v>
      </c>
      <c r="AJ36" s="37" t="str">
        <f t="shared" si="28"/>
        <v>－</v>
      </c>
      <c r="AK36" s="41">
        <f t="shared" ca="1" si="28"/>
        <v>97</v>
      </c>
      <c r="AL36" s="37" t="str">
        <f t="shared" si="28"/>
        <v>＝</v>
      </c>
      <c r="AM36" s="41">
        <f t="shared" ca="1" si="28"/>
        <v>78</v>
      </c>
      <c r="AN36" s="37"/>
      <c r="AO36" s="36"/>
      <c r="AP36" s="93"/>
      <c r="AQ36" s="94"/>
      <c r="AR36" s="94"/>
      <c r="AS36" s="94"/>
      <c r="AT36" s="94"/>
      <c r="AU36" s="95"/>
      <c r="AV36" s="36"/>
      <c r="AW36" s="14"/>
      <c r="AX36" s="107"/>
      <c r="AY36" s="107"/>
      <c r="AZ36" s="107"/>
      <c r="BA36" s="107"/>
      <c r="BB36" s="108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>
        <f t="shared" ca="1" si="5"/>
        <v>0.99512481388131524</v>
      </c>
      <c r="CH36" s="40">
        <f t="shared" ca="1" si="6"/>
        <v>3</v>
      </c>
      <c r="CI36" s="17"/>
      <c r="CJ36" s="37">
        <v>36</v>
      </c>
      <c r="CK36" s="36">
        <v>3</v>
      </c>
      <c r="CL36" s="37">
        <v>5</v>
      </c>
      <c r="CO36" s="39">
        <f t="shared" ca="1" si="7"/>
        <v>0.16833474556558969</v>
      </c>
      <c r="CP36" s="40">
        <f t="shared" ca="1" si="0"/>
        <v>85</v>
      </c>
      <c r="CQ36" s="17"/>
      <c r="CR36" s="37">
        <v>36</v>
      </c>
      <c r="CS36" s="36">
        <v>3</v>
      </c>
      <c r="CT36" s="37">
        <v>5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/>
      </c>
      <c r="E37" s="21"/>
      <c r="F37" s="21"/>
      <c r="G37" s="23"/>
      <c r="H37" s="21"/>
      <c r="I37" s="21"/>
      <c r="J37" s="22" t="str">
        <f ca="1">IF($AT47="","",VLOOKUP($AT47,$BT$43:$BU$53,2,FALSE))</f>
        <v/>
      </c>
      <c r="K37" s="21"/>
      <c r="L37" s="24"/>
      <c r="M37" s="20"/>
      <c r="N37" s="24"/>
      <c r="O37" s="21"/>
      <c r="P37" s="22" t="str">
        <f ca="1">IF($AT48="","",VLOOKUP($AT48,$BT$43:$BU$53,2,FALSE))</f>
        <v>⑩</v>
      </c>
      <c r="Q37" s="21"/>
      <c r="R37" s="5"/>
      <c r="S37" s="2"/>
      <c r="T37" s="2"/>
      <c r="U37" s="2"/>
      <c r="V37" s="2"/>
      <c r="W37" s="2"/>
      <c r="X37" s="37"/>
      <c r="Y37" s="37" t="str">
        <f t="shared" si="26"/>
        <v>⑨</v>
      </c>
      <c r="Z37" s="41">
        <f t="shared" ca="1" si="24"/>
        <v>1</v>
      </c>
      <c r="AA37" s="41">
        <f t="shared" ca="1" si="24"/>
        <v>7</v>
      </c>
      <c r="AB37" s="41">
        <f t="shared" ca="1" si="24"/>
        <v>2</v>
      </c>
      <c r="AC37" s="37"/>
      <c r="AD37" s="41">
        <f t="shared" ca="1" si="25"/>
        <v>0</v>
      </c>
      <c r="AE37" s="41">
        <f t="shared" ca="1" si="27"/>
        <v>3</v>
      </c>
      <c r="AF37" s="41">
        <f t="shared" ca="1" si="27"/>
        <v>5</v>
      </c>
      <c r="AG37" s="37"/>
      <c r="AH37" s="42" t="str">
        <f t="shared" si="28"/>
        <v>⑨</v>
      </c>
      <c r="AI37" s="41">
        <f t="shared" ca="1" si="28"/>
        <v>172</v>
      </c>
      <c r="AJ37" s="37" t="str">
        <f t="shared" si="28"/>
        <v>－</v>
      </c>
      <c r="AK37" s="41">
        <f t="shared" ca="1" si="28"/>
        <v>35</v>
      </c>
      <c r="AL37" s="37" t="str">
        <f t="shared" si="28"/>
        <v>＝</v>
      </c>
      <c r="AM37" s="41">
        <f t="shared" ca="1" si="28"/>
        <v>137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>
        <f t="shared" ca="1" si="5"/>
        <v>5.5286401985713995E-2</v>
      </c>
      <c r="CH37" s="40">
        <f t="shared" ca="1" si="6"/>
        <v>95</v>
      </c>
      <c r="CI37" s="17"/>
      <c r="CJ37" s="37">
        <v>37</v>
      </c>
      <c r="CK37" s="36">
        <v>3</v>
      </c>
      <c r="CL37" s="37">
        <v>6</v>
      </c>
      <c r="CO37" s="39">
        <f t="shared" ca="1" si="7"/>
        <v>0.24146870341044568</v>
      </c>
      <c r="CP37" s="40">
        <f t="shared" ca="1" si="0"/>
        <v>76</v>
      </c>
      <c r="CQ37" s="17"/>
      <c r="CR37" s="37">
        <v>37</v>
      </c>
      <c r="CS37" s="36">
        <v>3</v>
      </c>
      <c r="CT37" s="37">
        <v>6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/>
      </c>
      <c r="D38" s="32" t="str">
        <f ca="1">IF($BC46="","",VLOOKUP($BC46,$BT$43:$BU$53,2,FALSE))</f>
        <v/>
      </c>
      <c r="E38" s="32" t="str">
        <f ca="1">IF($BN46="","",VLOOKUP($BN46,$BT$43:$BU$53,2,FALSE))</f>
        <v/>
      </c>
      <c r="F38" s="8"/>
      <c r="G38" s="6" t="str">
        <f>G11</f>
        <v>⑤</v>
      </c>
      <c r="H38" s="7"/>
      <c r="I38" s="32" t="str">
        <f ca="1">IF($AH47="","",VLOOKUP($AH47,$BT$43:$BU$53,2,FALSE))</f>
        <v/>
      </c>
      <c r="J38" s="32" t="str">
        <f ca="1">IF($BC47="","",VLOOKUP($BC47,$BT$43:$BU$53,2,FALSE))</f>
        <v/>
      </c>
      <c r="K38" s="32" t="str">
        <f ca="1">IF($BN47="","",VLOOKUP($BN47,$BT$43:$BU$53,2,FALSE))</f>
        <v/>
      </c>
      <c r="L38" s="8"/>
      <c r="M38" s="6" t="str">
        <f>M11</f>
        <v>⑥</v>
      </c>
      <c r="N38" s="7"/>
      <c r="O38" s="32" t="str">
        <f ca="1">IF($AH48="","",VLOOKUP($AH48,$BT$43:$BU$53,2,FALSE))</f>
        <v>⓪</v>
      </c>
      <c r="P38" s="32" t="str">
        <f ca="1">IF($BC48="","",VLOOKUP($BC48,$BT$43:$BU$53,2,FALSE))</f>
        <v>⓪</v>
      </c>
      <c r="Q38" s="32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37"/>
      <c r="Y38" s="37" t="str">
        <f t="shared" si="26"/>
        <v>⑩</v>
      </c>
      <c r="Z38" s="41">
        <f t="shared" ca="1" si="24"/>
        <v>1</v>
      </c>
      <c r="AA38" s="41">
        <f t="shared" ca="1" si="24"/>
        <v>9</v>
      </c>
      <c r="AB38" s="41">
        <f t="shared" ca="1" si="24"/>
        <v>1</v>
      </c>
      <c r="AC38" s="37"/>
      <c r="AD38" s="41">
        <f t="shared" ca="1" si="25"/>
        <v>0</v>
      </c>
      <c r="AE38" s="41">
        <f t="shared" ca="1" si="27"/>
        <v>5</v>
      </c>
      <c r="AF38" s="41">
        <f t="shared" ca="1" si="27"/>
        <v>0</v>
      </c>
      <c r="AG38" s="37"/>
      <c r="AH38" s="42" t="str">
        <f t="shared" si="28"/>
        <v>⑩</v>
      </c>
      <c r="AI38" s="41">
        <f t="shared" ca="1" si="28"/>
        <v>191</v>
      </c>
      <c r="AJ38" s="37" t="str">
        <f t="shared" si="28"/>
        <v>－</v>
      </c>
      <c r="AK38" s="41">
        <f t="shared" ca="1" si="28"/>
        <v>50</v>
      </c>
      <c r="AL38" s="37" t="str">
        <f t="shared" si="28"/>
        <v>＝</v>
      </c>
      <c r="AM38" s="41">
        <f t="shared" ca="1" si="28"/>
        <v>141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>
        <f t="shared" ca="1" si="5"/>
        <v>0.17537795091602926</v>
      </c>
      <c r="CH38" s="40">
        <f t="shared" ca="1" si="6"/>
        <v>82</v>
      </c>
      <c r="CJ38" s="37">
        <v>38</v>
      </c>
      <c r="CK38" s="36">
        <v>3</v>
      </c>
      <c r="CL38" s="37">
        <v>7</v>
      </c>
      <c r="CO38" s="39">
        <f t="shared" ca="1" si="7"/>
        <v>0.31368300909269331</v>
      </c>
      <c r="CP38" s="40">
        <f t="shared" ca="1" si="0"/>
        <v>69</v>
      </c>
      <c r="CQ38" s="17"/>
      <c r="CR38" s="37">
        <v>38</v>
      </c>
      <c r="CS38" s="36">
        <v>3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2">C12</f>
        <v>1</v>
      </c>
      <c r="D39" s="11">
        <f t="shared" ca="1" si="32"/>
        <v>7</v>
      </c>
      <c r="E39" s="11">
        <f t="shared" ca="1" si="32"/>
        <v>5</v>
      </c>
      <c r="F39" s="8"/>
      <c r="G39" s="9"/>
      <c r="H39" s="10"/>
      <c r="I39" s="11">
        <f t="shared" ca="1" si="32"/>
        <v>1</v>
      </c>
      <c r="J39" s="11">
        <f t="shared" ca="1" si="32"/>
        <v>1</v>
      </c>
      <c r="K39" s="11">
        <f t="shared" ca="1" si="32"/>
        <v>2</v>
      </c>
      <c r="L39" s="8"/>
      <c r="M39" s="9"/>
      <c r="N39" s="10"/>
      <c r="O39" s="11">
        <f t="shared" ca="1" si="32"/>
        <v>1</v>
      </c>
      <c r="P39" s="11">
        <f t="shared" ca="1" si="32"/>
        <v>1</v>
      </c>
      <c r="Q39" s="11">
        <f t="shared" ca="1" si="32"/>
        <v>4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6"/>
        <v>⑪</v>
      </c>
      <c r="Z39" s="41">
        <f t="shared" ca="1" si="24"/>
        <v>1</v>
      </c>
      <c r="AA39" s="41">
        <f t="shared" ca="1" si="24"/>
        <v>6</v>
      </c>
      <c r="AB39" s="41">
        <f t="shared" ca="1" si="24"/>
        <v>4</v>
      </c>
      <c r="AC39" s="37"/>
      <c r="AD39" s="41">
        <f t="shared" ca="1" si="25"/>
        <v>0</v>
      </c>
      <c r="AE39" s="41">
        <f t="shared" ca="1" si="27"/>
        <v>0</v>
      </c>
      <c r="AF39" s="41">
        <f t="shared" ca="1" si="27"/>
        <v>7</v>
      </c>
      <c r="AG39" s="37"/>
      <c r="AH39" s="42" t="str">
        <f t="shared" si="28"/>
        <v>⑪</v>
      </c>
      <c r="AI39" s="41">
        <f t="shared" ca="1" si="28"/>
        <v>164</v>
      </c>
      <c r="AJ39" s="37" t="str">
        <f t="shared" si="28"/>
        <v>－</v>
      </c>
      <c r="AK39" s="41">
        <f t="shared" ca="1" si="28"/>
        <v>7</v>
      </c>
      <c r="AL39" s="37" t="str">
        <f t="shared" si="28"/>
        <v>＝</v>
      </c>
      <c r="AM39" s="41">
        <f t="shared" ca="1" si="28"/>
        <v>157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>
        <f t="shared" ca="1" si="5"/>
        <v>0.86326178569046585</v>
      </c>
      <c r="CH39" s="40">
        <f t="shared" ca="1" si="6"/>
        <v>20</v>
      </c>
      <c r="CJ39" s="37">
        <v>39</v>
      </c>
      <c r="CK39" s="36">
        <v>3</v>
      </c>
      <c r="CL39" s="37">
        <v>8</v>
      </c>
      <c r="CO39" s="39">
        <f t="shared" ca="1" si="7"/>
        <v>0.77303664162684294</v>
      </c>
      <c r="CP39" s="40">
        <f t="shared" ca="1" si="0"/>
        <v>27</v>
      </c>
      <c r="CQ39" s="17"/>
      <c r="CR39" s="37">
        <v>39</v>
      </c>
      <c r="CS39" s="36">
        <v>3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3">B13</f>
        <v>－</v>
      </c>
      <c r="C40" s="13">
        <f t="shared" ca="1" si="33"/>
        <v>0</v>
      </c>
      <c r="D40" s="13">
        <f t="shared" ca="1" si="33"/>
        <v>1</v>
      </c>
      <c r="E40" s="13">
        <f t="shared" ca="1" si="33"/>
        <v>0</v>
      </c>
      <c r="F40" s="8"/>
      <c r="G40" s="9"/>
      <c r="H40" s="12" t="str">
        <f t="shared" si="33"/>
        <v>－</v>
      </c>
      <c r="I40" s="13">
        <f t="shared" ca="1" si="33"/>
        <v>0</v>
      </c>
      <c r="J40" s="13">
        <f t="shared" ca="1" si="33"/>
        <v>1</v>
      </c>
      <c r="K40" s="13">
        <f t="shared" ca="1" si="33"/>
        <v>0</v>
      </c>
      <c r="L40" s="8"/>
      <c r="M40" s="9"/>
      <c r="N40" s="12" t="str">
        <f t="shared" si="33"/>
        <v>－</v>
      </c>
      <c r="O40" s="13">
        <f t="shared" ca="1" si="33"/>
        <v>0</v>
      </c>
      <c r="P40" s="13">
        <f t="shared" ca="1" si="33"/>
        <v>7</v>
      </c>
      <c r="Q40" s="13">
        <f t="shared" ca="1" si="33"/>
        <v>9</v>
      </c>
      <c r="R40" s="8"/>
      <c r="S40" s="2"/>
      <c r="T40" s="2"/>
      <c r="U40" s="46" t="s">
        <v>81</v>
      </c>
      <c r="V40" s="2"/>
      <c r="W40" s="2"/>
      <c r="X40" s="37"/>
      <c r="Y40" s="37" t="str">
        <f t="shared" si="26"/>
        <v>⑫</v>
      </c>
      <c r="Z40" s="41">
        <f t="shared" ca="1" si="24"/>
        <v>1</v>
      </c>
      <c r="AA40" s="41">
        <f t="shared" ca="1" si="24"/>
        <v>3</v>
      </c>
      <c r="AB40" s="41">
        <f t="shared" ca="1" si="24"/>
        <v>0</v>
      </c>
      <c r="AC40" s="37"/>
      <c r="AD40" s="41">
        <f t="shared" ca="1" si="25"/>
        <v>0</v>
      </c>
      <c r="AE40" s="48">
        <f t="shared" ca="1" si="27"/>
        <v>6</v>
      </c>
      <c r="AF40" s="48">
        <f t="shared" ca="1" si="27"/>
        <v>0</v>
      </c>
      <c r="AG40" s="37"/>
      <c r="AH40" s="35" t="str">
        <f t="shared" si="28"/>
        <v>⑫</v>
      </c>
      <c r="AI40" s="49">
        <f t="shared" ca="1" si="28"/>
        <v>130</v>
      </c>
      <c r="AJ40" s="36" t="str">
        <f t="shared" si="28"/>
        <v>－</v>
      </c>
      <c r="AK40" s="49">
        <f t="shared" ca="1" si="28"/>
        <v>60</v>
      </c>
      <c r="AL40" s="36" t="str">
        <f t="shared" si="28"/>
        <v>＝</v>
      </c>
      <c r="AM40" s="49">
        <f t="shared" ca="1" si="28"/>
        <v>70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3"/>
      <c r="BH40" s="83"/>
      <c r="BI40" s="83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>
        <f t="shared" ca="1" si="5"/>
        <v>0.28920317290853303</v>
      </c>
      <c r="CH40" s="40">
        <f t="shared" ca="1" si="6"/>
        <v>68</v>
      </c>
      <c r="CJ40" s="37">
        <v>40</v>
      </c>
      <c r="CK40" s="36">
        <v>3</v>
      </c>
      <c r="CL40" s="37">
        <v>9</v>
      </c>
      <c r="CO40" s="39">
        <f t="shared" ca="1" si="7"/>
        <v>0.53400926165959084</v>
      </c>
      <c r="CP40" s="40">
        <f t="shared" ca="1" si="0"/>
        <v>47</v>
      </c>
      <c r="CQ40" s="17"/>
      <c r="CR40" s="37">
        <v>40</v>
      </c>
      <c r="CS40" s="36">
        <v>3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1</v>
      </c>
      <c r="D41" s="30">
        <f ca="1">MOD(ROUNDDOWN(AM32/10,0),10)</f>
        <v>6</v>
      </c>
      <c r="E41" s="30">
        <f ca="1">MOD(AM32,10)</f>
        <v>5</v>
      </c>
      <c r="F41" s="8"/>
      <c r="G41" s="9"/>
      <c r="H41" s="29"/>
      <c r="I41" s="30">
        <f ca="1">MOD(ROUNDDOWN(AM33/100,0),10)</f>
        <v>1</v>
      </c>
      <c r="J41" s="30">
        <f ca="1">MOD(ROUNDDOWN(AM33/10,0),10)</f>
        <v>0</v>
      </c>
      <c r="K41" s="30">
        <f ca="1">MOD(AM33,10)</f>
        <v>2</v>
      </c>
      <c r="L41" s="8"/>
      <c r="M41" s="9"/>
      <c r="N41" s="29"/>
      <c r="O41" s="30">
        <f ca="1">MOD(ROUNDDOWN(AM34/100,0),10)</f>
        <v>0</v>
      </c>
      <c r="P41" s="30">
        <f ca="1">MOD(ROUNDDOWN(AM34/10,0),10)</f>
        <v>3</v>
      </c>
      <c r="Q41" s="30">
        <f ca="1">MOD(AM34,10)</f>
        <v>5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4"/>
      <c r="BH41" s="36" t="s">
        <v>34</v>
      </c>
      <c r="BI41" s="84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>
        <f t="shared" ca="1" si="5"/>
        <v>0.65920294341610841</v>
      </c>
      <c r="CH41" s="40">
        <f t="shared" ca="1" si="6"/>
        <v>40</v>
      </c>
      <c r="CJ41" s="37">
        <v>41</v>
      </c>
      <c r="CK41" s="36">
        <v>4</v>
      </c>
      <c r="CL41" s="37">
        <v>0</v>
      </c>
      <c r="CO41" s="39">
        <f t="shared" ca="1" si="7"/>
        <v>0.5753455590916311</v>
      </c>
      <c r="CP41" s="40">
        <f t="shared" ca="1" si="0"/>
        <v>43</v>
      </c>
      <c r="CQ41" s="17"/>
      <c r="CR41" s="37">
        <v>41</v>
      </c>
      <c r="CS41" s="36">
        <v>4</v>
      </c>
      <c r="CT41" s="37">
        <v>0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3" t="s">
        <v>95</v>
      </c>
      <c r="V42" s="2"/>
      <c r="W42" s="2"/>
      <c r="X42" s="37"/>
      <c r="Z42" s="45" t="s">
        <v>55</v>
      </c>
      <c r="AA42" s="45" t="s">
        <v>32</v>
      </c>
      <c r="AB42" s="45" t="s">
        <v>82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5" t="s">
        <v>33</v>
      </c>
      <c r="AR42" s="116"/>
      <c r="AS42" s="116"/>
      <c r="AT42" s="117" t="s">
        <v>30</v>
      </c>
      <c r="AU42" s="115" t="s">
        <v>48</v>
      </c>
      <c r="AV42" s="115" t="s">
        <v>30</v>
      </c>
      <c r="AW42" s="115"/>
      <c r="AX42" s="116"/>
      <c r="AY42" s="117" t="s">
        <v>30</v>
      </c>
      <c r="AZ42" s="116"/>
      <c r="BA42" s="115" t="s">
        <v>32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>
        <f t="shared" ca="1" si="5"/>
        <v>0.36577012435556766</v>
      </c>
      <c r="CH42" s="40">
        <f t="shared" ca="1" si="6"/>
        <v>67</v>
      </c>
      <c r="CJ42" s="37">
        <v>42</v>
      </c>
      <c r="CK42" s="37">
        <v>4</v>
      </c>
      <c r="CL42" s="37">
        <v>1</v>
      </c>
      <c r="CO42" s="39">
        <f t="shared" ca="1" si="7"/>
        <v>0.50672522932067421</v>
      </c>
      <c r="CP42" s="40">
        <f t="shared" ca="1" si="0"/>
        <v>52</v>
      </c>
      <c r="CQ42" s="17"/>
      <c r="CR42" s="37">
        <v>42</v>
      </c>
      <c r="CS42" s="37">
        <v>4</v>
      </c>
      <c r="CT42" s="37">
        <v>1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>⑩</v>
      </c>
      <c r="E43" s="21"/>
      <c r="F43" s="21"/>
      <c r="G43" s="23"/>
      <c r="H43" s="21"/>
      <c r="I43" s="21"/>
      <c r="J43" s="22" t="str">
        <f ca="1">IF($AT50="","",VLOOKUP($AT50,$BT$43:$BU$53,2,FALSE))</f>
        <v>⑩</v>
      </c>
      <c r="K43" s="21"/>
      <c r="L43" s="24"/>
      <c r="M43" s="20"/>
      <c r="N43" s="24"/>
      <c r="O43" s="21"/>
      <c r="P43" s="22" t="str">
        <f ca="1">IF($AT51="","",VLOOKUP($AT51,$BT$43:$BU$53,2,FALSE))</f>
        <v/>
      </c>
      <c r="Q43" s="21"/>
      <c r="R43" s="5"/>
      <c r="S43" s="2"/>
      <c r="T43" s="2"/>
      <c r="U43" s="58" t="s">
        <v>83</v>
      </c>
      <c r="V43" s="2"/>
      <c r="W43" s="2"/>
      <c r="X43" s="37"/>
      <c r="Y43" s="37" t="s">
        <v>57</v>
      </c>
      <c r="Z43" s="59" t="str">
        <f ca="1">IF(AI43="ok","okok","nono")</f>
        <v>nono</v>
      </c>
      <c r="AA43" s="59" t="str">
        <f ca="1">IF(AQ43="ok","okok","nono")</f>
        <v>nono</v>
      </c>
      <c r="AB43" s="59" t="str">
        <f ca="1">IF(BH43="ok","okok","nono")</f>
        <v>nono</v>
      </c>
      <c r="AC43" s="60"/>
      <c r="AD43" s="35"/>
      <c r="AE43" s="61" t="s">
        <v>57</v>
      </c>
      <c r="AF43" s="62"/>
      <c r="AG43" s="125" t="str">
        <f t="shared" ref="AG43:AG54" ca="1" si="34">IF(BL43&lt;0,"ok",IF(AND(BL43=0,BR43&lt;0),"ok","no"))</f>
        <v>no</v>
      </c>
      <c r="AH43" s="129" t="str">
        <f ca="1">IF(AI43="ok",AM43-1,"")</f>
        <v/>
      </c>
      <c r="AI43" s="128" t="str">
        <f ca="1">IF(AL43="ok","ok",IF(AND(AK43="ok",AJ43="ok"),"ok","no"))</f>
        <v>no</v>
      </c>
      <c r="AJ43" s="123" t="str">
        <f ca="1">IF(BR43&lt;0,"ok","no")</f>
        <v>no</v>
      </c>
      <c r="AK43" s="123" t="str">
        <f t="shared" ref="AK43:AK54" ca="1" si="35">IF(BJ43=BK43,"ok","no")</f>
        <v>no</v>
      </c>
      <c r="AL43" s="123" t="str">
        <f ca="1">IF(BL43&lt;0,"ok","no")</f>
        <v>no</v>
      </c>
      <c r="AM43" s="63">
        <f t="shared" ref="AM43:AM54" ca="1" si="36">Z29</f>
        <v>1</v>
      </c>
      <c r="AN43" s="64">
        <f t="shared" ref="AN43:AN54" ca="1" si="37">AD29</f>
        <v>0</v>
      </c>
      <c r="AO43" s="65">
        <f t="shared" ref="AO43:AO54" ca="1" si="38">AM43-AN43</f>
        <v>1</v>
      </c>
      <c r="AP43" s="36"/>
      <c r="AQ43" s="126" t="str">
        <f ca="1">IF(AND(AS43="ok",AR43="ok"),"ok","no")</f>
        <v>no</v>
      </c>
      <c r="AR43" s="128" t="str">
        <f ca="1">IF(AY43=9,"ok","no")</f>
        <v>no</v>
      </c>
      <c r="AS43" s="123" t="str">
        <f ca="1">IF(BC43=10,"ok","no")</f>
        <v>no</v>
      </c>
      <c r="AT43" s="135" t="str">
        <f ca="1">IF(AY43=9,AY43,IF(AU43=10,AU43,""))</f>
        <v/>
      </c>
      <c r="AU43" s="132" t="str">
        <f ca="1">IF(AND(AW43&lt;&gt;"",AV43="ok"),10,"")</f>
        <v/>
      </c>
      <c r="AV43" s="123" t="str">
        <f ca="1">IF(BL43&lt;0,"ok",IF(AND(BL43=0,BR43&lt;0),"ok","no"))</f>
        <v>no</v>
      </c>
      <c r="AW43" s="118" t="str">
        <f ca="1">IF(BC43=10,"",BC43)</f>
        <v/>
      </c>
      <c r="AX43" s="116"/>
      <c r="AY43" s="118" t="str">
        <f ca="1">IF(AND(BA43="ok",AZ43="ok"),9,"")</f>
        <v/>
      </c>
      <c r="AZ43" s="123" t="str">
        <f ca="1">IF(BR43&lt;0,"ok","no")</f>
        <v>no</v>
      </c>
      <c r="BA43" s="122" t="str">
        <f ca="1">IF(BC43=10,"ok","no")</f>
        <v>no</v>
      </c>
      <c r="BB43" s="36"/>
      <c r="BC43" s="149" t="str">
        <f ca="1">IF(AND(BO43="ok",BJ43=0),10,IF(BF43="ok",BJ43-1,IF(BE43="ok",10,"")))</f>
        <v/>
      </c>
      <c r="BD43" s="128" t="str">
        <f t="shared" ref="BD43:BD54" ca="1" si="39">IF(BJ43=0,"ok","no")</f>
        <v>no</v>
      </c>
      <c r="BE43" s="123" t="str">
        <f t="shared" ref="BE43:BE54" ca="1" si="40">IF(BL43&lt;0,"ok","no")</f>
        <v>no</v>
      </c>
      <c r="BF43" s="122" t="str">
        <f ca="1">IF(AND(BO43="ok",BI43="no"),"ok","no")</f>
        <v>no</v>
      </c>
      <c r="BG43" s="36"/>
      <c r="BH43" s="125" t="str">
        <f ca="1">IF(BO43="ok","ok","no")</f>
        <v>no</v>
      </c>
      <c r="BI43" s="128" t="str">
        <f ca="1">IF(BJ43=0,"ok","no")</f>
        <v>no</v>
      </c>
      <c r="BJ43" s="63">
        <f ca="1">AA29</f>
        <v>6</v>
      </c>
      <c r="BK43" s="64">
        <f ca="1">AE29</f>
        <v>4</v>
      </c>
      <c r="BL43" s="66">
        <f t="shared" ref="BL43:BL54" ca="1" si="41">BJ43-BK43</f>
        <v>2</v>
      </c>
      <c r="BM43" s="68"/>
      <c r="BN43" s="138" t="str">
        <f ca="1">IF(BO43="ok",10,"")</f>
        <v/>
      </c>
      <c r="BO43" s="128" t="str">
        <f ca="1">IF(BR43&lt;0,"ok","no")</f>
        <v>no</v>
      </c>
      <c r="BP43" s="63">
        <f t="shared" ref="BP43:BP54" ca="1" si="42">AB29</f>
        <v>5</v>
      </c>
      <c r="BQ43" s="64">
        <f t="shared" ref="BQ43:BQ54" ca="1" si="43">AF29</f>
        <v>2</v>
      </c>
      <c r="BR43" s="67">
        <f t="shared" ref="BR43:BR54" ca="1" si="44">BP43-BQ43</f>
        <v>3</v>
      </c>
      <c r="BS43" s="68"/>
      <c r="BT43" s="109">
        <v>0</v>
      </c>
      <c r="BU43" s="110" t="s">
        <v>46</v>
      </c>
      <c r="BV43" s="68" t="s">
        <v>14</v>
      </c>
      <c r="BW43" s="68"/>
      <c r="BX43" s="68"/>
      <c r="BY43" s="39"/>
      <c r="BZ43" s="40"/>
      <c r="CB43" s="37"/>
      <c r="CC43" s="36"/>
      <c r="CD43" s="37"/>
      <c r="CG43" s="39">
        <f t="shared" ca="1" si="5"/>
        <v>3.5812396462639562E-2</v>
      </c>
      <c r="CH43" s="40">
        <f t="shared" ca="1" si="6"/>
        <v>97</v>
      </c>
      <c r="CJ43" s="37">
        <v>43</v>
      </c>
      <c r="CK43" s="37">
        <v>4</v>
      </c>
      <c r="CL43" s="37">
        <v>2</v>
      </c>
      <c r="CO43" s="39">
        <f t="shared" ca="1" si="7"/>
        <v>0.12475485143891707</v>
      </c>
      <c r="CP43" s="40">
        <f t="shared" ca="1" si="0"/>
        <v>92</v>
      </c>
      <c r="CQ43" s="17"/>
      <c r="CR43" s="37">
        <v>43</v>
      </c>
      <c r="CS43" s="37">
        <v>4</v>
      </c>
      <c r="CT43" s="37">
        <v>2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>⓪</v>
      </c>
      <c r="D44" s="32" t="str">
        <f ca="1">IF($BC49="","",VLOOKUP($BC49,$BT$43:$BU$53,2,FALSE))</f>
        <v>⓪</v>
      </c>
      <c r="E44" s="32" t="str">
        <f ca="1">IF($BN49="","",VLOOKUP($BN49,$BT$43:$BU$53,2,FALSE))</f>
        <v>⑩</v>
      </c>
      <c r="F44" s="8"/>
      <c r="G44" s="6" t="str">
        <f>G17</f>
        <v>⑧</v>
      </c>
      <c r="H44" s="7"/>
      <c r="I44" s="32" t="str">
        <f ca="1">IF($AH50="","",VLOOKUP($AH50,$BT$43:$BU$53,2,FALSE))</f>
        <v>⓪</v>
      </c>
      <c r="J44" s="32" t="str">
        <f ca="1">IF($BC50="","",VLOOKUP($BC50,$BT$43:$BU$53,2,FALSE))</f>
        <v>⑥</v>
      </c>
      <c r="K44" s="32" t="str">
        <f ca="1">IF($BN50="","",VLOOKUP($BN50,$BT$43:$BU$53,2,FALSE))</f>
        <v>⑩</v>
      </c>
      <c r="L44" s="8"/>
      <c r="M44" s="6" t="str">
        <f>M17</f>
        <v>⑨</v>
      </c>
      <c r="N44" s="7"/>
      <c r="O44" s="32" t="str">
        <f ca="1">IF($AH51="","",VLOOKUP($AH51,$BT$43:$BU$53,2,FALSE))</f>
        <v/>
      </c>
      <c r="P44" s="32" t="str">
        <f ca="1">IF($BC51="","",VLOOKUP($BC51,$BT$43:$BU$53,2,FALSE))</f>
        <v>⑥</v>
      </c>
      <c r="Q44" s="32" t="str">
        <f ca="1">IF($BN51="","",VLOOKUP($BN51,$BT$43:$BU$53,2,FALSE))</f>
        <v>⑩</v>
      </c>
      <c r="R44" s="8"/>
      <c r="S44" s="2"/>
      <c r="T44" s="2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5">IF(AI44="ok","okok","nono")</f>
        <v>okok</v>
      </c>
      <c r="AA44" s="59" t="str">
        <f t="shared" ref="AA44:AA54" ca="1" si="46">IF(AQ44="ok","okok","nono")</f>
        <v>nono</v>
      </c>
      <c r="AB44" s="59" t="str">
        <f t="shared" ref="AB44:AB54" ca="1" si="47">IF(BH44="ok","okok","nono")</f>
        <v>nono</v>
      </c>
      <c r="AC44" s="43"/>
      <c r="AD44" s="42"/>
      <c r="AE44" s="61" t="s">
        <v>58</v>
      </c>
      <c r="AF44" s="62"/>
      <c r="AG44" s="126" t="str">
        <f t="shared" ca="1" si="34"/>
        <v>ok</v>
      </c>
      <c r="AH44" s="130">
        <f t="shared" ref="AH44:AH54" ca="1" si="48">IF(AI44="ok",AM44-1,"")</f>
        <v>0</v>
      </c>
      <c r="AI44" s="128" t="str">
        <f t="shared" ref="AI44:AI54" ca="1" si="49">IF(AL44="ok","ok",IF(AND(AK44="ok",AJ44="ok"),"ok","no"))</f>
        <v>ok</v>
      </c>
      <c r="AJ44" s="123" t="str">
        <f t="shared" ref="AJ44:AJ54" ca="1" si="50">IF(BR44&lt;0,"ok","no")</f>
        <v>no</v>
      </c>
      <c r="AK44" s="123" t="str">
        <f t="shared" ca="1" si="35"/>
        <v>no</v>
      </c>
      <c r="AL44" s="123" t="str">
        <f t="shared" ref="AL44:AL54" ca="1" si="51">IF(BL44&lt;0,"ok","no")</f>
        <v>ok</v>
      </c>
      <c r="AM44" s="69">
        <f t="shared" ca="1" si="36"/>
        <v>1</v>
      </c>
      <c r="AN44" s="41">
        <f t="shared" ca="1" si="37"/>
        <v>0</v>
      </c>
      <c r="AO44" s="70">
        <f t="shared" ca="1" si="38"/>
        <v>1</v>
      </c>
      <c r="AP44" s="36"/>
      <c r="AQ44" s="126" t="str">
        <f t="shared" ref="AQ44:AQ54" ca="1" si="52">IF(AND(AS44="ok",AR44="ok"),"ok","no")</f>
        <v>no</v>
      </c>
      <c r="AR44" s="128" t="str">
        <f t="shared" ref="AR44:AR53" ca="1" si="53">IF(AY44=9,"ok","no")</f>
        <v>no</v>
      </c>
      <c r="AS44" s="123" t="str">
        <f t="shared" ref="AS44:AS54" ca="1" si="54">IF(BC44=10,"ok","no")</f>
        <v>ok</v>
      </c>
      <c r="AT44" s="136" t="str">
        <f t="shared" ref="AT44:AT54" ca="1" si="55">IF(AY44=9,AY44,IF(AU44=10,AU44,""))</f>
        <v/>
      </c>
      <c r="AU44" s="133" t="str">
        <f t="shared" ref="AU44:AU54" ca="1" si="56">IF(AND(AW44&lt;&gt;"",AV44="ok"),10,"")</f>
        <v/>
      </c>
      <c r="AV44" s="123" t="str">
        <f t="shared" ref="AV44:AV54" ca="1" si="57">IF(BL44&lt;0,"ok",IF(AND(BL44=0,BR44&lt;0),"ok","no"))</f>
        <v>ok</v>
      </c>
      <c r="AW44" s="119" t="str">
        <f t="shared" ref="AW44:AW54" ca="1" si="58">IF(BC44=10,"",BC44)</f>
        <v/>
      </c>
      <c r="AX44" s="116"/>
      <c r="AY44" s="119" t="str">
        <f t="shared" ref="AY44:AY54" ca="1" si="59">IF(AND(BA44="ok",AZ44="ok"),9,"")</f>
        <v/>
      </c>
      <c r="AZ44" s="123" t="str">
        <f t="shared" ref="AZ44:AZ54" ca="1" si="60">IF(BR44&lt;0,"ok","no")</f>
        <v>no</v>
      </c>
      <c r="BA44" s="122" t="str">
        <f t="shared" ref="BA44:BA54" ca="1" si="61">IF(BC44=10,"ok","no")</f>
        <v>ok</v>
      </c>
      <c r="BB44" s="36"/>
      <c r="BC44" s="139">
        <f t="shared" ref="BC44:BC54" ca="1" si="62">IF(AND(BO44="ok",BJ44=0),10,IF(BF44="ok",BJ44-1,IF(BE44="ok",10,"")))</f>
        <v>10</v>
      </c>
      <c r="BD44" s="128" t="str">
        <f t="shared" ca="1" si="39"/>
        <v>ok</v>
      </c>
      <c r="BE44" s="123" t="str">
        <f t="shared" ca="1" si="40"/>
        <v>ok</v>
      </c>
      <c r="BF44" s="122" t="str">
        <f t="shared" ref="BF44:BF54" ca="1" si="63">IF(AND(BO44="ok",BI44="no"),"ok","no")</f>
        <v>no</v>
      </c>
      <c r="BG44" s="36"/>
      <c r="BH44" s="126" t="str">
        <f t="shared" ref="BH44:BH54" ca="1" si="64">IF(BO44="ok","ok","no")</f>
        <v>no</v>
      </c>
      <c r="BI44" s="128" t="str">
        <f t="shared" ref="BI44:BI54" ca="1" si="65">IF(BJ44=0,"ok","no")</f>
        <v>ok</v>
      </c>
      <c r="BJ44" s="69">
        <f t="shared" ref="BJ44:BJ54" ca="1" si="66">AA30</f>
        <v>0</v>
      </c>
      <c r="BK44" s="41">
        <f t="shared" ref="BK44:BK54" ca="1" si="67">AE30</f>
        <v>9</v>
      </c>
      <c r="BL44" s="71">
        <f t="shared" ca="1" si="41"/>
        <v>-9</v>
      </c>
      <c r="BM44" s="68"/>
      <c r="BN44" s="139" t="str">
        <f t="shared" ref="BN44:BN54" ca="1" si="68">IF(BO44="ok",10,"")</f>
        <v/>
      </c>
      <c r="BO44" s="128" t="str">
        <f t="shared" ref="BO44:BO54" ca="1" si="69">IF(BR44&lt;0,"ok","no")</f>
        <v>no</v>
      </c>
      <c r="BP44" s="69">
        <f t="shared" ca="1" si="42"/>
        <v>6</v>
      </c>
      <c r="BQ44" s="41">
        <f t="shared" ca="1" si="43"/>
        <v>4</v>
      </c>
      <c r="BR44" s="72">
        <f t="shared" ca="1" si="44"/>
        <v>2</v>
      </c>
      <c r="BS44" s="68"/>
      <c r="BT44" s="111">
        <v>1</v>
      </c>
      <c r="BU44" s="112" t="s">
        <v>2</v>
      </c>
      <c r="BV44" s="68" t="s">
        <v>14</v>
      </c>
      <c r="BW44" s="68"/>
      <c r="BX44" s="68"/>
      <c r="BY44" s="39"/>
      <c r="BZ44" s="40"/>
      <c r="CB44" s="37"/>
      <c r="CC44" s="36"/>
      <c r="CD44" s="37"/>
      <c r="CG44" s="39">
        <f t="shared" ca="1" si="5"/>
        <v>0.54262383976868112</v>
      </c>
      <c r="CH44" s="40">
        <f t="shared" ca="1" si="6"/>
        <v>47</v>
      </c>
      <c r="CJ44" s="37">
        <v>44</v>
      </c>
      <c r="CK44" s="37">
        <v>4</v>
      </c>
      <c r="CL44" s="37">
        <v>3</v>
      </c>
      <c r="CO44" s="39">
        <f t="shared" ca="1" si="7"/>
        <v>0.23523388572825299</v>
      </c>
      <c r="CP44" s="40">
        <f t="shared" ca="1" si="0"/>
        <v>77</v>
      </c>
      <c r="CQ44" s="17"/>
      <c r="CR44" s="37">
        <v>44</v>
      </c>
      <c r="CS44" s="37">
        <v>4</v>
      </c>
      <c r="CT44" s="37">
        <v>3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0">C18</f>
        <v>1</v>
      </c>
      <c r="D45" s="11">
        <f t="shared" ca="1" si="70"/>
        <v>1</v>
      </c>
      <c r="E45" s="11">
        <f t="shared" ca="1" si="70"/>
        <v>2</v>
      </c>
      <c r="F45" s="8"/>
      <c r="G45" s="9"/>
      <c r="H45" s="27"/>
      <c r="I45" s="28">
        <f t="shared" ca="1" si="70"/>
        <v>1</v>
      </c>
      <c r="J45" s="11">
        <f t="shared" ca="1" si="70"/>
        <v>7</v>
      </c>
      <c r="K45" s="11">
        <f t="shared" ca="1" si="70"/>
        <v>5</v>
      </c>
      <c r="L45" s="8"/>
      <c r="M45" s="9"/>
      <c r="N45" s="27"/>
      <c r="O45" s="28">
        <f t="shared" ca="1" si="70"/>
        <v>1</v>
      </c>
      <c r="P45" s="11">
        <f t="shared" ca="1" si="70"/>
        <v>7</v>
      </c>
      <c r="Q45" s="11">
        <f t="shared" ca="1" si="70"/>
        <v>2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5"/>
        <v>nono</v>
      </c>
      <c r="AA45" s="59" t="str">
        <f t="shared" ca="1" si="46"/>
        <v>nono</v>
      </c>
      <c r="AB45" s="59" t="str">
        <f t="shared" ca="1" si="47"/>
        <v>okok</v>
      </c>
      <c r="AC45" s="43"/>
      <c r="AD45" s="42"/>
      <c r="AE45" s="61" t="s">
        <v>59</v>
      </c>
      <c r="AF45" s="62"/>
      <c r="AG45" s="126" t="str">
        <f t="shared" ca="1" si="34"/>
        <v>no</v>
      </c>
      <c r="AH45" s="130" t="str">
        <f t="shared" ca="1" si="48"/>
        <v/>
      </c>
      <c r="AI45" s="128" t="str">
        <f t="shared" ca="1" si="49"/>
        <v>no</v>
      </c>
      <c r="AJ45" s="123" t="str">
        <f t="shared" ca="1" si="50"/>
        <v>ok</v>
      </c>
      <c r="AK45" s="123" t="str">
        <f t="shared" ca="1" si="35"/>
        <v>no</v>
      </c>
      <c r="AL45" s="123" t="str">
        <f t="shared" ca="1" si="51"/>
        <v>no</v>
      </c>
      <c r="AM45" s="69">
        <f t="shared" ca="1" si="36"/>
        <v>1</v>
      </c>
      <c r="AN45" s="41">
        <f t="shared" ca="1" si="37"/>
        <v>0</v>
      </c>
      <c r="AO45" s="70">
        <f t="shared" ca="1" si="38"/>
        <v>1</v>
      </c>
      <c r="AP45" s="36"/>
      <c r="AQ45" s="126" t="str">
        <f t="shared" ca="1" si="52"/>
        <v>no</v>
      </c>
      <c r="AR45" s="128" t="str">
        <f t="shared" ca="1" si="53"/>
        <v>no</v>
      </c>
      <c r="AS45" s="123" t="str">
        <f t="shared" ca="1" si="54"/>
        <v>no</v>
      </c>
      <c r="AT45" s="136" t="str">
        <f t="shared" ca="1" si="55"/>
        <v/>
      </c>
      <c r="AU45" s="133" t="str">
        <f t="shared" ca="1" si="56"/>
        <v/>
      </c>
      <c r="AV45" s="123" t="str">
        <f t="shared" ca="1" si="57"/>
        <v>no</v>
      </c>
      <c r="AW45" s="119">
        <f t="shared" ca="1" si="58"/>
        <v>6</v>
      </c>
      <c r="AX45" s="116"/>
      <c r="AY45" s="119" t="str">
        <f t="shared" ca="1" si="59"/>
        <v/>
      </c>
      <c r="AZ45" s="123" t="str">
        <f t="shared" ca="1" si="60"/>
        <v>ok</v>
      </c>
      <c r="BA45" s="122" t="str">
        <f t="shared" ca="1" si="61"/>
        <v>no</v>
      </c>
      <c r="BB45" s="36"/>
      <c r="BC45" s="139">
        <f t="shared" ca="1" si="62"/>
        <v>6</v>
      </c>
      <c r="BD45" s="128" t="str">
        <f t="shared" ca="1" si="39"/>
        <v>no</v>
      </c>
      <c r="BE45" s="123" t="str">
        <f t="shared" ca="1" si="40"/>
        <v>no</v>
      </c>
      <c r="BF45" s="122" t="str">
        <f t="shared" ca="1" si="63"/>
        <v>ok</v>
      </c>
      <c r="BG45" s="36"/>
      <c r="BH45" s="126" t="str">
        <f t="shared" ca="1" si="64"/>
        <v>ok</v>
      </c>
      <c r="BI45" s="128" t="str">
        <f t="shared" ca="1" si="65"/>
        <v>no</v>
      </c>
      <c r="BJ45" s="69">
        <f t="shared" ca="1" si="66"/>
        <v>7</v>
      </c>
      <c r="BK45" s="41">
        <f t="shared" ca="1" si="67"/>
        <v>2</v>
      </c>
      <c r="BL45" s="71">
        <f t="shared" ca="1" si="41"/>
        <v>5</v>
      </c>
      <c r="BM45" s="68"/>
      <c r="BN45" s="139">
        <f t="shared" ca="1" si="68"/>
        <v>10</v>
      </c>
      <c r="BO45" s="128" t="str">
        <f t="shared" ca="1" si="69"/>
        <v>ok</v>
      </c>
      <c r="BP45" s="69">
        <f t="shared" ca="1" si="42"/>
        <v>1</v>
      </c>
      <c r="BQ45" s="41">
        <f t="shared" ca="1" si="43"/>
        <v>2</v>
      </c>
      <c r="BR45" s="72">
        <f t="shared" ca="1" si="44"/>
        <v>-1</v>
      </c>
      <c r="BS45" s="68"/>
      <c r="BT45" s="111">
        <v>2</v>
      </c>
      <c r="BU45" s="112" t="s">
        <v>3</v>
      </c>
      <c r="BV45" s="68" t="s">
        <v>14</v>
      </c>
      <c r="BW45" s="68"/>
      <c r="BX45" s="68"/>
      <c r="BY45" s="39"/>
      <c r="BZ45" s="40"/>
      <c r="CB45" s="37"/>
      <c r="CC45" s="36"/>
      <c r="CD45" s="37"/>
      <c r="CG45" s="39">
        <f t="shared" ca="1" si="5"/>
        <v>0.39877339191370742</v>
      </c>
      <c r="CH45" s="40">
        <f t="shared" ca="1" si="6"/>
        <v>59</v>
      </c>
      <c r="CJ45" s="37">
        <v>45</v>
      </c>
      <c r="CK45" s="37">
        <v>4</v>
      </c>
      <c r="CL45" s="37">
        <v>4</v>
      </c>
      <c r="CO45" s="39">
        <f t="shared" ca="1" si="7"/>
        <v>0.93747030108287521</v>
      </c>
      <c r="CP45" s="40">
        <f t="shared" ca="1" si="0"/>
        <v>6</v>
      </c>
      <c r="CQ45" s="17"/>
      <c r="CR45" s="37">
        <v>45</v>
      </c>
      <c r="CS45" s="37">
        <v>4</v>
      </c>
      <c r="CT45" s="37">
        <v>4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1">B19</f>
        <v>－</v>
      </c>
      <c r="C46" s="13">
        <f t="shared" ca="1" si="71"/>
        <v>0</v>
      </c>
      <c r="D46" s="13">
        <f t="shared" ca="1" si="71"/>
        <v>2</v>
      </c>
      <c r="E46" s="13">
        <f t="shared" ca="1" si="71"/>
        <v>7</v>
      </c>
      <c r="F46" s="8"/>
      <c r="G46" s="9"/>
      <c r="H46" s="12" t="str">
        <f t="shared" si="71"/>
        <v>－</v>
      </c>
      <c r="I46" s="13">
        <f t="shared" ca="1" si="71"/>
        <v>0</v>
      </c>
      <c r="J46" s="13">
        <f t="shared" ca="1" si="71"/>
        <v>9</v>
      </c>
      <c r="K46" s="13">
        <f t="shared" ca="1" si="71"/>
        <v>7</v>
      </c>
      <c r="L46" s="8"/>
      <c r="M46" s="9"/>
      <c r="N46" s="12" t="str">
        <f t="shared" si="71"/>
        <v>－</v>
      </c>
      <c r="O46" s="13">
        <f t="shared" ca="1" si="71"/>
        <v>0</v>
      </c>
      <c r="P46" s="13">
        <f t="shared" ca="1" si="71"/>
        <v>3</v>
      </c>
      <c r="Q46" s="13">
        <f t="shared" ca="1" si="71"/>
        <v>5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5"/>
        <v>nono</v>
      </c>
      <c r="AA46" s="59" t="str">
        <f t="shared" ca="1" si="46"/>
        <v>nono</v>
      </c>
      <c r="AB46" s="59" t="str">
        <f t="shared" ca="1" si="47"/>
        <v>nono</v>
      </c>
      <c r="AC46" s="43"/>
      <c r="AD46" s="42"/>
      <c r="AE46" s="61" t="s">
        <v>60</v>
      </c>
      <c r="AF46" s="62"/>
      <c r="AG46" s="126" t="str">
        <f t="shared" ca="1" si="34"/>
        <v>no</v>
      </c>
      <c r="AH46" s="130" t="str">
        <f t="shared" ca="1" si="48"/>
        <v/>
      </c>
      <c r="AI46" s="128" t="str">
        <f t="shared" ca="1" si="49"/>
        <v>no</v>
      </c>
      <c r="AJ46" s="123" t="str">
        <f t="shared" ca="1" si="50"/>
        <v>no</v>
      </c>
      <c r="AK46" s="123" t="str">
        <f t="shared" ca="1" si="35"/>
        <v>no</v>
      </c>
      <c r="AL46" s="123" t="str">
        <f t="shared" ca="1" si="51"/>
        <v>no</v>
      </c>
      <c r="AM46" s="69">
        <f t="shared" ca="1" si="36"/>
        <v>1</v>
      </c>
      <c r="AN46" s="41">
        <f t="shared" ca="1" si="37"/>
        <v>0</v>
      </c>
      <c r="AO46" s="70">
        <f t="shared" ca="1" si="38"/>
        <v>1</v>
      </c>
      <c r="AP46" s="36"/>
      <c r="AQ46" s="126" t="str">
        <f t="shared" ca="1" si="52"/>
        <v>no</v>
      </c>
      <c r="AR46" s="128" t="str">
        <f t="shared" ca="1" si="53"/>
        <v>no</v>
      </c>
      <c r="AS46" s="123" t="str">
        <f t="shared" ca="1" si="54"/>
        <v>no</v>
      </c>
      <c r="AT46" s="136" t="str">
        <f t="shared" ca="1" si="55"/>
        <v/>
      </c>
      <c r="AU46" s="133" t="str">
        <f t="shared" ca="1" si="56"/>
        <v/>
      </c>
      <c r="AV46" s="123" t="str">
        <f t="shared" ca="1" si="57"/>
        <v>no</v>
      </c>
      <c r="AW46" s="119" t="str">
        <f t="shared" ca="1" si="58"/>
        <v/>
      </c>
      <c r="AX46" s="116"/>
      <c r="AY46" s="119" t="str">
        <f t="shared" ca="1" si="59"/>
        <v/>
      </c>
      <c r="AZ46" s="123" t="str">
        <f t="shared" ca="1" si="60"/>
        <v>no</v>
      </c>
      <c r="BA46" s="122" t="str">
        <f t="shared" ca="1" si="61"/>
        <v>no</v>
      </c>
      <c r="BB46" s="36"/>
      <c r="BC46" s="139" t="str">
        <f t="shared" ca="1" si="62"/>
        <v/>
      </c>
      <c r="BD46" s="128" t="str">
        <f t="shared" ca="1" si="39"/>
        <v>no</v>
      </c>
      <c r="BE46" s="123" t="str">
        <f t="shared" ca="1" si="40"/>
        <v>no</v>
      </c>
      <c r="BF46" s="122" t="str">
        <f t="shared" ca="1" si="63"/>
        <v>no</v>
      </c>
      <c r="BG46" s="36"/>
      <c r="BH46" s="126" t="str">
        <f t="shared" ca="1" si="64"/>
        <v>no</v>
      </c>
      <c r="BI46" s="128" t="str">
        <f t="shared" ca="1" si="65"/>
        <v>no</v>
      </c>
      <c r="BJ46" s="69">
        <f t="shared" ca="1" si="66"/>
        <v>7</v>
      </c>
      <c r="BK46" s="41">
        <f t="shared" ca="1" si="67"/>
        <v>1</v>
      </c>
      <c r="BL46" s="71">
        <f t="shared" ca="1" si="41"/>
        <v>6</v>
      </c>
      <c r="BM46" s="68"/>
      <c r="BN46" s="139" t="str">
        <f t="shared" ca="1" si="68"/>
        <v/>
      </c>
      <c r="BO46" s="128" t="str">
        <f t="shared" ca="1" si="69"/>
        <v>no</v>
      </c>
      <c r="BP46" s="69">
        <f t="shared" ca="1" si="42"/>
        <v>5</v>
      </c>
      <c r="BQ46" s="41">
        <f t="shared" ca="1" si="43"/>
        <v>0</v>
      </c>
      <c r="BR46" s="72">
        <f t="shared" ca="1" si="44"/>
        <v>5</v>
      </c>
      <c r="BS46" s="68"/>
      <c r="BT46" s="111">
        <v>3</v>
      </c>
      <c r="BU46" s="112" t="s">
        <v>4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>
        <f t="shared" ca="1" si="5"/>
        <v>0.38082201158497742</v>
      </c>
      <c r="CH46" s="40">
        <f t="shared" ca="1" si="6"/>
        <v>63</v>
      </c>
      <c r="CJ46" s="37">
        <v>46</v>
      </c>
      <c r="CK46" s="37">
        <v>4</v>
      </c>
      <c r="CL46" s="37">
        <v>5</v>
      </c>
      <c r="CO46" s="39">
        <f t="shared" ca="1" si="7"/>
        <v>0.17479168631657005</v>
      </c>
      <c r="CP46" s="40">
        <f t="shared" ca="1" si="0"/>
        <v>84</v>
      </c>
      <c r="CQ46" s="17"/>
      <c r="CR46" s="37">
        <v>46</v>
      </c>
      <c r="CS46" s="37">
        <v>4</v>
      </c>
      <c r="CT46" s="37">
        <v>5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0</v>
      </c>
      <c r="D47" s="30">
        <f ca="1">MOD(ROUNDDOWN(AM35/10,0),10)</f>
        <v>8</v>
      </c>
      <c r="E47" s="30">
        <f ca="1">MOD(AM35,10)</f>
        <v>5</v>
      </c>
      <c r="F47" s="8"/>
      <c r="G47" s="9"/>
      <c r="H47" s="29"/>
      <c r="I47" s="30">
        <f ca="1">MOD(ROUNDDOWN(AM36/100,0),10)</f>
        <v>0</v>
      </c>
      <c r="J47" s="30">
        <f ca="1">MOD(ROUNDDOWN(AM36/10,0),10)</f>
        <v>7</v>
      </c>
      <c r="K47" s="30">
        <f ca="1">MOD(AM36,10)</f>
        <v>8</v>
      </c>
      <c r="L47" s="8"/>
      <c r="M47" s="9"/>
      <c r="N47" s="29"/>
      <c r="O47" s="30">
        <f ca="1">MOD(ROUNDDOWN(AM37/100,0),10)</f>
        <v>1</v>
      </c>
      <c r="P47" s="30">
        <f ca="1">MOD(ROUNDDOWN(AM37/10,0),10)</f>
        <v>3</v>
      </c>
      <c r="Q47" s="30">
        <f ca="1">MOD(AM37,10)</f>
        <v>7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5"/>
        <v>nono</v>
      </c>
      <c r="AA47" s="59" t="str">
        <f t="shared" ca="1" si="46"/>
        <v>nono</v>
      </c>
      <c r="AB47" s="59" t="str">
        <f t="shared" ca="1" si="47"/>
        <v>nono</v>
      </c>
      <c r="AC47" s="43"/>
      <c r="AD47" s="42"/>
      <c r="AE47" s="61" t="s">
        <v>61</v>
      </c>
      <c r="AF47" s="62"/>
      <c r="AG47" s="126" t="str">
        <f t="shared" ca="1" si="34"/>
        <v>no</v>
      </c>
      <c r="AH47" s="130" t="str">
        <f t="shared" ca="1" si="48"/>
        <v/>
      </c>
      <c r="AI47" s="128" t="str">
        <f t="shared" ca="1" si="49"/>
        <v>no</v>
      </c>
      <c r="AJ47" s="123" t="str">
        <f t="shared" ca="1" si="50"/>
        <v>no</v>
      </c>
      <c r="AK47" s="123" t="str">
        <f t="shared" ca="1" si="35"/>
        <v>ok</v>
      </c>
      <c r="AL47" s="123" t="str">
        <f t="shared" ca="1" si="51"/>
        <v>no</v>
      </c>
      <c r="AM47" s="69">
        <f t="shared" ca="1" si="36"/>
        <v>1</v>
      </c>
      <c r="AN47" s="41">
        <f t="shared" ca="1" si="37"/>
        <v>0</v>
      </c>
      <c r="AO47" s="70">
        <f t="shared" ca="1" si="38"/>
        <v>1</v>
      </c>
      <c r="AP47" s="36"/>
      <c r="AQ47" s="126" t="str">
        <f t="shared" ca="1" si="52"/>
        <v>no</v>
      </c>
      <c r="AR47" s="128" t="str">
        <f t="shared" ca="1" si="53"/>
        <v>no</v>
      </c>
      <c r="AS47" s="123" t="str">
        <f t="shared" ca="1" si="54"/>
        <v>no</v>
      </c>
      <c r="AT47" s="136" t="str">
        <f t="shared" ca="1" si="55"/>
        <v/>
      </c>
      <c r="AU47" s="133" t="str">
        <f t="shared" ca="1" si="56"/>
        <v/>
      </c>
      <c r="AV47" s="123" t="str">
        <f t="shared" ca="1" si="57"/>
        <v>no</v>
      </c>
      <c r="AW47" s="119" t="str">
        <f t="shared" ca="1" si="58"/>
        <v/>
      </c>
      <c r="AX47" s="116"/>
      <c r="AY47" s="119" t="str">
        <f t="shared" ca="1" si="59"/>
        <v/>
      </c>
      <c r="AZ47" s="123" t="str">
        <f t="shared" ca="1" si="60"/>
        <v>no</v>
      </c>
      <c r="BA47" s="122" t="str">
        <f t="shared" ca="1" si="61"/>
        <v>no</v>
      </c>
      <c r="BB47" s="36"/>
      <c r="BC47" s="139" t="str">
        <f t="shared" ca="1" si="62"/>
        <v/>
      </c>
      <c r="BD47" s="128" t="str">
        <f t="shared" ca="1" si="39"/>
        <v>no</v>
      </c>
      <c r="BE47" s="123" t="str">
        <f t="shared" ca="1" si="40"/>
        <v>no</v>
      </c>
      <c r="BF47" s="122" t="str">
        <f t="shared" ca="1" si="63"/>
        <v>no</v>
      </c>
      <c r="BG47" s="36"/>
      <c r="BH47" s="126" t="str">
        <f t="shared" ca="1" si="64"/>
        <v>no</v>
      </c>
      <c r="BI47" s="128" t="str">
        <f t="shared" ca="1" si="65"/>
        <v>no</v>
      </c>
      <c r="BJ47" s="69">
        <f t="shared" ca="1" si="66"/>
        <v>1</v>
      </c>
      <c r="BK47" s="41">
        <f t="shared" ca="1" si="67"/>
        <v>1</v>
      </c>
      <c r="BL47" s="71">
        <f t="shared" ca="1" si="41"/>
        <v>0</v>
      </c>
      <c r="BM47" s="68"/>
      <c r="BN47" s="139" t="str">
        <f t="shared" ca="1" si="68"/>
        <v/>
      </c>
      <c r="BO47" s="128" t="str">
        <f t="shared" ca="1" si="69"/>
        <v>no</v>
      </c>
      <c r="BP47" s="69">
        <f t="shared" ca="1" si="42"/>
        <v>2</v>
      </c>
      <c r="BQ47" s="41">
        <f t="shared" ca="1" si="43"/>
        <v>0</v>
      </c>
      <c r="BR47" s="72">
        <f t="shared" ca="1" si="44"/>
        <v>2</v>
      </c>
      <c r="BS47" s="68"/>
      <c r="BT47" s="111">
        <v>4</v>
      </c>
      <c r="BU47" s="112" t="s">
        <v>7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>
        <f t="shared" ca="1" si="5"/>
        <v>0.12523011955754915</v>
      </c>
      <c r="CH47" s="40">
        <f t="shared" ca="1" si="6"/>
        <v>87</v>
      </c>
      <c r="CJ47" s="37">
        <v>47</v>
      </c>
      <c r="CK47" s="37">
        <v>4</v>
      </c>
      <c r="CL47" s="37">
        <v>6</v>
      </c>
      <c r="CO47" s="39">
        <f t="shared" ca="1" si="7"/>
        <v>9.3207226160385792E-2</v>
      </c>
      <c r="CP47" s="40">
        <f t="shared" ca="1" si="0"/>
        <v>93</v>
      </c>
      <c r="CR47" s="37">
        <v>47</v>
      </c>
      <c r="CS47" s="37">
        <v>4</v>
      </c>
      <c r="CT47" s="37">
        <v>6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5"/>
        <v>okok</v>
      </c>
      <c r="AA48" s="59" t="str">
        <f t="shared" ca="1" si="46"/>
        <v>nono</v>
      </c>
      <c r="AB48" s="59" t="str">
        <f t="shared" ca="1" si="47"/>
        <v>okok</v>
      </c>
      <c r="AC48" s="43"/>
      <c r="AD48" s="42"/>
      <c r="AE48" s="61" t="s">
        <v>62</v>
      </c>
      <c r="AF48" s="62"/>
      <c r="AG48" s="126" t="str">
        <f t="shared" ca="1" si="34"/>
        <v>ok</v>
      </c>
      <c r="AH48" s="130">
        <f t="shared" ca="1" si="48"/>
        <v>0</v>
      </c>
      <c r="AI48" s="128" t="str">
        <f t="shared" ca="1" si="49"/>
        <v>ok</v>
      </c>
      <c r="AJ48" s="123" t="str">
        <f t="shared" ca="1" si="50"/>
        <v>ok</v>
      </c>
      <c r="AK48" s="123" t="str">
        <f t="shared" ca="1" si="35"/>
        <v>no</v>
      </c>
      <c r="AL48" s="123" t="str">
        <f t="shared" ca="1" si="51"/>
        <v>ok</v>
      </c>
      <c r="AM48" s="69">
        <f t="shared" ca="1" si="36"/>
        <v>1</v>
      </c>
      <c r="AN48" s="41">
        <f t="shared" ca="1" si="37"/>
        <v>0</v>
      </c>
      <c r="AO48" s="70">
        <f t="shared" ca="1" si="38"/>
        <v>1</v>
      </c>
      <c r="AP48" s="36"/>
      <c r="AQ48" s="126" t="str">
        <f t="shared" ca="1" si="52"/>
        <v>no</v>
      </c>
      <c r="AR48" s="128" t="str">
        <f t="shared" ca="1" si="53"/>
        <v>no</v>
      </c>
      <c r="AS48" s="123" t="str">
        <f t="shared" ca="1" si="54"/>
        <v>no</v>
      </c>
      <c r="AT48" s="136">
        <f t="shared" ca="1" si="55"/>
        <v>10</v>
      </c>
      <c r="AU48" s="133">
        <f t="shared" ca="1" si="56"/>
        <v>10</v>
      </c>
      <c r="AV48" s="123" t="str">
        <f t="shared" ca="1" si="57"/>
        <v>ok</v>
      </c>
      <c r="AW48" s="119">
        <f t="shared" ca="1" si="58"/>
        <v>0</v>
      </c>
      <c r="AX48" s="116"/>
      <c r="AY48" s="119" t="str">
        <f t="shared" ca="1" si="59"/>
        <v/>
      </c>
      <c r="AZ48" s="123" t="str">
        <f t="shared" ca="1" si="60"/>
        <v>ok</v>
      </c>
      <c r="BA48" s="122" t="str">
        <f t="shared" ca="1" si="61"/>
        <v>no</v>
      </c>
      <c r="BB48" s="36"/>
      <c r="BC48" s="139">
        <f t="shared" ca="1" si="62"/>
        <v>0</v>
      </c>
      <c r="BD48" s="128" t="str">
        <f t="shared" ca="1" si="39"/>
        <v>no</v>
      </c>
      <c r="BE48" s="123" t="str">
        <f t="shared" ca="1" si="40"/>
        <v>ok</v>
      </c>
      <c r="BF48" s="122" t="str">
        <f t="shared" ca="1" si="63"/>
        <v>ok</v>
      </c>
      <c r="BG48" s="36"/>
      <c r="BH48" s="126" t="str">
        <f t="shared" ca="1" si="64"/>
        <v>ok</v>
      </c>
      <c r="BI48" s="128" t="str">
        <f t="shared" ca="1" si="65"/>
        <v>no</v>
      </c>
      <c r="BJ48" s="69">
        <f t="shared" ca="1" si="66"/>
        <v>1</v>
      </c>
      <c r="BK48" s="41">
        <f t="shared" ca="1" si="67"/>
        <v>7</v>
      </c>
      <c r="BL48" s="71">
        <f t="shared" ca="1" si="41"/>
        <v>-6</v>
      </c>
      <c r="BM48" s="68"/>
      <c r="BN48" s="139">
        <f t="shared" ca="1" si="68"/>
        <v>10</v>
      </c>
      <c r="BO48" s="128" t="str">
        <f t="shared" ca="1" si="69"/>
        <v>ok</v>
      </c>
      <c r="BP48" s="69">
        <f t="shared" ca="1" si="42"/>
        <v>4</v>
      </c>
      <c r="BQ48" s="41">
        <f t="shared" ca="1" si="43"/>
        <v>9</v>
      </c>
      <c r="BR48" s="72">
        <f t="shared" ca="1" si="44"/>
        <v>-5</v>
      </c>
      <c r="BS48" s="68"/>
      <c r="BT48" s="111">
        <v>5</v>
      </c>
      <c r="BU48" s="112" t="s">
        <v>6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>
        <f t="shared" ca="1" si="5"/>
        <v>0.41117652003596605</v>
      </c>
      <c r="CH48" s="40">
        <f t="shared" ca="1" si="6"/>
        <v>57</v>
      </c>
      <c r="CJ48" s="37">
        <v>48</v>
      </c>
      <c r="CK48" s="36">
        <v>4</v>
      </c>
      <c r="CL48" s="37">
        <v>7</v>
      </c>
      <c r="CO48" s="39">
        <f t="shared" ca="1" si="7"/>
        <v>0.19039240082612918</v>
      </c>
      <c r="CP48" s="40">
        <f t="shared" ca="1" si="0"/>
        <v>82</v>
      </c>
      <c r="CR48" s="37">
        <v>48</v>
      </c>
      <c r="CS48" s="36">
        <v>4</v>
      </c>
      <c r="CT48" s="37">
        <v>7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/>
      </c>
      <c r="E49" s="21"/>
      <c r="F49" s="21"/>
      <c r="G49" s="23"/>
      <c r="H49" s="21"/>
      <c r="I49" s="21"/>
      <c r="J49" s="22" t="str">
        <f ca="1">IF($AT53="","",VLOOKUP($AT53,$BT$43:$BU$53,2,FALSE))</f>
        <v/>
      </c>
      <c r="K49" s="21"/>
      <c r="L49" s="24"/>
      <c r="M49" s="20"/>
      <c r="N49" s="24"/>
      <c r="O49" s="21"/>
      <c r="P49" s="22" t="str">
        <f ca="1">IF($AT54="","",VLOOKUP($AT54,$BT$43:$BU$53,2,FALSE))</f>
        <v/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5"/>
        <v>okok</v>
      </c>
      <c r="AA49" s="59" t="str">
        <f t="shared" ca="1" si="46"/>
        <v>nono</v>
      </c>
      <c r="AB49" s="59" t="str">
        <f t="shared" ca="1" si="47"/>
        <v>okok</v>
      </c>
      <c r="AC49" s="43"/>
      <c r="AD49" s="73"/>
      <c r="AE49" s="61" t="s">
        <v>63</v>
      </c>
      <c r="AF49" s="62"/>
      <c r="AG49" s="126" t="str">
        <f t="shared" ca="1" si="34"/>
        <v>ok</v>
      </c>
      <c r="AH49" s="130">
        <f t="shared" ca="1" si="48"/>
        <v>0</v>
      </c>
      <c r="AI49" s="128" t="str">
        <f t="shared" ca="1" si="49"/>
        <v>ok</v>
      </c>
      <c r="AJ49" s="123" t="str">
        <f t="shared" ca="1" si="50"/>
        <v>ok</v>
      </c>
      <c r="AK49" s="123" t="str">
        <f t="shared" ca="1" si="35"/>
        <v>no</v>
      </c>
      <c r="AL49" s="123" t="str">
        <f t="shared" ca="1" si="51"/>
        <v>ok</v>
      </c>
      <c r="AM49" s="69">
        <f t="shared" ca="1" si="36"/>
        <v>1</v>
      </c>
      <c r="AN49" s="41">
        <f t="shared" ca="1" si="37"/>
        <v>0</v>
      </c>
      <c r="AO49" s="70">
        <f t="shared" ca="1" si="38"/>
        <v>1</v>
      </c>
      <c r="AP49" s="36"/>
      <c r="AQ49" s="126" t="str">
        <f t="shared" ca="1" si="52"/>
        <v>no</v>
      </c>
      <c r="AR49" s="128" t="str">
        <f ca="1">IF(AY49=9,"ok","no")</f>
        <v>no</v>
      </c>
      <c r="AS49" s="123" t="str">
        <f t="shared" ca="1" si="54"/>
        <v>no</v>
      </c>
      <c r="AT49" s="136">
        <f ca="1">IF(AY49=9,AY49,IF(AU49=10,AU49,""))</f>
        <v>10</v>
      </c>
      <c r="AU49" s="133">
        <f t="shared" ca="1" si="56"/>
        <v>10</v>
      </c>
      <c r="AV49" s="123" t="str">
        <f t="shared" ca="1" si="57"/>
        <v>ok</v>
      </c>
      <c r="AW49" s="119">
        <f t="shared" ca="1" si="58"/>
        <v>0</v>
      </c>
      <c r="AX49" s="116"/>
      <c r="AY49" s="119" t="str">
        <f t="shared" ca="1" si="59"/>
        <v/>
      </c>
      <c r="AZ49" s="123" t="str">
        <f t="shared" ca="1" si="60"/>
        <v>ok</v>
      </c>
      <c r="BA49" s="122" t="str">
        <f t="shared" ca="1" si="61"/>
        <v>no</v>
      </c>
      <c r="BB49" s="36"/>
      <c r="BC49" s="139">
        <f t="shared" ca="1" si="62"/>
        <v>0</v>
      </c>
      <c r="BD49" s="128" t="str">
        <f t="shared" ca="1" si="39"/>
        <v>no</v>
      </c>
      <c r="BE49" s="123" t="str">
        <f t="shared" ca="1" si="40"/>
        <v>ok</v>
      </c>
      <c r="BF49" s="122" t="str">
        <f t="shared" ca="1" si="63"/>
        <v>ok</v>
      </c>
      <c r="BG49" s="36"/>
      <c r="BH49" s="126" t="str">
        <f t="shared" ca="1" si="64"/>
        <v>ok</v>
      </c>
      <c r="BI49" s="128" t="str">
        <f t="shared" ca="1" si="65"/>
        <v>no</v>
      </c>
      <c r="BJ49" s="69">
        <f t="shared" ca="1" si="66"/>
        <v>1</v>
      </c>
      <c r="BK49" s="41">
        <f t="shared" ca="1" si="67"/>
        <v>2</v>
      </c>
      <c r="BL49" s="71">
        <f t="shared" ca="1" si="41"/>
        <v>-1</v>
      </c>
      <c r="BM49" s="68"/>
      <c r="BN49" s="139">
        <f t="shared" ca="1" si="68"/>
        <v>10</v>
      </c>
      <c r="BO49" s="128" t="str">
        <f t="shared" ca="1" si="69"/>
        <v>ok</v>
      </c>
      <c r="BP49" s="69">
        <f t="shared" ca="1" si="42"/>
        <v>2</v>
      </c>
      <c r="BQ49" s="41">
        <f t="shared" ca="1" si="43"/>
        <v>7</v>
      </c>
      <c r="BR49" s="72">
        <f t="shared" ca="1" si="44"/>
        <v>-5</v>
      </c>
      <c r="BS49" s="68"/>
      <c r="BT49" s="111">
        <v>6</v>
      </c>
      <c r="BU49" s="112" t="s">
        <v>5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>
        <f t="shared" ca="1" si="5"/>
        <v>0.16666269872411765</v>
      </c>
      <c r="CH49" s="40">
        <f t="shared" ca="1" si="6"/>
        <v>84</v>
      </c>
      <c r="CJ49" s="37">
        <v>49</v>
      </c>
      <c r="CK49" s="36">
        <v>4</v>
      </c>
      <c r="CL49" s="37">
        <v>8</v>
      </c>
      <c r="CO49" s="39">
        <f t="shared" ca="1" si="7"/>
        <v>0.14229994321007067</v>
      </c>
      <c r="CP49" s="40">
        <f t="shared" ca="1" si="0"/>
        <v>90</v>
      </c>
      <c r="CR49" s="37">
        <v>49</v>
      </c>
      <c r="CS49" s="36">
        <v>4</v>
      </c>
      <c r="CT49" s="37">
        <v>8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/>
      </c>
      <c r="D50" s="32" t="str">
        <f ca="1">IF($BC52="","",VLOOKUP($BC52,$BT$43:$BU$53,2,FALSE))</f>
        <v/>
      </c>
      <c r="E50" s="32" t="str">
        <f ca="1">IF($BN52="","",VLOOKUP($BN52,$BT$43:$BU$53,2,FALSE))</f>
        <v/>
      </c>
      <c r="F50" s="8"/>
      <c r="G50" s="6" t="str">
        <f>G23</f>
        <v>⑪</v>
      </c>
      <c r="H50" s="7"/>
      <c r="I50" s="32" t="str">
        <f ca="1">IF($AH53="","",VLOOKUP($AH53,$BT$43:$BU$53,2,FALSE))</f>
        <v/>
      </c>
      <c r="J50" s="32" t="str">
        <f ca="1">IF($BC53="","",VLOOKUP($BC53,$BT$43:$BU$53,2,FALSE))</f>
        <v>⑤</v>
      </c>
      <c r="K50" s="32" t="str">
        <f ca="1">IF($BN53="","",VLOOKUP($BN53,$BT$43:$BU$53,2,FALSE))</f>
        <v>⑩</v>
      </c>
      <c r="L50" s="8"/>
      <c r="M50" s="6" t="str">
        <f>M23</f>
        <v>⑫</v>
      </c>
      <c r="N50" s="7"/>
      <c r="O50" s="32" t="str">
        <f ca="1">IF($AH54="","",VLOOKUP($AH54,$BT$43:$BU$53,2,FALSE))</f>
        <v>⓪</v>
      </c>
      <c r="P50" s="32" t="str">
        <f ca="1">IF($BC54="","",VLOOKUP($BC54,$BT$43:$BU$53,2,FALSE))</f>
        <v>⑩</v>
      </c>
      <c r="Q50" s="32" t="str">
        <f ca="1">IF($BN54="","",VLOOKUP($BN54,$BT$43:$BU$53,2,FALSE))</f>
        <v/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5"/>
        <v>okok</v>
      </c>
      <c r="AA50" s="59" t="str">
        <f t="shared" ca="1" si="46"/>
        <v>nono</v>
      </c>
      <c r="AB50" s="59" t="str">
        <f t="shared" ca="1" si="47"/>
        <v>okok</v>
      </c>
      <c r="AC50" s="43"/>
      <c r="AD50" s="35"/>
      <c r="AE50" s="61" t="s">
        <v>64</v>
      </c>
      <c r="AF50" s="62"/>
      <c r="AG50" s="126" t="str">
        <f t="shared" ca="1" si="34"/>
        <v>ok</v>
      </c>
      <c r="AH50" s="130">
        <f t="shared" ca="1" si="48"/>
        <v>0</v>
      </c>
      <c r="AI50" s="128" t="str">
        <f t="shared" ca="1" si="49"/>
        <v>ok</v>
      </c>
      <c r="AJ50" s="123" t="str">
        <f t="shared" ca="1" si="50"/>
        <v>ok</v>
      </c>
      <c r="AK50" s="123" t="str">
        <f t="shared" ca="1" si="35"/>
        <v>no</v>
      </c>
      <c r="AL50" s="123" t="str">
        <f t="shared" ca="1" si="51"/>
        <v>ok</v>
      </c>
      <c r="AM50" s="69">
        <f t="shared" ca="1" si="36"/>
        <v>1</v>
      </c>
      <c r="AN50" s="41">
        <f t="shared" ca="1" si="37"/>
        <v>0</v>
      </c>
      <c r="AO50" s="70">
        <f t="shared" ca="1" si="38"/>
        <v>1</v>
      </c>
      <c r="AP50" s="36"/>
      <c r="AQ50" s="126" t="str">
        <f t="shared" ca="1" si="52"/>
        <v>no</v>
      </c>
      <c r="AR50" s="128" t="str">
        <f t="shared" ca="1" si="53"/>
        <v>no</v>
      </c>
      <c r="AS50" s="123" t="str">
        <f t="shared" ca="1" si="54"/>
        <v>no</v>
      </c>
      <c r="AT50" s="136">
        <f t="shared" ca="1" si="55"/>
        <v>10</v>
      </c>
      <c r="AU50" s="133">
        <f t="shared" ca="1" si="56"/>
        <v>10</v>
      </c>
      <c r="AV50" s="123" t="str">
        <f t="shared" ca="1" si="57"/>
        <v>ok</v>
      </c>
      <c r="AW50" s="119">
        <f t="shared" ca="1" si="58"/>
        <v>6</v>
      </c>
      <c r="AX50" s="116"/>
      <c r="AY50" s="119" t="str">
        <f t="shared" ca="1" si="59"/>
        <v/>
      </c>
      <c r="AZ50" s="123" t="str">
        <f t="shared" ca="1" si="60"/>
        <v>ok</v>
      </c>
      <c r="BA50" s="122" t="str">
        <f t="shared" ca="1" si="61"/>
        <v>no</v>
      </c>
      <c r="BB50" s="36"/>
      <c r="BC50" s="139">
        <f t="shared" ca="1" si="62"/>
        <v>6</v>
      </c>
      <c r="BD50" s="128" t="str">
        <f t="shared" ca="1" si="39"/>
        <v>no</v>
      </c>
      <c r="BE50" s="123" t="str">
        <f t="shared" ca="1" si="40"/>
        <v>ok</v>
      </c>
      <c r="BF50" s="122" t="str">
        <f t="shared" ca="1" si="63"/>
        <v>ok</v>
      </c>
      <c r="BG50" s="36"/>
      <c r="BH50" s="126" t="str">
        <f t="shared" ca="1" si="64"/>
        <v>ok</v>
      </c>
      <c r="BI50" s="128" t="str">
        <f t="shared" ca="1" si="65"/>
        <v>no</v>
      </c>
      <c r="BJ50" s="69">
        <f t="shared" ca="1" si="66"/>
        <v>7</v>
      </c>
      <c r="BK50" s="41">
        <f t="shared" ca="1" si="67"/>
        <v>9</v>
      </c>
      <c r="BL50" s="71">
        <f t="shared" ca="1" si="41"/>
        <v>-2</v>
      </c>
      <c r="BM50" s="68"/>
      <c r="BN50" s="139">
        <f t="shared" ca="1" si="68"/>
        <v>10</v>
      </c>
      <c r="BO50" s="128" t="str">
        <f t="shared" ca="1" si="69"/>
        <v>ok</v>
      </c>
      <c r="BP50" s="69">
        <f t="shared" ca="1" si="42"/>
        <v>5</v>
      </c>
      <c r="BQ50" s="41">
        <f t="shared" ca="1" si="43"/>
        <v>7</v>
      </c>
      <c r="BR50" s="72">
        <f t="shared" ca="1" si="44"/>
        <v>-2</v>
      </c>
      <c r="BS50" s="68"/>
      <c r="BT50" s="111">
        <v>7</v>
      </c>
      <c r="BU50" s="112" t="s">
        <v>8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>
        <f t="shared" ca="1" si="5"/>
        <v>0.42842244442660216</v>
      </c>
      <c r="CH50" s="40">
        <f t="shared" ca="1" si="6"/>
        <v>56</v>
      </c>
      <c r="CJ50" s="37">
        <v>50</v>
      </c>
      <c r="CK50" s="36">
        <v>4</v>
      </c>
      <c r="CL50" s="37">
        <v>9</v>
      </c>
      <c r="CO50" s="39">
        <f t="shared" ca="1" si="7"/>
        <v>0.47896586643320693</v>
      </c>
      <c r="CP50" s="40">
        <f t="shared" ca="1" si="0"/>
        <v>54</v>
      </c>
      <c r="CR50" s="37">
        <v>50</v>
      </c>
      <c r="CS50" s="36">
        <v>4</v>
      </c>
      <c r="CT50" s="37">
        <v>9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2">C24</f>
        <v>1</v>
      </c>
      <c r="D51" s="11">
        <f t="shared" ca="1" si="72"/>
        <v>9</v>
      </c>
      <c r="E51" s="11">
        <f t="shared" ca="1" si="72"/>
        <v>1</v>
      </c>
      <c r="F51" s="8"/>
      <c r="G51" s="9"/>
      <c r="H51" s="10"/>
      <c r="I51" s="11">
        <f t="shared" ca="1" si="72"/>
        <v>1</v>
      </c>
      <c r="J51" s="11">
        <f t="shared" ca="1" si="72"/>
        <v>6</v>
      </c>
      <c r="K51" s="11">
        <f t="shared" ca="1" si="72"/>
        <v>4</v>
      </c>
      <c r="L51" s="8"/>
      <c r="M51" s="9"/>
      <c r="N51" s="10"/>
      <c r="O51" s="11">
        <f t="shared" ca="1" si="72"/>
        <v>1</v>
      </c>
      <c r="P51" s="11">
        <f t="shared" ca="1" si="72"/>
        <v>3</v>
      </c>
      <c r="Q51" s="11">
        <f t="shared" ca="1" si="72"/>
        <v>0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5"/>
        <v>nono</v>
      </c>
      <c r="AA51" s="59" t="str">
        <f t="shared" ca="1" si="46"/>
        <v>nono</v>
      </c>
      <c r="AB51" s="59" t="str">
        <f t="shared" ca="1" si="47"/>
        <v>okok</v>
      </c>
      <c r="AC51" s="43"/>
      <c r="AD51" s="35"/>
      <c r="AE51" s="61" t="s">
        <v>65</v>
      </c>
      <c r="AF51" s="62"/>
      <c r="AG51" s="126" t="str">
        <f t="shared" ca="1" si="34"/>
        <v>no</v>
      </c>
      <c r="AH51" s="130" t="str">
        <f t="shared" ca="1" si="48"/>
        <v/>
      </c>
      <c r="AI51" s="128" t="str">
        <f t="shared" ca="1" si="49"/>
        <v>no</v>
      </c>
      <c r="AJ51" s="123" t="str">
        <f t="shared" ca="1" si="50"/>
        <v>ok</v>
      </c>
      <c r="AK51" s="123" t="str">
        <f t="shared" ca="1" si="35"/>
        <v>no</v>
      </c>
      <c r="AL51" s="123" t="str">
        <f t="shared" ca="1" si="51"/>
        <v>no</v>
      </c>
      <c r="AM51" s="69">
        <f t="shared" ca="1" si="36"/>
        <v>1</v>
      </c>
      <c r="AN51" s="41">
        <f t="shared" ca="1" si="37"/>
        <v>0</v>
      </c>
      <c r="AO51" s="70">
        <f t="shared" ca="1" si="38"/>
        <v>1</v>
      </c>
      <c r="AP51" s="36"/>
      <c r="AQ51" s="126" t="str">
        <f t="shared" ca="1" si="52"/>
        <v>no</v>
      </c>
      <c r="AR51" s="128" t="str">
        <f t="shared" ca="1" si="53"/>
        <v>no</v>
      </c>
      <c r="AS51" s="123" t="str">
        <f t="shared" ca="1" si="54"/>
        <v>no</v>
      </c>
      <c r="AT51" s="136" t="str">
        <f t="shared" ca="1" si="55"/>
        <v/>
      </c>
      <c r="AU51" s="133" t="str">
        <f t="shared" ca="1" si="56"/>
        <v/>
      </c>
      <c r="AV51" s="123" t="str">
        <f t="shared" ca="1" si="57"/>
        <v>no</v>
      </c>
      <c r="AW51" s="119">
        <f t="shared" ca="1" si="58"/>
        <v>6</v>
      </c>
      <c r="AX51" s="116"/>
      <c r="AY51" s="119" t="str">
        <f t="shared" ca="1" si="59"/>
        <v/>
      </c>
      <c r="AZ51" s="123" t="str">
        <f t="shared" ca="1" si="60"/>
        <v>ok</v>
      </c>
      <c r="BA51" s="122" t="str">
        <f t="shared" ca="1" si="61"/>
        <v>no</v>
      </c>
      <c r="BB51" s="36"/>
      <c r="BC51" s="139">
        <f t="shared" ca="1" si="62"/>
        <v>6</v>
      </c>
      <c r="BD51" s="128" t="str">
        <f t="shared" ca="1" si="39"/>
        <v>no</v>
      </c>
      <c r="BE51" s="123" t="str">
        <f t="shared" ca="1" si="40"/>
        <v>no</v>
      </c>
      <c r="BF51" s="122" t="str">
        <f t="shared" ca="1" si="63"/>
        <v>ok</v>
      </c>
      <c r="BG51" s="36"/>
      <c r="BH51" s="126" t="str">
        <f t="shared" ca="1" si="64"/>
        <v>ok</v>
      </c>
      <c r="BI51" s="128" t="str">
        <f t="shared" ca="1" si="65"/>
        <v>no</v>
      </c>
      <c r="BJ51" s="69">
        <f t="shared" ca="1" si="66"/>
        <v>7</v>
      </c>
      <c r="BK51" s="41">
        <f t="shared" ca="1" si="67"/>
        <v>3</v>
      </c>
      <c r="BL51" s="71">
        <f t="shared" ca="1" si="41"/>
        <v>4</v>
      </c>
      <c r="BM51" s="68"/>
      <c r="BN51" s="139">
        <f t="shared" ca="1" si="68"/>
        <v>10</v>
      </c>
      <c r="BO51" s="128" t="str">
        <f t="shared" ca="1" si="69"/>
        <v>ok</v>
      </c>
      <c r="BP51" s="69">
        <f t="shared" ca="1" si="42"/>
        <v>2</v>
      </c>
      <c r="BQ51" s="41">
        <f t="shared" ca="1" si="43"/>
        <v>5</v>
      </c>
      <c r="BR51" s="72">
        <f t="shared" ca="1" si="44"/>
        <v>-3</v>
      </c>
      <c r="BS51" s="68"/>
      <c r="BT51" s="111">
        <v>8</v>
      </c>
      <c r="BU51" s="112" t="s">
        <v>9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>
        <f t="shared" ca="1" si="5"/>
        <v>0.7154661102051576</v>
      </c>
      <c r="CH51" s="40">
        <f t="shared" ca="1" si="6"/>
        <v>34</v>
      </c>
      <c r="CJ51" s="37">
        <v>51</v>
      </c>
      <c r="CK51" s="36">
        <v>5</v>
      </c>
      <c r="CL51" s="37">
        <v>0</v>
      </c>
      <c r="CO51" s="39">
        <f t="shared" ca="1" si="7"/>
        <v>3.9685987424553981E-2</v>
      </c>
      <c r="CP51" s="40">
        <f t="shared" ca="1" si="0"/>
        <v>99</v>
      </c>
      <c r="CR51" s="37">
        <v>51</v>
      </c>
      <c r="CS51" s="36">
        <v>5</v>
      </c>
      <c r="CT51" s="37">
        <v>0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3">B25</f>
        <v>－</v>
      </c>
      <c r="C52" s="13">
        <f t="shared" ca="1" si="73"/>
        <v>0</v>
      </c>
      <c r="D52" s="13">
        <f t="shared" ca="1" si="73"/>
        <v>5</v>
      </c>
      <c r="E52" s="13">
        <f t="shared" ca="1" si="73"/>
        <v>0</v>
      </c>
      <c r="F52" s="8"/>
      <c r="G52" s="9"/>
      <c r="H52" s="12" t="str">
        <f t="shared" si="73"/>
        <v>－</v>
      </c>
      <c r="I52" s="13">
        <f t="shared" ca="1" si="73"/>
        <v>0</v>
      </c>
      <c r="J52" s="13">
        <f t="shared" ca="1" si="73"/>
        <v>0</v>
      </c>
      <c r="K52" s="13">
        <f t="shared" ca="1" si="73"/>
        <v>7</v>
      </c>
      <c r="L52" s="8"/>
      <c r="M52" s="9"/>
      <c r="N52" s="12" t="str">
        <f t="shared" si="73"/>
        <v>－</v>
      </c>
      <c r="O52" s="13">
        <f t="shared" ca="1" si="73"/>
        <v>0</v>
      </c>
      <c r="P52" s="13">
        <f t="shared" ca="1" si="73"/>
        <v>6</v>
      </c>
      <c r="Q52" s="13">
        <f t="shared" ca="1" si="73"/>
        <v>0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5"/>
        <v>nono</v>
      </c>
      <c r="AA52" s="59" t="str">
        <f t="shared" ca="1" si="46"/>
        <v>nono</v>
      </c>
      <c r="AB52" s="59" t="str">
        <f t="shared" ca="1" si="47"/>
        <v>nono</v>
      </c>
      <c r="AC52" s="43"/>
      <c r="AD52" s="35"/>
      <c r="AE52" s="61" t="s">
        <v>66</v>
      </c>
      <c r="AF52" s="62"/>
      <c r="AG52" s="126" t="str">
        <f t="shared" ca="1" si="34"/>
        <v>no</v>
      </c>
      <c r="AH52" s="130" t="str">
        <f t="shared" ca="1" si="48"/>
        <v/>
      </c>
      <c r="AI52" s="128" t="str">
        <f t="shared" ca="1" si="49"/>
        <v>no</v>
      </c>
      <c r="AJ52" s="123" t="str">
        <f t="shared" ca="1" si="50"/>
        <v>no</v>
      </c>
      <c r="AK52" s="123" t="str">
        <f t="shared" ca="1" si="35"/>
        <v>no</v>
      </c>
      <c r="AL52" s="123" t="str">
        <f t="shared" ca="1" si="51"/>
        <v>no</v>
      </c>
      <c r="AM52" s="69">
        <f t="shared" ca="1" si="36"/>
        <v>1</v>
      </c>
      <c r="AN52" s="41">
        <f t="shared" ca="1" si="37"/>
        <v>0</v>
      </c>
      <c r="AO52" s="70">
        <f t="shared" ca="1" si="38"/>
        <v>1</v>
      </c>
      <c r="AP52" s="36"/>
      <c r="AQ52" s="126" t="str">
        <f t="shared" ca="1" si="52"/>
        <v>no</v>
      </c>
      <c r="AR52" s="128" t="str">
        <f t="shared" ca="1" si="53"/>
        <v>no</v>
      </c>
      <c r="AS52" s="123" t="str">
        <f t="shared" ca="1" si="54"/>
        <v>no</v>
      </c>
      <c r="AT52" s="136" t="str">
        <f t="shared" ca="1" si="55"/>
        <v/>
      </c>
      <c r="AU52" s="133" t="str">
        <f t="shared" ca="1" si="56"/>
        <v/>
      </c>
      <c r="AV52" s="123" t="str">
        <f t="shared" ca="1" si="57"/>
        <v>no</v>
      </c>
      <c r="AW52" s="119" t="str">
        <f t="shared" ca="1" si="58"/>
        <v/>
      </c>
      <c r="AX52" s="116"/>
      <c r="AY52" s="119" t="str">
        <f t="shared" ca="1" si="59"/>
        <v/>
      </c>
      <c r="AZ52" s="123" t="str">
        <f t="shared" ca="1" si="60"/>
        <v>no</v>
      </c>
      <c r="BA52" s="122" t="str">
        <f t="shared" ca="1" si="61"/>
        <v>no</v>
      </c>
      <c r="BB52" s="36"/>
      <c r="BC52" s="139" t="str">
        <f t="shared" ca="1" si="62"/>
        <v/>
      </c>
      <c r="BD52" s="128" t="str">
        <f t="shared" ca="1" si="39"/>
        <v>no</v>
      </c>
      <c r="BE52" s="123" t="str">
        <f t="shared" ca="1" si="40"/>
        <v>no</v>
      </c>
      <c r="BF52" s="122" t="str">
        <f t="shared" ca="1" si="63"/>
        <v>no</v>
      </c>
      <c r="BG52" s="36"/>
      <c r="BH52" s="126" t="str">
        <f t="shared" ca="1" si="64"/>
        <v>no</v>
      </c>
      <c r="BI52" s="128" t="str">
        <f t="shared" ca="1" si="65"/>
        <v>no</v>
      </c>
      <c r="BJ52" s="69">
        <f t="shared" ca="1" si="66"/>
        <v>9</v>
      </c>
      <c r="BK52" s="41">
        <f t="shared" ca="1" si="67"/>
        <v>5</v>
      </c>
      <c r="BL52" s="71">
        <f t="shared" ca="1" si="41"/>
        <v>4</v>
      </c>
      <c r="BM52" s="68"/>
      <c r="BN52" s="139" t="str">
        <f t="shared" ca="1" si="68"/>
        <v/>
      </c>
      <c r="BO52" s="128" t="str">
        <f t="shared" ca="1" si="69"/>
        <v>no</v>
      </c>
      <c r="BP52" s="69">
        <f t="shared" ca="1" si="42"/>
        <v>1</v>
      </c>
      <c r="BQ52" s="41">
        <f t="shared" ca="1" si="43"/>
        <v>0</v>
      </c>
      <c r="BR52" s="72">
        <f t="shared" ca="1" si="44"/>
        <v>1</v>
      </c>
      <c r="BS52" s="68"/>
      <c r="BT52" s="111">
        <v>9</v>
      </c>
      <c r="BU52" s="112" t="s">
        <v>10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>
        <f t="shared" ca="1" si="5"/>
        <v>0.70830832653801545</v>
      </c>
      <c r="CH52" s="40">
        <f t="shared" ca="1" si="6"/>
        <v>35</v>
      </c>
      <c r="CJ52" s="37">
        <v>52</v>
      </c>
      <c r="CK52" s="36">
        <v>5</v>
      </c>
      <c r="CL52" s="37">
        <v>1</v>
      </c>
      <c r="CO52" s="39">
        <f t="shared" ca="1" si="7"/>
        <v>0.1462514341017388</v>
      </c>
      <c r="CP52" s="40">
        <f t="shared" ca="1" si="0"/>
        <v>89</v>
      </c>
      <c r="CR52" s="37">
        <v>52</v>
      </c>
      <c r="CS52" s="36">
        <v>5</v>
      </c>
      <c r="CT52" s="37">
        <v>1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1</v>
      </c>
      <c r="D53" s="30">
        <f ca="1">MOD(ROUNDDOWN(AM38/10,0),10)</f>
        <v>4</v>
      </c>
      <c r="E53" s="30">
        <f ca="1">MOD(AM38,10)</f>
        <v>1</v>
      </c>
      <c r="F53" s="8"/>
      <c r="G53" s="9"/>
      <c r="H53" s="29"/>
      <c r="I53" s="30">
        <f ca="1">MOD(ROUNDDOWN(AM39/100,0),10)</f>
        <v>1</v>
      </c>
      <c r="J53" s="30">
        <f ca="1">MOD(ROUNDDOWN(AM39/10,0),10)</f>
        <v>5</v>
      </c>
      <c r="K53" s="30">
        <f ca="1">MOD(AM39,10)</f>
        <v>7</v>
      </c>
      <c r="L53" s="8"/>
      <c r="M53" s="9"/>
      <c r="N53" s="29"/>
      <c r="O53" s="30">
        <f ca="1">MOD(ROUNDDOWN(AM40/100,0),10)</f>
        <v>0</v>
      </c>
      <c r="P53" s="30">
        <f ca="1">MOD(ROUNDDOWN(AM40/10,0),10)</f>
        <v>7</v>
      </c>
      <c r="Q53" s="30">
        <f ca="1">MOD(AM40,10)</f>
        <v>0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5"/>
        <v>nono</v>
      </c>
      <c r="AA53" s="59" t="str">
        <f t="shared" ca="1" si="46"/>
        <v>nono</v>
      </c>
      <c r="AB53" s="59" t="str">
        <f t="shared" ca="1" si="47"/>
        <v>okok</v>
      </c>
      <c r="AC53" s="43"/>
      <c r="AD53" s="35"/>
      <c r="AE53" s="61" t="s">
        <v>67</v>
      </c>
      <c r="AF53" s="62"/>
      <c r="AG53" s="126" t="str">
        <f t="shared" ca="1" si="34"/>
        <v>no</v>
      </c>
      <c r="AH53" s="130" t="str">
        <f t="shared" ca="1" si="48"/>
        <v/>
      </c>
      <c r="AI53" s="128" t="str">
        <f t="shared" ca="1" si="49"/>
        <v>no</v>
      </c>
      <c r="AJ53" s="123" t="str">
        <f t="shared" ca="1" si="50"/>
        <v>ok</v>
      </c>
      <c r="AK53" s="123" t="str">
        <f t="shared" ca="1" si="35"/>
        <v>no</v>
      </c>
      <c r="AL53" s="123" t="str">
        <f t="shared" ca="1" si="51"/>
        <v>no</v>
      </c>
      <c r="AM53" s="69">
        <f t="shared" ca="1" si="36"/>
        <v>1</v>
      </c>
      <c r="AN53" s="41">
        <f t="shared" ca="1" si="37"/>
        <v>0</v>
      </c>
      <c r="AO53" s="70">
        <f t="shared" ca="1" si="38"/>
        <v>1</v>
      </c>
      <c r="AP53" s="36"/>
      <c r="AQ53" s="126" t="str">
        <f t="shared" ca="1" si="52"/>
        <v>no</v>
      </c>
      <c r="AR53" s="128" t="str">
        <f t="shared" ca="1" si="53"/>
        <v>no</v>
      </c>
      <c r="AS53" s="123" t="str">
        <f t="shared" ca="1" si="54"/>
        <v>no</v>
      </c>
      <c r="AT53" s="136" t="str">
        <f t="shared" ca="1" si="55"/>
        <v/>
      </c>
      <c r="AU53" s="133" t="str">
        <f t="shared" ca="1" si="56"/>
        <v/>
      </c>
      <c r="AV53" s="123" t="str">
        <f t="shared" ca="1" si="57"/>
        <v>no</v>
      </c>
      <c r="AW53" s="119">
        <f t="shared" ca="1" si="58"/>
        <v>5</v>
      </c>
      <c r="AX53" s="116"/>
      <c r="AY53" s="119" t="str">
        <f t="shared" ca="1" si="59"/>
        <v/>
      </c>
      <c r="AZ53" s="123" t="str">
        <f t="shared" ca="1" si="60"/>
        <v>ok</v>
      </c>
      <c r="BA53" s="122" t="str">
        <f t="shared" ca="1" si="61"/>
        <v>no</v>
      </c>
      <c r="BB53" s="36"/>
      <c r="BC53" s="139">
        <f t="shared" ca="1" si="62"/>
        <v>5</v>
      </c>
      <c r="BD53" s="128" t="str">
        <f t="shared" ca="1" si="39"/>
        <v>no</v>
      </c>
      <c r="BE53" s="123" t="str">
        <f t="shared" ca="1" si="40"/>
        <v>no</v>
      </c>
      <c r="BF53" s="122" t="str">
        <f t="shared" ca="1" si="63"/>
        <v>ok</v>
      </c>
      <c r="BG53" s="36"/>
      <c r="BH53" s="126" t="str">
        <f t="shared" ca="1" si="64"/>
        <v>ok</v>
      </c>
      <c r="BI53" s="128" t="str">
        <f t="shared" ca="1" si="65"/>
        <v>no</v>
      </c>
      <c r="BJ53" s="69">
        <f t="shared" ca="1" si="66"/>
        <v>6</v>
      </c>
      <c r="BK53" s="41">
        <f t="shared" ca="1" si="67"/>
        <v>0</v>
      </c>
      <c r="BL53" s="71">
        <f t="shared" ca="1" si="41"/>
        <v>6</v>
      </c>
      <c r="BM53" s="68"/>
      <c r="BN53" s="139">
        <f t="shared" ca="1" si="68"/>
        <v>10</v>
      </c>
      <c r="BO53" s="128" t="str">
        <f t="shared" ca="1" si="69"/>
        <v>ok</v>
      </c>
      <c r="BP53" s="69">
        <f t="shared" ca="1" si="42"/>
        <v>4</v>
      </c>
      <c r="BQ53" s="41">
        <f t="shared" ca="1" si="43"/>
        <v>7</v>
      </c>
      <c r="BR53" s="72">
        <f t="shared" ca="1" si="44"/>
        <v>-3</v>
      </c>
      <c r="BS53" s="68"/>
      <c r="BT53" s="113">
        <v>10</v>
      </c>
      <c r="BU53" s="114" t="s">
        <v>13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>
        <f t="shared" ca="1" si="5"/>
        <v>0.2132154866193714</v>
      </c>
      <c r="CH53" s="40">
        <f t="shared" ca="1" si="6"/>
        <v>76</v>
      </c>
      <c r="CJ53" s="37">
        <v>53</v>
      </c>
      <c r="CK53" s="36">
        <v>5</v>
      </c>
      <c r="CL53" s="37">
        <v>2</v>
      </c>
      <c r="CO53" s="39">
        <f t="shared" ca="1" si="7"/>
        <v>0.42138190363067318</v>
      </c>
      <c r="CP53" s="40">
        <f t="shared" ca="1" si="0"/>
        <v>61</v>
      </c>
      <c r="CR53" s="37">
        <v>53</v>
      </c>
      <c r="CS53" s="36">
        <v>5</v>
      </c>
      <c r="CT53" s="37">
        <v>2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5"/>
        <v>okok</v>
      </c>
      <c r="AA54" s="59" t="str">
        <f t="shared" ca="1" si="46"/>
        <v>nono</v>
      </c>
      <c r="AB54" s="59" t="str">
        <f t="shared" ca="1" si="47"/>
        <v>nono</v>
      </c>
      <c r="AC54" s="75"/>
      <c r="AD54" s="60"/>
      <c r="AE54" s="61" t="s">
        <v>68</v>
      </c>
      <c r="AF54" s="62"/>
      <c r="AG54" s="127" t="str">
        <f t="shared" ca="1" si="34"/>
        <v>ok</v>
      </c>
      <c r="AH54" s="131">
        <f t="shared" ca="1" si="48"/>
        <v>0</v>
      </c>
      <c r="AI54" s="128" t="str">
        <f t="shared" ca="1" si="49"/>
        <v>ok</v>
      </c>
      <c r="AJ54" s="123" t="str">
        <f t="shared" ca="1" si="50"/>
        <v>no</v>
      </c>
      <c r="AK54" s="123" t="str">
        <f t="shared" ca="1" si="35"/>
        <v>no</v>
      </c>
      <c r="AL54" s="123" t="str">
        <f t="shared" ca="1" si="51"/>
        <v>ok</v>
      </c>
      <c r="AM54" s="76">
        <f t="shared" ca="1" si="36"/>
        <v>1</v>
      </c>
      <c r="AN54" s="77">
        <f t="shared" ca="1" si="37"/>
        <v>0</v>
      </c>
      <c r="AO54" s="78">
        <f t="shared" ca="1" si="38"/>
        <v>1</v>
      </c>
      <c r="AP54" s="36"/>
      <c r="AQ54" s="127" t="str">
        <f t="shared" ca="1" si="52"/>
        <v>no</v>
      </c>
      <c r="AR54" s="128" t="str">
        <f ca="1">IF(AY54=9,"ok","no")</f>
        <v>no</v>
      </c>
      <c r="AS54" s="123" t="str">
        <f t="shared" ca="1" si="54"/>
        <v>ok</v>
      </c>
      <c r="AT54" s="137" t="str">
        <f t="shared" ca="1" si="55"/>
        <v/>
      </c>
      <c r="AU54" s="134" t="str">
        <f t="shared" ca="1" si="56"/>
        <v/>
      </c>
      <c r="AV54" s="123" t="str">
        <f t="shared" ca="1" si="57"/>
        <v>ok</v>
      </c>
      <c r="AW54" s="120" t="str">
        <f t="shared" ca="1" si="58"/>
        <v/>
      </c>
      <c r="AX54" s="116"/>
      <c r="AY54" s="120" t="str">
        <f t="shared" ca="1" si="59"/>
        <v/>
      </c>
      <c r="AZ54" s="123" t="str">
        <f t="shared" ca="1" si="60"/>
        <v>no</v>
      </c>
      <c r="BA54" s="122" t="str">
        <f t="shared" ca="1" si="61"/>
        <v>ok</v>
      </c>
      <c r="BB54" s="36"/>
      <c r="BC54" s="140">
        <f t="shared" ca="1" si="62"/>
        <v>10</v>
      </c>
      <c r="BD54" s="128" t="str">
        <f t="shared" ca="1" si="39"/>
        <v>no</v>
      </c>
      <c r="BE54" s="123" t="str">
        <f t="shared" ca="1" si="40"/>
        <v>ok</v>
      </c>
      <c r="BF54" s="122" t="str">
        <f t="shared" ca="1" si="63"/>
        <v>no</v>
      </c>
      <c r="BG54" s="36"/>
      <c r="BH54" s="127" t="str">
        <f t="shared" ca="1" si="64"/>
        <v>no</v>
      </c>
      <c r="BI54" s="128" t="str">
        <f t="shared" ca="1" si="65"/>
        <v>no</v>
      </c>
      <c r="BJ54" s="76">
        <f t="shared" ca="1" si="66"/>
        <v>3</v>
      </c>
      <c r="BK54" s="77">
        <f t="shared" ca="1" si="67"/>
        <v>6</v>
      </c>
      <c r="BL54" s="79">
        <f t="shared" ca="1" si="41"/>
        <v>-3</v>
      </c>
      <c r="BM54" s="68"/>
      <c r="BN54" s="140" t="str">
        <f t="shared" ca="1" si="68"/>
        <v/>
      </c>
      <c r="BO54" s="128" t="str">
        <f t="shared" ca="1" si="69"/>
        <v>no</v>
      </c>
      <c r="BP54" s="76">
        <f t="shared" ca="1" si="42"/>
        <v>0</v>
      </c>
      <c r="BQ54" s="77">
        <f t="shared" ca="1" si="43"/>
        <v>0</v>
      </c>
      <c r="BR54" s="80">
        <f t="shared" ca="1" si="44"/>
        <v>0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>
        <f t="shared" ca="1" si="5"/>
        <v>0.19378653775469301</v>
      </c>
      <c r="CH54" s="40">
        <f t="shared" ca="1" si="6"/>
        <v>79</v>
      </c>
      <c r="CJ54" s="37">
        <v>54</v>
      </c>
      <c r="CK54" s="36">
        <v>5</v>
      </c>
      <c r="CL54" s="37">
        <v>3</v>
      </c>
      <c r="CO54" s="39">
        <f t="shared" ca="1" si="7"/>
        <v>0.64731119506069645</v>
      </c>
      <c r="CP54" s="40">
        <f t="shared" ca="1" si="0"/>
        <v>35</v>
      </c>
      <c r="CR54" s="37">
        <v>54</v>
      </c>
      <c r="CS54" s="36">
        <v>5</v>
      </c>
      <c r="CT54" s="37">
        <v>3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6"/>
      <c r="AR55" s="116"/>
      <c r="AS55" s="116"/>
      <c r="AT55" s="116"/>
      <c r="AU55" s="116"/>
      <c r="AV55" s="116"/>
      <c r="AW55" s="116"/>
      <c r="AX55" s="116"/>
      <c r="AY55" s="116"/>
      <c r="AZ55" s="116"/>
      <c r="BA55" s="116"/>
      <c r="BN55" s="36"/>
      <c r="BO55" s="36"/>
      <c r="BP55" s="36"/>
      <c r="BQ55" s="36"/>
      <c r="BR55" s="36"/>
      <c r="BY55" s="39"/>
      <c r="BZ55" s="40"/>
      <c r="CB55" s="37"/>
      <c r="CG55" s="39">
        <f t="shared" ca="1" si="5"/>
        <v>3.2323380158865933E-2</v>
      </c>
      <c r="CH55" s="40">
        <f t="shared" ca="1" si="6"/>
        <v>98</v>
      </c>
      <c r="CJ55" s="37">
        <v>55</v>
      </c>
      <c r="CK55" s="36">
        <v>5</v>
      </c>
      <c r="CL55" s="37">
        <v>4</v>
      </c>
      <c r="CO55" s="39">
        <f t="shared" ca="1" si="7"/>
        <v>0.47785117722010872</v>
      </c>
      <c r="CP55" s="40">
        <f t="shared" ca="1" si="0"/>
        <v>55</v>
      </c>
      <c r="CR55" s="37">
        <v>55</v>
      </c>
      <c r="CS55" s="36">
        <v>5</v>
      </c>
      <c r="CT55" s="37">
        <v>4</v>
      </c>
    </row>
    <row r="56" spans="1:101" ht="186" customHeight="1" x14ac:dyDescent="0.25">
      <c r="Z56" s="86"/>
      <c r="AA56" s="86"/>
      <c r="AB56" s="86"/>
      <c r="AC56" s="86"/>
      <c r="AD56" s="86"/>
      <c r="AE56" s="86"/>
      <c r="AF56" s="85"/>
      <c r="AG56" s="141" t="s">
        <v>79</v>
      </c>
      <c r="AH56" s="141" t="s">
        <v>78</v>
      </c>
      <c r="AI56" s="124" t="s">
        <v>69</v>
      </c>
      <c r="AJ56" s="124" t="s">
        <v>44</v>
      </c>
      <c r="AK56" s="124" t="s">
        <v>70</v>
      </c>
      <c r="AL56" s="85" t="s">
        <v>51</v>
      </c>
      <c r="AM56" s="87" t="s">
        <v>75</v>
      </c>
      <c r="AN56" s="87" t="s">
        <v>76</v>
      </c>
      <c r="AO56" s="87" t="s">
        <v>77</v>
      </c>
      <c r="AP56" s="86"/>
      <c r="AQ56" s="141" t="s">
        <v>74</v>
      </c>
      <c r="AR56" s="121" t="s">
        <v>49</v>
      </c>
      <c r="AS56" s="121" t="s">
        <v>71</v>
      </c>
      <c r="AT56" s="141" t="s">
        <v>72</v>
      </c>
      <c r="AU56" s="121" t="s">
        <v>50</v>
      </c>
      <c r="AV56" s="121" t="s">
        <v>51</v>
      </c>
      <c r="AW56" s="121" t="s">
        <v>54</v>
      </c>
      <c r="AX56" s="116"/>
      <c r="AY56" s="121" t="s">
        <v>53</v>
      </c>
      <c r="AZ56" s="121" t="s">
        <v>44</v>
      </c>
      <c r="BA56" s="121" t="s">
        <v>52</v>
      </c>
      <c r="BB56" s="86"/>
      <c r="BC56" s="141" t="s">
        <v>42</v>
      </c>
      <c r="BD56" s="85" t="s">
        <v>39</v>
      </c>
      <c r="BE56" s="85" t="s">
        <v>45</v>
      </c>
      <c r="BF56" s="85" t="s">
        <v>73</v>
      </c>
      <c r="BG56" s="36"/>
      <c r="BH56" s="141" t="s">
        <v>40</v>
      </c>
      <c r="BI56" s="85" t="s">
        <v>41</v>
      </c>
      <c r="BJ56" s="87" t="s">
        <v>36</v>
      </c>
      <c r="BK56" s="87" t="s">
        <v>37</v>
      </c>
      <c r="BL56" s="87" t="s">
        <v>38</v>
      </c>
      <c r="BM56" s="87"/>
      <c r="BN56" s="141" t="s">
        <v>43</v>
      </c>
      <c r="BO56" s="142" t="s">
        <v>44</v>
      </c>
      <c r="BP56" s="87" t="s">
        <v>29</v>
      </c>
      <c r="BQ56" s="87" t="s">
        <v>28</v>
      </c>
      <c r="BR56" s="87" t="s">
        <v>27</v>
      </c>
      <c r="BY56" s="39"/>
      <c r="BZ56" s="40"/>
      <c r="CB56" s="37"/>
      <c r="CG56" s="39">
        <f t="shared" ca="1" si="5"/>
        <v>0.7232534312346629</v>
      </c>
      <c r="CH56" s="40">
        <f t="shared" ca="1" si="6"/>
        <v>33</v>
      </c>
      <c r="CJ56" s="37">
        <v>56</v>
      </c>
      <c r="CK56" s="36">
        <v>5</v>
      </c>
      <c r="CL56" s="37">
        <v>5</v>
      </c>
      <c r="CO56" s="39">
        <f t="shared" ca="1" si="7"/>
        <v>0.46598440004178543</v>
      </c>
      <c r="CP56" s="40">
        <f t="shared" ca="1" si="0"/>
        <v>56</v>
      </c>
      <c r="CR56" s="37">
        <v>56</v>
      </c>
      <c r="CS56" s="36">
        <v>5</v>
      </c>
      <c r="CT56" s="37">
        <v>5</v>
      </c>
    </row>
    <row r="57" spans="1:101" x14ac:dyDescent="0.25">
      <c r="BY57" s="39"/>
      <c r="BZ57" s="40"/>
      <c r="CB57" s="37"/>
      <c r="CG57" s="39">
        <f t="shared" ca="1" si="5"/>
        <v>0.10213051875313939</v>
      </c>
      <c r="CH57" s="40">
        <f t="shared" ca="1" si="6"/>
        <v>92</v>
      </c>
      <c r="CJ57" s="37">
        <v>57</v>
      </c>
      <c r="CK57" s="36">
        <v>5</v>
      </c>
      <c r="CL57" s="37">
        <v>6</v>
      </c>
      <c r="CO57" s="39">
        <f t="shared" ca="1" si="7"/>
        <v>0.21680053493678719</v>
      </c>
      <c r="CP57" s="40">
        <f t="shared" ca="1" si="0"/>
        <v>78</v>
      </c>
      <c r="CR57" s="37">
        <v>57</v>
      </c>
      <c r="CS57" s="36">
        <v>5</v>
      </c>
      <c r="CT57" s="37">
        <v>6</v>
      </c>
    </row>
    <row r="58" spans="1:101" x14ac:dyDescent="0.25">
      <c r="BY58" s="39"/>
      <c r="BZ58" s="40"/>
      <c r="CB58" s="37"/>
      <c r="CG58" s="39">
        <f t="shared" ca="1" si="5"/>
        <v>0.72365362661176447</v>
      </c>
      <c r="CH58" s="40">
        <f t="shared" ca="1" si="6"/>
        <v>32</v>
      </c>
      <c r="CJ58" s="37">
        <v>58</v>
      </c>
      <c r="CK58" s="36">
        <v>5</v>
      </c>
      <c r="CL58" s="37">
        <v>7</v>
      </c>
      <c r="CO58" s="39">
        <f t="shared" ca="1" si="7"/>
        <v>0.64705992010045277</v>
      </c>
      <c r="CP58" s="40">
        <f t="shared" ca="1" si="0"/>
        <v>36</v>
      </c>
      <c r="CR58" s="37">
        <v>58</v>
      </c>
      <c r="CS58" s="36">
        <v>5</v>
      </c>
      <c r="CT58" s="37">
        <v>7</v>
      </c>
    </row>
    <row r="59" spans="1:101" x14ac:dyDescent="0.25">
      <c r="BY59" s="39"/>
      <c r="BZ59" s="40"/>
      <c r="CB59" s="37"/>
      <c r="CG59" s="39">
        <f t="shared" ca="1" si="5"/>
        <v>0.58633882579714491</v>
      </c>
      <c r="CH59" s="40">
        <f t="shared" ca="1" si="6"/>
        <v>44</v>
      </c>
      <c r="CJ59" s="37">
        <v>59</v>
      </c>
      <c r="CK59" s="36">
        <v>5</v>
      </c>
      <c r="CL59" s="37">
        <v>8</v>
      </c>
      <c r="CO59" s="39">
        <f t="shared" ca="1" si="7"/>
        <v>0.83020253398613786</v>
      </c>
      <c r="CP59" s="40">
        <f t="shared" ca="1" si="0"/>
        <v>20</v>
      </c>
      <c r="CR59" s="37">
        <v>59</v>
      </c>
      <c r="CS59" s="36">
        <v>5</v>
      </c>
      <c r="CT59" s="37">
        <v>8</v>
      </c>
    </row>
    <row r="60" spans="1:101" x14ac:dyDescent="0.25">
      <c r="BY60" s="39"/>
      <c r="BZ60" s="40"/>
      <c r="CB60" s="37"/>
      <c r="CG60" s="39">
        <f t="shared" ca="1" si="5"/>
        <v>0.19843007595729978</v>
      </c>
      <c r="CH60" s="40">
        <f t="shared" ca="1" si="6"/>
        <v>77</v>
      </c>
      <c r="CJ60" s="37">
        <v>60</v>
      </c>
      <c r="CK60" s="36">
        <v>5</v>
      </c>
      <c r="CL60" s="37">
        <v>9</v>
      </c>
      <c r="CO60" s="39">
        <f t="shared" ca="1" si="7"/>
        <v>0.32428775828890655</v>
      </c>
      <c r="CP60" s="40">
        <f t="shared" ca="1" si="0"/>
        <v>68</v>
      </c>
      <c r="CR60" s="37">
        <v>60</v>
      </c>
      <c r="CS60" s="36">
        <v>5</v>
      </c>
      <c r="CT60" s="37">
        <v>9</v>
      </c>
    </row>
    <row r="61" spans="1:101" x14ac:dyDescent="0.25">
      <c r="BY61" s="39"/>
      <c r="BZ61" s="40"/>
      <c r="CB61" s="37"/>
      <c r="CG61" s="39">
        <f t="shared" ca="1" si="5"/>
        <v>0.5953513507209971</v>
      </c>
      <c r="CH61" s="40">
        <f t="shared" ca="1" si="6"/>
        <v>43</v>
      </c>
      <c r="CJ61" s="37">
        <v>61</v>
      </c>
      <c r="CK61" s="36">
        <v>6</v>
      </c>
      <c r="CL61" s="37">
        <v>0</v>
      </c>
      <c r="CO61" s="39">
        <f t="shared" ca="1" si="7"/>
        <v>0.5531192841317002</v>
      </c>
      <c r="CP61" s="40">
        <f t="shared" ca="1" si="0"/>
        <v>46</v>
      </c>
      <c r="CR61" s="37">
        <v>61</v>
      </c>
      <c r="CS61" s="36">
        <v>6</v>
      </c>
      <c r="CT61" s="37">
        <v>0</v>
      </c>
    </row>
    <row r="62" spans="1:101" x14ac:dyDescent="0.25">
      <c r="BY62" s="39"/>
      <c r="BZ62" s="40"/>
      <c r="CB62" s="37"/>
      <c r="CG62" s="39">
        <f t="shared" ca="1" si="5"/>
        <v>0.11783624628117906</v>
      </c>
      <c r="CH62" s="40">
        <f t="shared" ca="1" si="6"/>
        <v>88</v>
      </c>
      <c r="CJ62" s="37">
        <v>62</v>
      </c>
      <c r="CK62" s="36">
        <v>6</v>
      </c>
      <c r="CL62" s="37">
        <v>1</v>
      </c>
      <c r="CO62" s="39">
        <f t="shared" ca="1" si="7"/>
        <v>0.28057728925910375</v>
      </c>
      <c r="CP62" s="40">
        <f t="shared" ca="1" si="0"/>
        <v>73</v>
      </c>
      <c r="CR62" s="37">
        <v>62</v>
      </c>
      <c r="CS62" s="36">
        <v>6</v>
      </c>
      <c r="CT62" s="37">
        <v>1</v>
      </c>
    </row>
    <row r="63" spans="1:101" x14ac:dyDescent="0.25">
      <c r="BY63" s="39"/>
      <c r="BZ63" s="40"/>
      <c r="CB63" s="37"/>
      <c r="CG63" s="39">
        <f t="shared" ca="1" si="5"/>
        <v>0.82837879106880696</v>
      </c>
      <c r="CH63" s="40">
        <f t="shared" ca="1" si="6"/>
        <v>22</v>
      </c>
      <c r="CJ63" s="37">
        <v>63</v>
      </c>
      <c r="CK63" s="36">
        <v>6</v>
      </c>
      <c r="CL63" s="37">
        <v>2</v>
      </c>
      <c r="CO63" s="39">
        <f t="shared" ca="1" si="7"/>
        <v>0.15185865124798725</v>
      </c>
      <c r="CP63" s="40">
        <f t="shared" ca="1" si="0"/>
        <v>88</v>
      </c>
      <c r="CR63" s="37">
        <v>63</v>
      </c>
      <c r="CS63" s="36">
        <v>6</v>
      </c>
      <c r="CT63" s="37">
        <v>2</v>
      </c>
    </row>
    <row r="64" spans="1:101" x14ac:dyDescent="0.25">
      <c r="BY64" s="39"/>
      <c r="BZ64" s="40"/>
      <c r="CB64" s="37"/>
      <c r="CG64" s="39">
        <f t="shared" ca="1" si="5"/>
        <v>0.93652107180171296</v>
      </c>
      <c r="CH64" s="40">
        <f t="shared" ca="1" si="6"/>
        <v>11</v>
      </c>
      <c r="CJ64" s="37">
        <v>64</v>
      </c>
      <c r="CK64" s="36">
        <v>6</v>
      </c>
      <c r="CL64" s="37">
        <v>3</v>
      </c>
      <c r="CO64" s="39">
        <f t="shared" ca="1" si="7"/>
        <v>0.91808875906786813</v>
      </c>
      <c r="CP64" s="40">
        <f t="shared" ca="1" si="0"/>
        <v>8</v>
      </c>
      <c r="CR64" s="37">
        <v>64</v>
      </c>
      <c r="CS64" s="36">
        <v>6</v>
      </c>
      <c r="CT64" s="37">
        <v>3</v>
      </c>
    </row>
    <row r="65" spans="77:98" x14ac:dyDescent="0.25">
      <c r="BY65" s="39"/>
      <c r="BZ65" s="40"/>
      <c r="CB65" s="37"/>
      <c r="CG65" s="39">
        <f t="shared" ca="1" si="5"/>
        <v>0.99719911633810465</v>
      </c>
      <c r="CH65" s="40">
        <f t="shared" ca="1" si="6"/>
        <v>1</v>
      </c>
      <c r="CJ65" s="37">
        <v>65</v>
      </c>
      <c r="CK65" s="36">
        <v>6</v>
      </c>
      <c r="CL65" s="37">
        <v>4</v>
      </c>
      <c r="CO65" s="39">
        <f t="shared" ca="1" si="7"/>
        <v>0.68332984728858781</v>
      </c>
      <c r="CP65" s="40">
        <f t="shared" ref="CP65:CP100" ca="1" si="74">RANK(CO65,$CO$1:$CO$100,)</f>
        <v>34</v>
      </c>
      <c r="CR65" s="37">
        <v>65</v>
      </c>
      <c r="CS65" s="36">
        <v>6</v>
      </c>
      <c r="CT65" s="37">
        <v>4</v>
      </c>
    </row>
    <row r="66" spans="77:98" x14ac:dyDescent="0.25">
      <c r="BY66" s="39"/>
      <c r="BZ66" s="40"/>
      <c r="CB66" s="37"/>
      <c r="CG66" s="39">
        <f t="shared" ref="CG66:CG100" ca="1" si="75">RAND()</f>
        <v>0.10779252697377151</v>
      </c>
      <c r="CH66" s="40">
        <f t="shared" ref="CH66:CH90" ca="1" si="76">RANK(CG66,$CG$1:$CG$100,)</f>
        <v>90</v>
      </c>
      <c r="CJ66" s="37">
        <v>66</v>
      </c>
      <c r="CK66" s="36">
        <v>6</v>
      </c>
      <c r="CL66" s="37">
        <v>5</v>
      </c>
      <c r="CO66" s="39">
        <f t="shared" ref="CO66:CO100" ca="1" si="77">RAND()</f>
        <v>0.56575849652957988</v>
      </c>
      <c r="CP66" s="40">
        <f t="shared" ca="1" si="74"/>
        <v>44</v>
      </c>
      <c r="CR66" s="37">
        <v>66</v>
      </c>
      <c r="CS66" s="36">
        <v>6</v>
      </c>
      <c r="CT66" s="37">
        <v>5</v>
      </c>
    </row>
    <row r="67" spans="77:98" x14ac:dyDescent="0.25">
      <c r="BY67" s="39"/>
      <c r="BZ67" s="40"/>
      <c r="CB67" s="37"/>
      <c r="CG67" s="39">
        <f t="shared" ca="1" si="75"/>
        <v>0.81324277967194969</v>
      </c>
      <c r="CH67" s="40">
        <f t="shared" ca="1" si="76"/>
        <v>25</v>
      </c>
      <c r="CJ67" s="37">
        <v>67</v>
      </c>
      <c r="CK67" s="36">
        <v>6</v>
      </c>
      <c r="CL67" s="37">
        <v>6</v>
      </c>
      <c r="CO67" s="39">
        <f t="shared" ca="1" si="77"/>
        <v>0.37158587565077816</v>
      </c>
      <c r="CP67" s="40">
        <f t="shared" ca="1" si="74"/>
        <v>62</v>
      </c>
      <c r="CR67" s="37">
        <v>67</v>
      </c>
      <c r="CS67" s="36">
        <v>6</v>
      </c>
      <c r="CT67" s="37">
        <v>6</v>
      </c>
    </row>
    <row r="68" spans="77:98" x14ac:dyDescent="0.25">
      <c r="BY68" s="39"/>
      <c r="BZ68" s="40"/>
      <c r="CB68" s="37"/>
      <c r="CG68" s="39">
        <f t="shared" ca="1" si="75"/>
        <v>0.79863634848696707</v>
      </c>
      <c r="CH68" s="40">
        <f t="shared" ca="1" si="76"/>
        <v>26</v>
      </c>
      <c r="CJ68" s="37">
        <v>68</v>
      </c>
      <c r="CK68" s="36">
        <v>6</v>
      </c>
      <c r="CL68" s="37">
        <v>7</v>
      </c>
      <c r="CO68" s="39">
        <f t="shared" ca="1" si="77"/>
        <v>0.7279596308203633</v>
      </c>
      <c r="CP68" s="40">
        <f t="shared" ca="1" si="74"/>
        <v>30</v>
      </c>
      <c r="CR68" s="37">
        <v>68</v>
      </c>
      <c r="CS68" s="36">
        <v>6</v>
      </c>
      <c r="CT68" s="37">
        <v>7</v>
      </c>
    </row>
    <row r="69" spans="77:98" x14ac:dyDescent="0.25">
      <c r="BY69" s="39"/>
      <c r="BZ69" s="40"/>
      <c r="CB69" s="37"/>
      <c r="CG69" s="39">
        <f t="shared" ca="1" si="75"/>
        <v>0.48289504463751298</v>
      </c>
      <c r="CH69" s="40">
        <f t="shared" ca="1" si="76"/>
        <v>51</v>
      </c>
      <c r="CJ69" s="37">
        <v>69</v>
      </c>
      <c r="CK69" s="36">
        <v>6</v>
      </c>
      <c r="CL69" s="37">
        <v>8</v>
      </c>
      <c r="CO69" s="39">
        <f t="shared" ca="1" si="77"/>
        <v>0.36416119646706535</v>
      </c>
      <c r="CP69" s="40">
        <f t="shared" ca="1" si="74"/>
        <v>63</v>
      </c>
      <c r="CR69" s="37">
        <v>69</v>
      </c>
      <c r="CS69" s="36">
        <v>6</v>
      </c>
      <c r="CT69" s="37">
        <v>8</v>
      </c>
    </row>
    <row r="70" spans="77:98" x14ac:dyDescent="0.25">
      <c r="BY70" s="39"/>
      <c r="BZ70" s="40"/>
      <c r="CB70" s="37"/>
      <c r="CG70" s="39">
        <f t="shared" ca="1" si="75"/>
        <v>0.14250799482036025</v>
      </c>
      <c r="CH70" s="40">
        <f t="shared" ca="1" si="76"/>
        <v>86</v>
      </c>
      <c r="CJ70" s="37">
        <v>70</v>
      </c>
      <c r="CK70" s="36">
        <v>6</v>
      </c>
      <c r="CL70" s="37">
        <v>9</v>
      </c>
      <c r="CO70" s="39">
        <f t="shared" ca="1" si="77"/>
        <v>0.18558816235188347</v>
      </c>
      <c r="CP70" s="40">
        <f t="shared" ca="1" si="74"/>
        <v>83</v>
      </c>
      <c r="CR70" s="37">
        <v>70</v>
      </c>
      <c r="CS70" s="36">
        <v>6</v>
      </c>
      <c r="CT70" s="37">
        <v>9</v>
      </c>
    </row>
    <row r="71" spans="77:98" x14ac:dyDescent="0.25">
      <c r="BY71" s="39"/>
      <c r="BZ71" s="40"/>
      <c r="CB71" s="37"/>
      <c r="CG71" s="39">
        <f t="shared" ca="1" si="75"/>
        <v>0.26753685916216607</v>
      </c>
      <c r="CH71" s="40">
        <f t="shared" ca="1" si="76"/>
        <v>69</v>
      </c>
      <c r="CJ71" s="37">
        <v>71</v>
      </c>
      <c r="CK71" s="36">
        <v>7</v>
      </c>
      <c r="CL71" s="37">
        <v>0</v>
      </c>
      <c r="CO71" s="39">
        <f t="shared" ca="1" si="77"/>
        <v>0.85431758756928289</v>
      </c>
      <c r="CP71" s="40">
        <f t="shared" ca="1" si="74"/>
        <v>15</v>
      </c>
      <c r="CR71" s="37">
        <v>71</v>
      </c>
      <c r="CS71" s="36">
        <v>7</v>
      </c>
      <c r="CT71" s="37">
        <v>0</v>
      </c>
    </row>
    <row r="72" spans="77:98" x14ac:dyDescent="0.25">
      <c r="BY72" s="39"/>
      <c r="BZ72" s="40"/>
      <c r="CB72" s="37"/>
      <c r="CG72" s="39">
        <f t="shared" ca="1" si="75"/>
        <v>0.88659989508092685</v>
      </c>
      <c r="CH72" s="40">
        <f t="shared" ca="1" si="76"/>
        <v>17</v>
      </c>
      <c r="CJ72" s="37">
        <v>72</v>
      </c>
      <c r="CK72" s="36">
        <v>7</v>
      </c>
      <c r="CL72" s="37">
        <v>1</v>
      </c>
      <c r="CO72" s="39">
        <f t="shared" ca="1" si="77"/>
        <v>0.55696498137854566</v>
      </c>
      <c r="CP72" s="40">
        <f t="shared" ca="1" si="74"/>
        <v>45</v>
      </c>
      <c r="CR72" s="37">
        <v>72</v>
      </c>
      <c r="CS72" s="36">
        <v>7</v>
      </c>
      <c r="CT72" s="37">
        <v>1</v>
      </c>
    </row>
    <row r="73" spans="77:98" x14ac:dyDescent="0.25">
      <c r="BY73" s="39"/>
      <c r="BZ73" s="40"/>
      <c r="CB73" s="37"/>
      <c r="CG73" s="39">
        <f t="shared" ca="1" si="75"/>
        <v>0.18117381985866232</v>
      </c>
      <c r="CH73" s="40">
        <f t="shared" ca="1" si="76"/>
        <v>81</v>
      </c>
      <c r="CJ73" s="37">
        <v>73</v>
      </c>
      <c r="CK73" s="36">
        <v>7</v>
      </c>
      <c r="CL73" s="37">
        <v>2</v>
      </c>
      <c r="CO73" s="39">
        <f t="shared" ca="1" si="77"/>
        <v>0.83930833508120706</v>
      </c>
      <c r="CP73" s="40">
        <f t="shared" ca="1" si="74"/>
        <v>19</v>
      </c>
      <c r="CR73" s="37">
        <v>73</v>
      </c>
      <c r="CS73" s="36">
        <v>7</v>
      </c>
      <c r="CT73" s="37">
        <v>2</v>
      </c>
    </row>
    <row r="74" spans="77:98" x14ac:dyDescent="0.25">
      <c r="BY74" s="39"/>
      <c r="BZ74" s="40"/>
      <c r="CB74" s="37"/>
      <c r="CG74" s="39">
        <f t="shared" ca="1" si="75"/>
        <v>0.89866543591800185</v>
      </c>
      <c r="CH74" s="40">
        <f t="shared" ca="1" si="76"/>
        <v>15</v>
      </c>
      <c r="CJ74" s="37">
        <v>74</v>
      </c>
      <c r="CK74" s="36">
        <v>7</v>
      </c>
      <c r="CL74" s="37">
        <v>3</v>
      </c>
      <c r="CO74" s="39">
        <f t="shared" ca="1" si="77"/>
        <v>0.84928052699241952</v>
      </c>
      <c r="CP74" s="40">
        <f t="shared" ca="1" si="74"/>
        <v>17</v>
      </c>
      <c r="CR74" s="37">
        <v>74</v>
      </c>
      <c r="CS74" s="36">
        <v>7</v>
      </c>
      <c r="CT74" s="37">
        <v>3</v>
      </c>
    </row>
    <row r="75" spans="77:98" x14ac:dyDescent="0.25">
      <c r="BY75" s="39"/>
      <c r="BZ75" s="40"/>
      <c r="CB75" s="37"/>
      <c r="CG75" s="39">
        <f t="shared" ca="1" si="75"/>
        <v>3.1863345679323807E-3</v>
      </c>
      <c r="CH75" s="40">
        <f t="shared" ca="1" si="76"/>
        <v>100</v>
      </c>
      <c r="CJ75" s="37">
        <v>75</v>
      </c>
      <c r="CK75" s="36">
        <v>7</v>
      </c>
      <c r="CL75" s="37">
        <v>4</v>
      </c>
      <c r="CO75" s="39">
        <f t="shared" ca="1" si="77"/>
        <v>0.21177797919873598</v>
      </c>
      <c r="CP75" s="40">
        <f t="shared" ca="1" si="74"/>
        <v>80</v>
      </c>
      <c r="CR75" s="37">
        <v>75</v>
      </c>
      <c r="CS75" s="36">
        <v>7</v>
      </c>
      <c r="CT75" s="37">
        <v>4</v>
      </c>
    </row>
    <row r="76" spans="77:98" x14ac:dyDescent="0.25">
      <c r="BY76" s="39"/>
      <c r="BZ76" s="40"/>
      <c r="CB76" s="37"/>
      <c r="CG76" s="39">
        <f t="shared" ca="1" si="75"/>
        <v>0.54408521685012123</v>
      </c>
      <c r="CH76" s="40">
        <f t="shared" ca="1" si="76"/>
        <v>46</v>
      </c>
      <c r="CJ76" s="37">
        <v>76</v>
      </c>
      <c r="CK76" s="36">
        <v>7</v>
      </c>
      <c r="CL76" s="37">
        <v>5</v>
      </c>
      <c r="CO76" s="39">
        <f t="shared" ca="1" si="77"/>
        <v>0.43787488414627429</v>
      </c>
      <c r="CP76" s="40">
        <f t="shared" ca="1" si="74"/>
        <v>59</v>
      </c>
      <c r="CR76" s="37">
        <v>76</v>
      </c>
      <c r="CS76" s="36">
        <v>7</v>
      </c>
      <c r="CT76" s="37">
        <v>5</v>
      </c>
    </row>
    <row r="77" spans="77:98" x14ac:dyDescent="0.25">
      <c r="BY77" s="39"/>
      <c r="BZ77" s="40"/>
      <c r="CB77" s="37"/>
      <c r="CG77" s="39">
        <f t="shared" ca="1" si="75"/>
        <v>8.1855978237914795E-2</v>
      </c>
      <c r="CH77" s="40">
        <f t="shared" ca="1" si="76"/>
        <v>94</v>
      </c>
      <c r="CJ77" s="37">
        <v>77</v>
      </c>
      <c r="CK77" s="36">
        <v>7</v>
      </c>
      <c r="CL77" s="37">
        <v>6</v>
      </c>
      <c r="CO77" s="39">
        <f t="shared" ca="1" si="77"/>
        <v>0.64336035877565845</v>
      </c>
      <c r="CP77" s="40">
        <f t="shared" ca="1" si="74"/>
        <v>37</v>
      </c>
      <c r="CR77" s="37">
        <v>77</v>
      </c>
      <c r="CS77" s="36">
        <v>7</v>
      </c>
      <c r="CT77" s="37">
        <v>6</v>
      </c>
    </row>
    <row r="78" spans="77:98" x14ac:dyDescent="0.25">
      <c r="BY78" s="39"/>
      <c r="BZ78" s="40"/>
      <c r="CB78" s="37"/>
      <c r="CG78" s="39">
        <f t="shared" ca="1" si="75"/>
        <v>1.8741491569687962E-2</v>
      </c>
      <c r="CH78" s="40">
        <f t="shared" ca="1" si="76"/>
        <v>99</v>
      </c>
      <c r="CJ78" s="37">
        <v>78</v>
      </c>
      <c r="CK78" s="36">
        <v>7</v>
      </c>
      <c r="CL78" s="37">
        <v>7</v>
      </c>
      <c r="CO78" s="39">
        <f t="shared" ca="1" si="77"/>
        <v>0.63826107150170341</v>
      </c>
      <c r="CP78" s="40">
        <f t="shared" ca="1" si="74"/>
        <v>38</v>
      </c>
      <c r="CR78" s="37">
        <v>78</v>
      </c>
      <c r="CS78" s="36">
        <v>7</v>
      </c>
      <c r="CT78" s="37">
        <v>7</v>
      </c>
    </row>
    <row r="79" spans="77:98" x14ac:dyDescent="0.25">
      <c r="BY79" s="39"/>
      <c r="BZ79" s="40"/>
      <c r="CB79" s="37"/>
      <c r="CG79" s="39">
        <f t="shared" ca="1" si="75"/>
        <v>0.67874177654416612</v>
      </c>
      <c r="CH79" s="40">
        <f t="shared" ca="1" si="76"/>
        <v>39</v>
      </c>
      <c r="CJ79" s="37">
        <v>79</v>
      </c>
      <c r="CK79" s="36">
        <v>7</v>
      </c>
      <c r="CL79" s="37">
        <v>8</v>
      </c>
      <c r="CO79" s="39">
        <f t="shared" ca="1" si="77"/>
        <v>4.4493469409692454E-2</v>
      </c>
      <c r="CP79" s="40">
        <f t="shared" ca="1" si="74"/>
        <v>97</v>
      </c>
      <c r="CR79" s="37">
        <v>79</v>
      </c>
      <c r="CS79" s="36">
        <v>7</v>
      </c>
      <c r="CT79" s="37">
        <v>8</v>
      </c>
    </row>
    <row r="80" spans="77:98" x14ac:dyDescent="0.25">
      <c r="BY80" s="39"/>
      <c r="BZ80" s="40"/>
      <c r="CB80" s="37"/>
      <c r="CG80" s="39">
        <f t="shared" ca="1" si="75"/>
        <v>0.22516326831881761</v>
      </c>
      <c r="CH80" s="40">
        <f t="shared" ca="1" si="76"/>
        <v>71</v>
      </c>
      <c r="CJ80" s="37">
        <v>80</v>
      </c>
      <c r="CK80" s="36">
        <v>7</v>
      </c>
      <c r="CL80" s="37">
        <v>9</v>
      </c>
      <c r="CO80" s="39">
        <f t="shared" ca="1" si="77"/>
        <v>0.91230343231985478</v>
      </c>
      <c r="CP80" s="40">
        <f t="shared" ca="1" si="74"/>
        <v>9</v>
      </c>
      <c r="CR80" s="37">
        <v>80</v>
      </c>
      <c r="CS80" s="36">
        <v>7</v>
      </c>
      <c r="CT80" s="37">
        <v>9</v>
      </c>
    </row>
    <row r="81" spans="77:98" x14ac:dyDescent="0.25">
      <c r="BY81" s="39"/>
      <c r="BZ81" s="40"/>
      <c r="CB81" s="37"/>
      <c r="CG81" s="39">
        <f t="shared" ca="1" si="75"/>
        <v>0.73019055489646789</v>
      </c>
      <c r="CH81" s="40">
        <f t="shared" ca="1" si="76"/>
        <v>30</v>
      </c>
      <c r="CJ81" s="37">
        <v>81</v>
      </c>
      <c r="CK81" s="36">
        <v>8</v>
      </c>
      <c r="CL81" s="37">
        <v>0</v>
      </c>
      <c r="CO81" s="39">
        <f t="shared" ca="1" si="77"/>
        <v>0.81486008514947317</v>
      </c>
      <c r="CP81" s="40">
        <f t="shared" ca="1" si="74"/>
        <v>23</v>
      </c>
      <c r="CR81" s="37">
        <v>81</v>
      </c>
      <c r="CS81" s="36">
        <v>8</v>
      </c>
      <c r="CT81" s="37">
        <v>0</v>
      </c>
    </row>
    <row r="82" spans="77:98" x14ac:dyDescent="0.25">
      <c r="BY82" s="39"/>
      <c r="BZ82" s="40"/>
      <c r="CB82" s="37"/>
      <c r="CG82" s="39">
        <f t="shared" ca="1" si="75"/>
        <v>0.40356351959189585</v>
      </c>
      <c r="CH82" s="40">
        <f t="shared" ca="1" si="76"/>
        <v>58</v>
      </c>
      <c r="CJ82" s="37">
        <v>82</v>
      </c>
      <c r="CK82" s="36">
        <v>8</v>
      </c>
      <c r="CL82" s="37">
        <v>1</v>
      </c>
      <c r="CO82" s="39">
        <f t="shared" ca="1" si="77"/>
        <v>0.86093081346222766</v>
      </c>
      <c r="CP82" s="40">
        <f t="shared" ca="1" si="74"/>
        <v>14</v>
      </c>
      <c r="CR82" s="37">
        <v>82</v>
      </c>
      <c r="CS82" s="36">
        <v>8</v>
      </c>
      <c r="CT82" s="37">
        <v>1</v>
      </c>
    </row>
    <row r="83" spans="77:98" x14ac:dyDescent="0.25">
      <c r="BY83" s="39"/>
      <c r="BZ83" s="40"/>
      <c r="CB83" s="37"/>
      <c r="CG83" s="39">
        <f t="shared" ca="1" si="75"/>
        <v>0.3662014809272357</v>
      </c>
      <c r="CH83" s="40">
        <f t="shared" ca="1" si="76"/>
        <v>66</v>
      </c>
      <c r="CJ83" s="37">
        <v>83</v>
      </c>
      <c r="CK83" s="36">
        <v>8</v>
      </c>
      <c r="CL83" s="37">
        <v>2</v>
      </c>
      <c r="CO83" s="39">
        <f t="shared" ca="1" si="77"/>
        <v>0.9918848721529655</v>
      </c>
      <c r="CP83" s="40">
        <f t="shared" ca="1" si="74"/>
        <v>2</v>
      </c>
      <c r="CR83" s="37">
        <v>83</v>
      </c>
      <c r="CS83" s="36">
        <v>8</v>
      </c>
      <c r="CT83" s="37">
        <v>2</v>
      </c>
    </row>
    <row r="84" spans="77:98" x14ac:dyDescent="0.25">
      <c r="BY84" s="39"/>
      <c r="BZ84" s="40"/>
      <c r="CB84" s="37"/>
      <c r="CG84" s="39">
        <f t="shared" ca="1" si="75"/>
        <v>0.19797585010289653</v>
      </c>
      <c r="CH84" s="40">
        <f t="shared" ca="1" si="76"/>
        <v>78</v>
      </c>
      <c r="CJ84" s="37">
        <v>84</v>
      </c>
      <c r="CK84" s="36">
        <v>8</v>
      </c>
      <c r="CL84" s="37">
        <v>3</v>
      </c>
      <c r="CO84" s="39">
        <f t="shared" ca="1" si="77"/>
        <v>0.68673196702775552</v>
      </c>
      <c r="CP84" s="40">
        <f t="shared" ca="1" si="74"/>
        <v>32</v>
      </c>
      <c r="CR84" s="37">
        <v>84</v>
      </c>
      <c r="CS84" s="36">
        <v>8</v>
      </c>
      <c r="CT84" s="37">
        <v>3</v>
      </c>
    </row>
    <row r="85" spans="77:98" x14ac:dyDescent="0.25">
      <c r="BY85" s="39"/>
      <c r="BZ85" s="40"/>
      <c r="CB85" s="37"/>
      <c r="CG85" s="39">
        <f t="shared" ca="1" si="75"/>
        <v>0.10715858571262671</v>
      </c>
      <c r="CH85" s="40">
        <f t="shared" ca="1" si="76"/>
        <v>91</v>
      </c>
      <c r="CJ85" s="37">
        <v>85</v>
      </c>
      <c r="CK85" s="36">
        <v>8</v>
      </c>
      <c r="CL85" s="37">
        <v>4</v>
      </c>
      <c r="CO85" s="39">
        <f t="shared" ca="1" si="77"/>
        <v>0.43184532424963773</v>
      </c>
      <c r="CP85" s="40">
        <f t="shared" ca="1" si="74"/>
        <v>60</v>
      </c>
      <c r="CR85" s="37">
        <v>85</v>
      </c>
      <c r="CS85" s="36">
        <v>8</v>
      </c>
      <c r="CT85" s="37">
        <v>4</v>
      </c>
    </row>
    <row r="86" spans="77:98" x14ac:dyDescent="0.25">
      <c r="BY86" s="39"/>
      <c r="BZ86" s="40"/>
      <c r="CB86" s="37"/>
      <c r="CG86" s="39">
        <f t="shared" ca="1" si="75"/>
        <v>0.81914200810369631</v>
      </c>
      <c r="CH86" s="40">
        <f t="shared" ca="1" si="76"/>
        <v>24</v>
      </c>
      <c r="CJ86" s="37">
        <v>86</v>
      </c>
      <c r="CK86" s="36">
        <v>8</v>
      </c>
      <c r="CL86" s="37">
        <v>5</v>
      </c>
      <c r="CO86" s="39">
        <f t="shared" ca="1" si="77"/>
        <v>0.61552664434527349</v>
      </c>
      <c r="CP86" s="40">
        <f t="shared" ca="1" si="74"/>
        <v>40</v>
      </c>
      <c r="CR86" s="37">
        <v>86</v>
      </c>
      <c r="CS86" s="36">
        <v>8</v>
      </c>
      <c r="CT86" s="37">
        <v>5</v>
      </c>
    </row>
    <row r="87" spans="77:98" x14ac:dyDescent="0.25">
      <c r="BY87" s="39"/>
      <c r="BZ87" s="40"/>
      <c r="CB87" s="37"/>
      <c r="CG87" s="39">
        <f t="shared" ca="1" si="75"/>
        <v>0.45187909369519685</v>
      </c>
      <c r="CH87" s="40">
        <f t="shared" ca="1" si="76"/>
        <v>54</v>
      </c>
      <c r="CJ87" s="37">
        <v>87</v>
      </c>
      <c r="CK87" s="36">
        <v>8</v>
      </c>
      <c r="CL87" s="37">
        <v>6</v>
      </c>
      <c r="CO87" s="39">
        <f t="shared" ca="1" si="77"/>
        <v>0.60536754822528249</v>
      </c>
      <c r="CP87" s="40">
        <f t="shared" ca="1" si="74"/>
        <v>41</v>
      </c>
      <c r="CR87" s="37">
        <v>87</v>
      </c>
      <c r="CS87" s="36">
        <v>8</v>
      </c>
      <c r="CT87" s="37">
        <v>6</v>
      </c>
    </row>
    <row r="88" spans="77:98" x14ac:dyDescent="0.25">
      <c r="BY88" s="39"/>
      <c r="BZ88" s="40"/>
      <c r="CB88" s="37"/>
      <c r="CG88" s="39">
        <f t="shared" ca="1" si="75"/>
        <v>0.38083710264852355</v>
      </c>
      <c r="CH88" s="40">
        <f t="shared" ca="1" si="76"/>
        <v>62</v>
      </c>
      <c r="CJ88" s="37">
        <v>88</v>
      </c>
      <c r="CK88" s="36">
        <v>8</v>
      </c>
      <c r="CL88" s="37">
        <v>7</v>
      </c>
      <c r="CO88" s="39">
        <f t="shared" ca="1" si="77"/>
        <v>0.20756664969252892</v>
      </c>
      <c r="CP88" s="40">
        <f t="shared" ca="1" si="74"/>
        <v>81</v>
      </c>
      <c r="CR88" s="37">
        <v>88</v>
      </c>
      <c r="CS88" s="36">
        <v>8</v>
      </c>
      <c r="CT88" s="37">
        <v>7</v>
      </c>
    </row>
    <row r="89" spans="77:98" x14ac:dyDescent="0.25">
      <c r="BY89" s="39"/>
      <c r="BZ89" s="40"/>
      <c r="CB89" s="37"/>
      <c r="CG89" s="39">
        <f t="shared" ca="1" si="75"/>
        <v>0.79101306740920363</v>
      </c>
      <c r="CH89" s="40">
        <f t="shared" ca="1" si="76"/>
        <v>27</v>
      </c>
      <c r="CJ89" s="37">
        <v>89</v>
      </c>
      <c r="CK89" s="36">
        <v>8</v>
      </c>
      <c r="CL89" s="37">
        <v>8</v>
      </c>
      <c r="CO89" s="39">
        <f t="shared" ca="1" si="77"/>
        <v>0.30911359410171257</v>
      </c>
      <c r="CP89" s="40">
        <f t="shared" ca="1" si="74"/>
        <v>70</v>
      </c>
      <c r="CR89" s="37">
        <v>89</v>
      </c>
      <c r="CS89" s="36">
        <v>8</v>
      </c>
      <c r="CT89" s="37">
        <v>8</v>
      </c>
    </row>
    <row r="90" spans="77:98" x14ac:dyDescent="0.25">
      <c r="BY90" s="39"/>
      <c r="BZ90" s="40"/>
      <c r="CB90" s="37"/>
      <c r="CG90" s="39">
        <f t="shared" ca="1" si="75"/>
        <v>0.57692345531954181</v>
      </c>
      <c r="CH90" s="40">
        <f t="shared" ca="1" si="76"/>
        <v>45</v>
      </c>
      <c r="CJ90" s="37">
        <v>90</v>
      </c>
      <c r="CK90" s="36">
        <v>8</v>
      </c>
      <c r="CL90" s="37">
        <v>9</v>
      </c>
      <c r="CO90" s="39">
        <f t="shared" ca="1" si="77"/>
        <v>0.36299220197159454</v>
      </c>
      <c r="CP90" s="40">
        <f t="shared" ca="1" si="74"/>
        <v>64</v>
      </c>
      <c r="CR90" s="37">
        <v>90</v>
      </c>
      <c r="CS90" s="36">
        <v>8</v>
      </c>
      <c r="CT90" s="37">
        <v>9</v>
      </c>
    </row>
    <row r="91" spans="77:98" x14ac:dyDescent="0.25">
      <c r="BY91" s="39"/>
      <c r="BZ91" s="40"/>
      <c r="CB91" s="37"/>
      <c r="CG91" s="39">
        <f t="shared" ca="1" si="75"/>
        <v>0.97838399567980061</v>
      </c>
      <c r="CH91" s="40">
        <f t="shared" ref="CH91:CH100" ca="1" si="78">RANK(CG91,$CG$1:$CG$100,)</f>
        <v>8</v>
      </c>
      <c r="CJ91" s="37">
        <v>91</v>
      </c>
      <c r="CK91" s="36">
        <v>9</v>
      </c>
      <c r="CL91" s="37">
        <v>0</v>
      </c>
      <c r="CO91" s="39">
        <f t="shared" ca="1" si="77"/>
        <v>9.1655500022820302E-3</v>
      </c>
      <c r="CP91" s="40">
        <f t="shared" ca="1" si="74"/>
        <v>100</v>
      </c>
      <c r="CR91" s="37">
        <v>91</v>
      </c>
      <c r="CS91" s="36">
        <v>9</v>
      </c>
      <c r="CT91" s="37">
        <v>0</v>
      </c>
    </row>
    <row r="92" spans="77:98" x14ac:dyDescent="0.25">
      <c r="BY92" s="39"/>
      <c r="BZ92" s="40"/>
      <c r="CB92" s="37"/>
      <c r="CG92" s="39">
        <f t="shared" ca="1" si="75"/>
        <v>0.88674775945713347</v>
      </c>
      <c r="CH92" s="40">
        <f t="shared" ca="1" si="78"/>
        <v>16</v>
      </c>
      <c r="CJ92" s="37">
        <v>92</v>
      </c>
      <c r="CK92" s="36">
        <v>9</v>
      </c>
      <c r="CL92" s="37">
        <v>1</v>
      </c>
      <c r="CO92" s="39">
        <f t="shared" ca="1" si="77"/>
        <v>0.68589354960175264</v>
      </c>
      <c r="CP92" s="40">
        <f t="shared" ca="1" si="74"/>
        <v>33</v>
      </c>
      <c r="CR92" s="37">
        <v>92</v>
      </c>
      <c r="CS92" s="36">
        <v>9</v>
      </c>
      <c r="CT92" s="37">
        <v>1</v>
      </c>
    </row>
    <row r="93" spans="77:98" x14ac:dyDescent="0.25">
      <c r="BY93" s="39"/>
      <c r="BZ93" s="40"/>
      <c r="CB93" s="37"/>
      <c r="CG93" s="39">
        <f t="shared" ca="1" si="75"/>
        <v>0.72373572249666107</v>
      </c>
      <c r="CH93" s="40">
        <f t="shared" ca="1" si="78"/>
        <v>31</v>
      </c>
      <c r="CJ93" s="37">
        <v>93</v>
      </c>
      <c r="CK93" s="36">
        <v>9</v>
      </c>
      <c r="CL93" s="37">
        <v>2</v>
      </c>
      <c r="CO93" s="39">
        <f t="shared" ca="1" si="77"/>
        <v>0.81266911083232196</v>
      </c>
      <c r="CP93" s="40">
        <f t="shared" ca="1" si="74"/>
        <v>24</v>
      </c>
      <c r="CR93" s="37">
        <v>93</v>
      </c>
      <c r="CS93" s="36">
        <v>9</v>
      </c>
      <c r="CT93" s="37">
        <v>2</v>
      </c>
    </row>
    <row r="94" spans="77:98" x14ac:dyDescent="0.25">
      <c r="BY94" s="39"/>
      <c r="BZ94" s="40"/>
      <c r="CB94" s="37"/>
      <c r="CG94" s="39">
        <f t="shared" ca="1" si="75"/>
        <v>0.48129826589028879</v>
      </c>
      <c r="CH94" s="40">
        <f t="shared" ca="1" si="78"/>
        <v>52</v>
      </c>
      <c r="CJ94" s="37">
        <v>94</v>
      </c>
      <c r="CK94" s="36">
        <v>9</v>
      </c>
      <c r="CL94" s="37">
        <v>3</v>
      </c>
      <c r="CO94" s="39">
        <f t="shared" ca="1" si="77"/>
        <v>0.52287619295817678</v>
      </c>
      <c r="CP94" s="40">
        <f t="shared" ca="1" si="74"/>
        <v>49</v>
      </c>
      <c r="CR94" s="37">
        <v>94</v>
      </c>
      <c r="CS94" s="36">
        <v>9</v>
      </c>
      <c r="CT94" s="37">
        <v>3</v>
      </c>
    </row>
    <row r="95" spans="77:98" x14ac:dyDescent="0.25">
      <c r="BY95" s="39"/>
      <c r="BZ95" s="40"/>
      <c r="CB95" s="37"/>
      <c r="CG95" s="39">
        <f t="shared" ca="1" si="75"/>
        <v>0.16962878188865305</v>
      </c>
      <c r="CH95" s="40">
        <f t="shared" ca="1" si="78"/>
        <v>83</v>
      </c>
      <c r="CJ95" s="37">
        <v>95</v>
      </c>
      <c r="CK95" s="36">
        <v>9</v>
      </c>
      <c r="CL95" s="37">
        <v>4</v>
      </c>
      <c r="CO95" s="39">
        <f t="shared" ca="1" si="77"/>
        <v>0.27832657049654919</v>
      </c>
      <c r="CP95" s="40">
        <f t="shared" ca="1" si="74"/>
        <v>74</v>
      </c>
      <c r="CR95" s="37">
        <v>95</v>
      </c>
      <c r="CS95" s="36">
        <v>9</v>
      </c>
      <c r="CT95" s="37">
        <v>4</v>
      </c>
    </row>
    <row r="96" spans="77:98" x14ac:dyDescent="0.25">
      <c r="BY96" s="39"/>
      <c r="BZ96" s="40"/>
      <c r="CB96" s="37"/>
      <c r="CG96" s="39">
        <f t="shared" ca="1" si="75"/>
        <v>0.60130208857623813</v>
      </c>
      <c r="CH96" s="40">
        <f t="shared" ca="1" si="78"/>
        <v>42</v>
      </c>
      <c r="CJ96" s="37">
        <v>96</v>
      </c>
      <c r="CK96" s="36">
        <v>9</v>
      </c>
      <c r="CL96" s="37">
        <v>5</v>
      </c>
      <c r="CO96" s="39">
        <f t="shared" ca="1" si="77"/>
        <v>0.85229193723648433</v>
      </c>
      <c r="CP96" s="40">
        <f t="shared" ca="1" si="74"/>
        <v>16</v>
      </c>
      <c r="CR96" s="37">
        <v>96</v>
      </c>
      <c r="CS96" s="36">
        <v>9</v>
      </c>
      <c r="CT96" s="37">
        <v>5</v>
      </c>
    </row>
    <row r="97" spans="77:98" x14ac:dyDescent="0.25">
      <c r="BY97" s="39"/>
      <c r="BZ97" s="40"/>
      <c r="CB97" s="37"/>
      <c r="CG97" s="39">
        <f t="shared" ca="1" si="75"/>
        <v>0.49022376181870542</v>
      </c>
      <c r="CH97" s="40">
        <f t="shared" ca="1" si="78"/>
        <v>50</v>
      </c>
      <c r="CJ97" s="37">
        <v>97</v>
      </c>
      <c r="CK97" s="36">
        <v>9</v>
      </c>
      <c r="CL97" s="37">
        <v>6</v>
      </c>
      <c r="CO97" s="39">
        <f t="shared" ca="1" si="77"/>
        <v>0.24677310507486194</v>
      </c>
      <c r="CP97" s="40">
        <f t="shared" ca="1" si="74"/>
        <v>75</v>
      </c>
      <c r="CR97" s="37">
        <v>97</v>
      </c>
      <c r="CS97" s="36">
        <v>9</v>
      </c>
      <c r="CT97" s="37">
        <v>6</v>
      </c>
    </row>
    <row r="98" spans="77:98" x14ac:dyDescent="0.25">
      <c r="BY98" s="39"/>
      <c r="BZ98" s="40"/>
      <c r="CB98" s="37"/>
      <c r="CG98" s="39">
        <f t="shared" ca="1" si="75"/>
        <v>0.77280469258832496</v>
      </c>
      <c r="CH98" s="40">
        <f t="shared" ca="1" si="78"/>
        <v>28</v>
      </c>
      <c r="CJ98" s="37">
        <v>98</v>
      </c>
      <c r="CK98" s="36">
        <v>9</v>
      </c>
      <c r="CL98" s="37">
        <v>7</v>
      </c>
      <c r="CO98" s="39">
        <f t="shared" ca="1" si="77"/>
        <v>6.3142874978892038E-2</v>
      </c>
      <c r="CP98" s="40">
        <f t="shared" ca="1" si="74"/>
        <v>95</v>
      </c>
      <c r="CR98" s="37">
        <v>98</v>
      </c>
      <c r="CS98" s="36">
        <v>9</v>
      </c>
      <c r="CT98" s="37">
        <v>7</v>
      </c>
    </row>
    <row r="99" spans="77:98" x14ac:dyDescent="0.25">
      <c r="BY99" s="39"/>
      <c r="BZ99" s="40"/>
      <c r="CB99" s="37"/>
      <c r="CG99" s="39">
        <f t="shared" ca="1" si="75"/>
        <v>0.98961562512874701</v>
      </c>
      <c r="CH99" s="40">
        <f t="shared" ca="1" si="78"/>
        <v>4</v>
      </c>
      <c r="CJ99" s="37">
        <v>99</v>
      </c>
      <c r="CK99" s="36">
        <v>9</v>
      </c>
      <c r="CL99" s="37">
        <v>8</v>
      </c>
      <c r="CO99" s="39">
        <f t="shared" ca="1" si="77"/>
        <v>0.82322427028352563</v>
      </c>
      <c r="CP99" s="40">
        <f t="shared" ca="1" si="74"/>
        <v>22</v>
      </c>
      <c r="CR99" s="37">
        <v>99</v>
      </c>
      <c r="CS99" s="36">
        <v>9</v>
      </c>
      <c r="CT99" s="37">
        <v>8</v>
      </c>
    </row>
    <row r="100" spans="77:98" x14ac:dyDescent="0.25">
      <c r="BY100" s="39"/>
      <c r="BZ100" s="40"/>
      <c r="CB100" s="37"/>
      <c r="CG100" s="39">
        <f t="shared" ca="1" si="75"/>
        <v>0.99525272243033114</v>
      </c>
      <c r="CH100" s="40">
        <f t="shared" ca="1" si="78"/>
        <v>2</v>
      </c>
      <c r="CJ100" s="37">
        <v>100</v>
      </c>
      <c r="CK100" s="36">
        <v>9</v>
      </c>
      <c r="CL100" s="37">
        <v>9</v>
      </c>
      <c r="CO100" s="39">
        <f t="shared" ca="1" si="77"/>
        <v>0.95315227129442359</v>
      </c>
      <c r="CP100" s="40">
        <f t="shared" ca="1" si="74"/>
        <v>4</v>
      </c>
      <c r="CR100" s="37">
        <v>100</v>
      </c>
      <c r="CS100" s="36">
        <v>9</v>
      </c>
      <c r="CT100" s="37">
        <v>9</v>
      </c>
    </row>
  </sheetData>
  <sheetProtection algorithmName="SHA-512" hashValue="6FFkFBRTDnUo67Hcbilf9OrErxJ1Uwngz58DV+f57o2rT6bHgRbZoc6sGWGGkvtKH8y3byqexS36+W/Kbj6VLw==" saltValue="7P0SAoesqD3ZhxGIR45f2g==" spinCount="100000" sheet="1" objects="1" scenarios="1" selectLockedCells="1"/>
  <mergeCells count="10">
    <mergeCell ref="A1:P1"/>
    <mergeCell ref="Q1:R1"/>
    <mergeCell ref="F2:H2"/>
    <mergeCell ref="A28:P28"/>
    <mergeCell ref="Q28:R28"/>
    <mergeCell ref="B29:E29"/>
    <mergeCell ref="F29:H29"/>
    <mergeCell ref="B2:E2"/>
    <mergeCell ref="I2:Q2"/>
    <mergeCell ref="I29:Q29"/>
  </mergeCells>
  <phoneticPr fontId="1"/>
  <conditionalFormatting sqref="E36">
    <cfRule type="expression" dxfId="389" priority="275">
      <formula>AND(D36=0,E36=0)</formula>
    </cfRule>
  </conditionalFormatting>
  <conditionalFormatting sqref="D36">
    <cfRule type="cellIs" dxfId="388" priority="274" operator="equal">
      <formula>0</formula>
    </cfRule>
  </conditionalFormatting>
  <conditionalFormatting sqref="J36">
    <cfRule type="cellIs" dxfId="387" priority="249" operator="equal">
      <formula>0</formula>
    </cfRule>
  </conditionalFormatting>
  <conditionalFormatting sqref="P36">
    <cfRule type="cellIs" dxfId="386" priority="247" operator="equal">
      <formula>0</formula>
    </cfRule>
  </conditionalFormatting>
  <conditionalFormatting sqref="P42">
    <cfRule type="cellIs" dxfId="385" priority="245" operator="equal">
      <formula>0</formula>
    </cfRule>
  </conditionalFormatting>
  <conditionalFormatting sqref="J42">
    <cfRule type="cellIs" dxfId="384" priority="243" operator="equal">
      <formula>0</formula>
    </cfRule>
  </conditionalFormatting>
  <conditionalFormatting sqref="D42">
    <cfRule type="cellIs" dxfId="383" priority="241" operator="equal">
      <formula>0</formula>
    </cfRule>
  </conditionalFormatting>
  <conditionalFormatting sqref="D48">
    <cfRule type="cellIs" dxfId="382" priority="239" operator="equal">
      <formula>0</formula>
    </cfRule>
  </conditionalFormatting>
  <conditionalFormatting sqref="J48">
    <cfRule type="cellIs" dxfId="381" priority="237" operator="equal">
      <formula>0</formula>
    </cfRule>
  </conditionalFormatting>
  <conditionalFormatting sqref="P48">
    <cfRule type="cellIs" dxfId="380" priority="235" operator="equal">
      <formula>0</formula>
    </cfRule>
  </conditionalFormatting>
  <conditionalFormatting sqref="P54">
    <cfRule type="cellIs" dxfId="379" priority="233" operator="equal">
      <formula>0</formula>
    </cfRule>
  </conditionalFormatting>
  <conditionalFormatting sqref="J54">
    <cfRule type="cellIs" dxfId="378" priority="231" operator="equal">
      <formula>0</formula>
    </cfRule>
  </conditionalFormatting>
  <conditionalFormatting sqref="C7">
    <cfRule type="cellIs" dxfId="377" priority="342" operator="equal">
      <formula>0</formula>
    </cfRule>
  </conditionalFormatting>
  <conditionalFormatting sqref="D8">
    <cfRule type="cellIs" dxfId="376" priority="273" operator="equal">
      <formula>0</formula>
    </cfRule>
  </conditionalFormatting>
  <conditionalFormatting sqref="K36">
    <cfRule type="expression" dxfId="375" priority="250">
      <formula>AND(J36=0,K36=0)</formula>
    </cfRule>
  </conditionalFormatting>
  <conditionalFormatting sqref="Q36">
    <cfRule type="expression" dxfId="374" priority="248">
      <formula>AND(P36=0,Q36=0)</formula>
    </cfRule>
  </conditionalFormatting>
  <conditionalFormatting sqref="Q42">
    <cfRule type="expression" dxfId="373" priority="246">
      <formula>AND(P42=0,Q42=0)</formula>
    </cfRule>
  </conditionalFormatting>
  <conditionalFormatting sqref="K42">
    <cfRule type="expression" dxfId="372" priority="244">
      <formula>AND(J42=0,K42=0)</formula>
    </cfRule>
  </conditionalFormatting>
  <conditionalFormatting sqref="E42">
    <cfRule type="expression" dxfId="371" priority="242">
      <formula>AND(D42=0,E42=0)</formula>
    </cfRule>
  </conditionalFormatting>
  <conditionalFormatting sqref="E48">
    <cfRule type="expression" dxfId="370" priority="240">
      <formula>AND(D48=0,E48=0)</formula>
    </cfRule>
  </conditionalFormatting>
  <conditionalFormatting sqref="K48">
    <cfRule type="expression" dxfId="369" priority="238">
      <formula>AND(J48=0,K48=0)</formula>
    </cfRule>
  </conditionalFormatting>
  <conditionalFormatting sqref="Q48">
    <cfRule type="expression" dxfId="368" priority="236">
      <formula>AND(P48=0,Q48=0)</formula>
    </cfRule>
  </conditionalFormatting>
  <conditionalFormatting sqref="Q54">
    <cfRule type="expression" dxfId="367" priority="234">
      <formula>AND(P54=0,Q54=0)</formula>
    </cfRule>
  </conditionalFormatting>
  <conditionalFormatting sqref="K54">
    <cfRule type="expression" dxfId="366" priority="232">
      <formula>AND(J54=0,K54=0)</formula>
    </cfRule>
  </conditionalFormatting>
  <conditionalFormatting sqref="E54">
    <cfRule type="expression" dxfId="365" priority="230">
      <formula>AND(D54=0,E54=0)</formula>
    </cfRule>
  </conditionalFormatting>
  <conditionalFormatting sqref="D54">
    <cfRule type="cellIs" dxfId="364" priority="229" operator="equal">
      <formula>0</formula>
    </cfRule>
  </conditionalFormatting>
  <conditionalFormatting sqref="AC44:AC54">
    <cfRule type="containsText" dxfId="363" priority="221" operator="containsText" text="okok">
      <formula>NOT(ISERROR(SEARCH("okok",AC44)))</formula>
    </cfRule>
  </conditionalFormatting>
  <conditionalFormatting sqref="AM2:AM13">
    <cfRule type="cellIs" dxfId="362" priority="206" operator="lessThan">
      <formula>1</formula>
    </cfRule>
  </conditionalFormatting>
  <conditionalFormatting sqref="BC2:BC13">
    <cfRule type="cellIs" dxfId="361" priority="205" operator="lessThan">
      <formula>1</formula>
    </cfRule>
  </conditionalFormatting>
  <conditionalFormatting sqref="Z2:Z13">
    <cfRule type="expression" dxfId="360" priority="203">
      <formula>$Z2&lt;&gt;$AP2</formula>
    </cfRule>
  </conditionalFormatting>
  <conditionalFormatting sqref="AD2:AD13">
    <cfRule type="expression" dxfId="359" priority="202">
      <formula>$AD2&lt;&gt;$AT2</formula>
    </cfRule>
  </conditionalFormatting>
  <conditionalFormatting sqref="D7">
    <cfRule type="expression" dxfId="358" priority="199">
      <formula>AND(C7=0,D7=0)</formula>
    </cfRule>
  </conditionalFormatting>
  <conditionalFormatting sqref="C34">
    <cfRule type="cellIs" dxfId="357" priority="109" operator="equal">
      <formula>0</formula>
    </cfRule>
  </conditionalFormatting>
  <conditionalFormatting sqref="D34">
    <cfRule type="expression" dxfId="356" priority="108">
      <formula>AND(C34=0,D34=0)</formula>
    </cfRule>
  </conditionalFormatting>
  <conditionalFormatting sqref="O40">
    <cfRule type="cellIs" dxfId="355" priority="99" operator="equal">
      <formula>0</formula>
    </cfRule>
  </conditionalFormatting>
  <conditionalFormatting sqref="P40">
    <cfRule type="expression" dxfId="354" priority="98">
      <formula>AND(O40=0,P40=0)</formula>
    </cfRule>
  </conditionalFormatting>
  <conditionalFormatting sqref="C40">
    <cfRule type="cellIs" dxfId="353" priority="103" operator="equal">
      <formula>0</formula>
    </cfRule>
  </conditionalFormatting>
  <conditionalFormatting sqref="D40">
    <cfRule type="expression" dxfId="352" priority="102">
      <formula>AND(C40=0,D40=0)</formula>
    </cfRule>
  </conditionalFormatting>
  <conditionalFormatting sqref="C46">
    <cfRule type="cellIs" dxfId="351" priority="97" operator="equal">
      <formula>0</formula>
    </cfRule>
  </conditionalFormatting>
  <conditionalFormatting sqref="D46">
    <cfRule type="expression" dxfId="350" priority="96">
      <formula>AND(C46=0,D46=0)</formula>
    </cfRule>
  </conditionalFormatting>
  <conditionalFormatting sqref="I40">
    <cfRule type="cellIs" dxfId="349" priority="101" operator="equal">
      <formula>0</formula>
    </cfRule>
  </conditionalFormatting>
  <conditionalFormatting sqref="J40">
    <cfRule type="expression" dxfId="348" priority="100">
      <formula>AND(I40=0,J40=0)</formula>
    </cfRule>
  </conditionalFormatting>
  <conditionalFormatting sqref="I46">
    <cfRule type="cellIs" dxfId="347" priority="95" operator="equal">
      <formula>0</formula>
    </cfRule>
  </conditionalFormatting>
  <conditionalFormatting sqref="J46">
    <cfRule type="expression" dxfId="346" priority="94">
      <formula>AND(I46=0,J46=0)</formula>
    </cfRule>
  </conditionalFormatting>
  <conditionalFormatting sqref="I34">
    <cfRule type="cellIs" dxfId="345" priority="107" operator="equal">
      <formula>0</formula>
    </cfRule>
  </conditionalFormatting>
  <conditionalFormatting sqref="J34">
    <cfRule type="expression" dxfId="344" priority="106">
      <formula>AND(I34=0,J34=0)</formula>
    </cfRule>
  </conditionalFormatting>
  <conditionalFormatting sqref="O34">
    <cfRule type="cellIs" dxfId="343" priority="105" operator="equal">
      <formula>0</formula>
    </cfRule>
  </conditionalFormatting>
  <conditionalFormatting sqref="P34">
    <cfRule type="expression" dxfId="342" priority="104">
      <formula>AND(O34=0,P34=0)</formula>
    </cfRule>
  </conditionalFormatting>
  <conditionalFormatting sqref="O46">
    <cfRule type="cellIs" dxfId="341" priority="93" operator="equal">
      <formula>0</formula>
    </cfRule>
  </conditionalFormatting>
  <conditionalFormatting sqref="P46">
    <cfRule type="expression" dxfId="340" priority="92">
      <formula>AND(O46=0,P46=0)</formula>
    </cfRule>
  </conditionalFormatting>
  <conditionalFormatting sqref="C52">
    <cfRule type="cellIs" dxfId="339" priority="91" operator="equal">
      <formula>0</formula>
    </cfRule>
  </conditionalFormatting>
  <conditionalFormatting sqref="D52">
    <cfRule type="expression" dxfId="338" priority="90">
      <formula>AND(C52=0,D52=0)</formula>
    </cfRule>
  </conditionalFormatting>
  <conditionalFormatting sqref="I52">
    <cfRule type="cellIs" dxfId="337" priority="89" operator="equal">
      <formula>0</formula>
    </cfRule>
  </conditionalFormatting>
  <conditionalFormatting sqref="J52">
    <cfRule type="expression" dxfId="336" priority="88">
      <formula>AND(I52=0,J52=0)</formula>
    </cfRule>
  </conditionalFormatting>
  <conditionalFormatting sqref="O52">
    <cfRule type="cellIs" dxfId="335" priority="87" operator="equal">
      <formula>0</formula>
    </cfRule>
  </conditionalFormatting>
  <conditionalFormatting sqref="P52">
    <cfRule type="expression" dxfId="334" priority="86">
      <formula>AND(O52=0,P52=0)</formula>
    </cfRule>
  </conditionalFormatting>
  <conditionalFormatting sqref="BO43:BO54">
    <cfRule type="containsText" dxfId="333" priority="84" operator="containsText" text="ok">
      <formula>NOT(ISERROR(SEARCH("ok",BO43)))</formula>
    </cfRule>
  </conditionalFormatting>
  <conditionalFormatting sqref="BP44:BP55">
    <cfRule type="containsText" dxfId="332" priority="83" operator="containsText" text="ok">
      <formula>NOT(ISERROR(SEARCH("ok",BP44)))</formula>
    </cfRule>
  </conditionalFormatting>
  <conditionalFormatting sqref="AS34">
    <cfRule type="expression" dxfId="331" priority="78">
      <formula>AND(AR34=0,AS34=0)</formula>
    </cfRule>
  </conditionalFormatting>
  <conditionalFormatting sqref="AR34">
    <cfRule type="cellIs" dxfId="330" priority="79" operator="equal">
      <formula>0</formula>
    </cfRule>
  </conditionalFormatting>
  <conditionalFormatting sqref="C35">
    <cfRule type="cellIs" dxfId="329" priority="77" operator="equal">
      <formula>0</formula>
    </cfRule>
  </conditionalFormatting>
  <conditionalFormatting sqref="D35">
    <cfRule type="expression" dxfId="328" priority="76">
      <formula>AND(C35=0,D35=0)</formula>
    </cfRule>
  </conditionalFormatting>
  <conditionalFormatting sqref="I35">
    <cfRule type="cellIs" dxfId="327" priority="75" operator="equal">
      <formula>0</formula>
    </cfRule>
  </conditionalFormatting>
  <conditionalFormatting sqref="J35">
    <cfRule type="expression" dxfId="326" priority="74">
      <formula>AND(I35=0,J35=0)</formula>
    </cfRule>
  </conditionalFormatting>
  <conditionalFormatting sqref="O35">
    <cfRule type="cellIs" dxfId="325" priority="73" operator="equal">
      <formula>0</formula>
    </cfRule>
  </conditionalFormatting>
  <conditionalFormatting sqref="P35">
    <cfRule type="expression" dxfId="324" priority="72">
      <formula>AND(O35=0,P35=0)</formula>
    </cfRule>
  </conditionalFormatting>
  <conditionalFormatting sqref="C41">
    <cfRule type="cellIs" dxfId="323" priority="71" operator="equal">
      <formula>0</formula>
    </cfRule>
  </conditionalFormatting>
  <conditionalFormatting sqref="D41">
    <cfRule type="expression" dxfId="322" priority="70">
      <formula>AND(C41=0,D41=0)</formula>
    </cfRule>
  </conditionalFormatting>
  <conditionalFormatting sqref="I41">
    <cfRule type="cellIs" dxfId="321" priority="69" operator="equal">
      <formula>0</formula>
    </cfRule>
  </conditionalFormatting>
  <conditionalFormatting sqref="J41">
    <cfRule type="expression" dxfId="320" priority="68">
      <formula>AND(I41=0,J41=0)</formula>
    </cfRule>
  </conditionalFormatting>
  <conditionalFormatting sqref="O41">
    <cfRule type="cellIs" dxfId="319" priority="67" operator="equal">
      <formula>0</formula>
    </cfRule>
  </conditionalFormatting>
  <conditionalFormatting sqref="P41">
    <cfRule type="expression" dxfId="318" priority="66">
      <formula>AND(O41=0,P41=0)</formula>
    </cfRule>
  </conditionalFormatting>
  <conditionalFormatting sqref="C47">
    <cfRule type="cellIs" dxfId="317" priority="65" operator="equal">
      <formula>0</formula>
    </cfRule>
  </conditionalFormatting>
  <conditionalFormatting sqref="D47">
    <cfRule type="expression" dxfId="316" priority="64">
      <formula>AND(C47=0,D47=0)</formula>
    </cfRule>
  </conditionalFormatting>
  <conditionalFormatting sqref="I47">
    <cfRule type="cellIs" dxfId="315" priority="63" operator="equal">
      <formula>0</formula>
    </cfRule>
  </conditionalFormatting>
  <conditionalFormatting sqref="J47">
    <cfRule type="expression" dxfId="314" priority="62">
      <formula>AND(I47=0,J47=0)</formula>
    </cfRule>
  </conditionalFormatting>
  <conditionalFormatting sqref="O47">
    <cfRule type="cellIs" dxfId="313" priority="61" operator="equal">
      <formula>0</formula>
    </cfRule>
  </conditionalFormatting>
  <conditionalFormatting sqref="P47">
    <cfRule type="expression" dxfId="312" priority="60">
      <formula>AND(O47=0,P47=0)</formula>
    </cfRule>
  </conditionalFormatting>
  <conditionalFormatting sqref="C53">
    <cfRule type="cellIs" dxfId="311" priority="59" operator="equal">
      <formula>0</formula>
    </cfRule>
  </conditionalFormatting>
  <conditionalFormatting sqref="D53">
    <cfRule type="expression" dxfId="310" priority="58">
      <formula>AND(C53=0,D53=0)</formula>
    </cfRule>
  </conditionalFormatting>
  <conditionalFormatting sqref="I53">
    <cfRule type="cellIs" dxfId="309" priority="57" operator="equal">
      <formula>0</formula>
    </cfRule>
  </conditionalFormatting>
  <conditionalFormatting sqref="J53">
    <cfRule type="expression" dxfId="308" priority="56">
      <formula>AND(I53=0,J53=0)</formula>
    </cfRule>
  </conditionalFormatting>
  <conditionalFormatting sqref="O53">
    <cfRule type="cellIs" dxfId="307" priority="55" operator="equal">
      <formula>0</formula>
    </cfRule>
  </conditionalFormatting>
  <conditionalFormatting sqref="P53">
    <cfRule type="expression" dxfId="306" priority="54">
      <formula>AND(O53=0,P53=0)</formula>
    </cfRule>
  </conditionalFormatting>
  <conditionalFormatting sqref="AR35">
    <cfRule type="cellIs" dxfId="305" priority="51" operator="equal">
      <formula>0</formula>
    </cfRule>
  </conditionalFormatting>
  <conditionalFormatting sqref="AS35">
    <cfRule type="expression" dxfId="304" priority="50">
      <formula>AND(AR35=0,AS35=0)</formula>
    </cfRule>
  </conditionalFormatting>
  <conditionalFormatting sqref="BI43:BI54">
    <cfRule type="containsText" dxfId="303" priority="46" operator="containsText" text="ok">
      <formula>NOT(ISERROR(SEARCH("ok",BI43)))</formula>
    </cfRule>
  </conditionalFormatting>
  <conditionalFormatting sqref="AI43:AL54">
    <cfRule type="containsText" dxfId="302" priority="43" operator="containsText" text="ok">
      <formula>NOT(ISERROR(SEARCH("ok",AI43)))</formula>
    </cfRule>
  </conditionalFormatting>
  <conditionalFormatting sqref="AG43:AG54">
    <cfRule type="containsText" dxfId="301" priority="42" operator="containsText" text="ok">
      <formula>NOT(ISERROR(SEARCH("ok",AG43)))</formula>
    </cfRule>
  </conditionalFormatting>
  <conditionalFormatting sqref="BB44:BB54">
    <cfRule type="containsText" dxfId="300" priority="41" operator="containsText" text="ok">
      <formula>NOT(ISERROR(SEARCH("ok",BB44)))</formula>
    </cfRule>
  </conditionalFormatting>
  <conditionalFormatting sqref="AZ43:AZ54">
    <cfRule type="containsText" dxfId="299" priority="40" operator="containsText" text="ok">
      <formula>NOT(ISERROR(SEARCH("ok",AZ43)))</formula>
    </cfRule>
  </conditionalFormatting>
  <conditionalFormatting sqref="BA43:BA54">
    <cfRule type="containsText" dxfId="298" priority="39" operator="containsText" text="ok">
      <formula>NOT(ISERROR(SEARCH("ok",BA43)))</formula>
    </cfRule>
  </conditionalFormatting>
  <conditionalFormatting sqref="BD43:BF54">
    <cfRule type="containsText" dxfId="297" priority="38" operator="containsText" text="ok">
      <formula>NOT(ISERROR(SEARCH("ok",BD43)))</formula>
    </cfRule>
  </conditionalFormatting>
  <conditionalFormatting sqref="AV43:AV54">
    <cfRule type="containsText" dxfId="296" priority="37" operator="containsText" text="ok">
      <formula>NOT(ISERROR(SEARCH("ok",AV43)))</formula>
    </cfRule>
  </conditionalFormatting>
  <conditionalFormatting sqref="AQ43:AS54">
    <cfRule type="containsText" dxfId="295" priority="36" operator="containsText" text="ok">
      <formula>NOT(ISERROR(SEARCH("ok",AQ43)))</formula>
    </cfRule>
  </conditionalFormatting>
  <conditionalFormatting sqref="BH43:BH54">
    <cfRule type="containsText" dxfId="294" priority="35" operator="containsText" text="ok">
      <formula>NOT(ISERROR(SEARCH("ok",BH43)))</formula>
    </cfRule>
  </conditionalFormatting>
  <conditionalFormatting sqref="AF2:AF13">
    <cfRule type="expression" dxfId="293" priority="34">
      <formula>$AF2&lt;&gt;$AV2</formula>
    </cfRule>
  </conditionalFormatting>
  <conditionalFormatting sqref="I7">
    <cfRule type="cellIs" dxfId="292" priority="33" operator="equal">
      <formula>0</formula>
    </cfRule>
  </conditionalFormatting>
  <conditionalFormatting sqref="J8">
    <cfRule type="cellIs" dxfId="291" priority="32" operator="equal">
      <formula>0</formula>
    </cfRule>
  </conditionalFormatting>
  <conditionalFormatting sqref="J7">
    <cfRule type="expression" dxfId="290" priority="31">
      <formula>AND(I7=0,J7=0)</formula>
    </cfRule>
  </conditionalFormatting>
  <conditionalFormatting sqref="O7">
    <cfRule type="cellIs" dxfId="289" priority="30" operator="equal">
      <formula>0</formula>
    </cfRule>
  </conditionalFormatting>
  <conditionalFormatting sqref="P8">
    <cfRule type="cellIs" dxfId="288" priority="29" operator="equal">
      <formula>0</formula>
    </cfRule>
  </conditionalFormatting>
  <conditionalFormatting sqref="P7">
    <cfRule type="expression" dxfId="287" priority="28">
      <formula>AND(O7=0,P7=0)</formula>
    </cfRule>
  </conditionalFormatting>
  <conditionalFormatting sqref="C13">
    <cfRule type="cellIs" dxfId="286" priority="27" operator="equal">
      <formula>0</formula>
    </cfRule>
  </conditionalFormatting>
  <conditionalFormatting sqref="D14">
    <cfRule type="cellIs" dxfId="285" priority="26" operator="equal">
      <formula>0</formula>
    </cfRule>
  </conditionalFormatting>
  <conditionalFormatting sqref="D13">
    <cfRule type="expression" dxfId="284" priority="25">
      <formula>AND(C13=0,D13=0)</formula>
    </cfRule>
  </conditionalFormatting>
  <conditionalFormatting sqref="I13">
    <cfRule type="cellIs" dxfId="283" priority="24" operator="equal">
      <formula>0</formula>
    </cfRule>
  </conditionalFormatting>
  <conditionalFormatting sqref="J14">
    <cfRule type="cellIs" dxfId="282" priority="23" operator="equal">
      <formula>0</formula>
    </cfRule>
  </conditionalFormatting>
  <conditionalFormatting sqref="J13">
    <cfRule type="expression" dxfId="281" priority="22">
      <formula>AND(I13=0,J13=0)</formula>
    </cfRule>
  </conditionalFormatting>
  <conditionalFormatting sqref="O13">
    <cfRule type="cellIs" dxfId="280" priority="21" operator="equal">
      <formula>0</formula>
    </cfRule>
  </conditionalFormatting>
  <conditionalFormatting sqref="P14">
    <cfRule type="cellIs" dxfId="279" priority="20" operator="equal">
      <formula>0</formula>
    </cfRule>
  </conditionalFormatting>
  <conditionalFormatting sqref="P13">
    <cfRule type="expression" dxfId="278" priority="19">
      <formula>AND(O13=0,P13=0)</formula>
    </cfRule>
  </conditionalFormatting>
  <conditionalFormatting sqref="C19">
    <cfRule type="cellIs" dxfId="277" priority="18" operator="equal">
      <formula>0</formula>
    </cfRule>
  </conditionalFormatting>
  <conditionalFormatting sqref="D20">
    <cfRule type="cellIs" dxfId="276" priority="17" operator="equal">
      <formula>0</formula>
    </cfRule>
  </conditionalFormatting>
  <conditionalFormatting sqref="D19">
    <cfRule type="expression" dxfId="275" priority="16">
      <formula>AND(C19=0,D19=0)</formula>
    </cfRule>
  </conditionalFormatting>
  <conditionalFormatting sqref="I19">
    <cfRule type="cellIs" dxfId="274" priority="15" operator="equal">
      <formula>0</formula>
    </cfRule>
  </conditionalFormatting>
  <conditionalFormatting sqref="J20">
    <cfRule type="cellIs" dxfId="273" priority="14" operator="equal">
      <formula>0</formula>
    </cfRule>
  </conditionalFormatting>
  <conditionalFormatting sqref="J19">
    <cfRule type="expression" dxfId="272" priority="13">
      <formula>AND(I19=0,J19=0)</formula>
    </cfRule>
  </conditionalFormatting>
  <conditionalFormatting sqref="O19">
    <cfRule type="cellIs" dxfId="271" priority="12" operator="equal">
      <formula>0</formula>
    </cfRule>
  </conditionalFormatting>
  <conditionalFormatting sqref="P20">
    <cfRule type="cellIs" dxfId="270" priority="11" operator="equal">
      <formula>0</formula>
    </cfRule>
  </conditionalFormatting>
  <conditionalFormatting sqref="P19">
    <cfRule type="expression" dxfId="269" priority="10">
      <formula>AND(O19=0,P19=0)</formula>
    </cfRule>
  </conditionalFormatting>
  <conditionalFormatting sqref="C25">
    <cfRule type="cellIs" dxfId="268" priority="9" operator="equal">
      <formula>0</formula>
    </cfRule>
  </conditionalFormatting>
  <conditionalFormatting sqref="D26">
    <cfRule type="cellIs" dxfId="267" priority="8" operator="equal">
      <formula>0</formula>
    </cfRule>
  </conditionalFormatting>
  <conditionalFormatting sqref="D25">
    <cfRule type="expression" dxfId="266" priority="7">
      <formula>AND(C25=0,D25=0)</formula>
    </cfRule>
  </conditionalFormatting>
  <conditionalFormatting sqref="I25">
    <cfRule type="cellIs" dxfId="265" priority="6" operator="equal">
      <formula>0</formula>
    </cfRule>
  </conditionalFormatting>
  <conditionalFormatting sqref="J26">
    <cfRule type="cellIs" dxfId="264" priority="5" operator="equal">
      <formula>0</formula>
    </cfRule>
  </conditionalFormatting>
  <conditionalFormatting sqref="J25">
    <cfRule type="expression" dxfId="263" priority="4">
      <formula>AND(I25=0,J25=0)</formula>
    </cfRule>
  </conditionalFormatting>
  <conditionalFormatting sqref="O25">
    <cfRule type="cellIs" dxfId="262" priority="3" operator="equal">
      <formula>0</formula>
    </cfRule>
  </conditionalFormatting>
  <conditionalFormatting sqref="P26">
    <cfRule type="cellIs" dxfId="261" priority="2" operator="equal">
      <formula>0</formula>
    </cfRule>
  </conditionalFormatting>
  <conditionalFormatting sqref="P25">
    <cfRule type="expression" dxfId="260" priority="1">
      <formula>AND(O25=0,P25=0)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24</vt:i4>
      </vt:variant>
    </vt:vector>
  </HeadingPairs>
  <TitlesOfParts>
    <vt:vector size="32" baseType="lpstr">
      <vt:lpstr>①くり下がりなし</vt:lpstr>
      <vt:lpstr>②一位くり下がり</vt:lpstr>
      <vt:lpstr>③十位くり下がり</vt:lpstr>
      <vt:lpstr>④一位・十位くり下がり</vt:lpstr>
      <vt:lpstr>⑤連続くり下がり</vt:lpstr>
      <vt:lpstr>⑥ひかれる数の十位０</vt:lpstr>
      <vt:lpstr>⑦ミックス</vt:lpstr>
      <vt:lpstr>⑧ミックス補助印なし</vt:lpstr>
      <vt:lpstr>①くり下がりなし!nono</vt:lpstr>
      <vt:lpstr>②一位くり下がり!nono</vt:lpstr>
      <vt:lpstr>③十位くり下がり!nono</vt:lpstr>
      <vt:lpstr>④一位・十位くり下がり!nono</vt:lpstr>
      <vt:lpstr>⑤連続くり下がり!nono</vt:lpstr>
      <vt:lpstr>⑥ひかれる数の十位０!nono</vt:lpstr>
      <vt:lpstr>⑦ミックス!nono</vt:lpstr>
      <vt:lpstr>nono</vt:lpstr>
      <vt:lpstr>①くり下がりなし!okok</vt:lpstr>
      <vt:lpstr>②一位くり下がり!okok</vt:lpstr>
      <vt:lpstr>③十位くり下がり!okok</vt:lpstr>
      <vt:lpstr>④一位・十位くり下がり!okok</vt:lpstr>
      <vt:lpstr>⑤連続くり下がり!okok</vt:lpstr>
      <vt:lpstr>⑥ひかれる数の十位０!okok</vt:lpstr>
      <vt:lpstr>⑦ミックス!okok</vt:lpstr>
      <vt:lpstr>okok</vt:lpstr>
      <vt:lpstr>①くり下がりなし!Print_Area</vt:lpstr>
      <vt:lpstr>②一位くり下がり!Print_Area</vt:lpstr>
      <vt:lpstr>③十位くり下がり!Print_Area</vt:lpstr>
      <vt:lpstr>④一位・十位くり下がり!Print_Area</vt:lpstr>
      <vt:lpstr>⑤連続くり下がり!Print_Area</vt:lpstr>
      <vt:lpstr>⑥ひかれる数の十位０!Print_Area</vt:lpstr>
      <vt:lpstr>⑦ミックス!Print_Area</vt:lpstr>
      <vt:lpstr>⑧ミックス補助印なし!Print_Area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2022-08-26T04:52:14Z</cp:lastPrinted>
  <dcterms:created xsi:type="dcterms:W3CDTF">2022-08-16T05:09:16Z</dcterms:created>
  <dcterms:modified xsi:type="dcterms:W3CDTF">2022-08-26T13:21:12Z</dcterms:modified>
</cp:coreProperties>
</file>