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2\"/>
    </mc:Choice>
  </mc:AlternateContent>
  <bookViews>
    <workbookView xWindow="0" yWindow="0" windowWidth="28800" windowHeight="12060"/>
  </bookViews>
  <sheets>
    <sheet name="③ひかれる数十位０" sheetId="1" r:id="rId1"/>
  </sheets>
  <definedNames>
    <definedName name="goB">INDIRECT(③ひかれる数十位０!$AB$47)</definedName>
    <definedName name="goC">INDIRECT(③ひかれる数十位０!$AA$47)</definedName>
    <definedName name="goE">INDIRECT(③ひかれる数十位０!$Z$47)</definedName>
    <definedName name="hatiB">INDIRECT(③ひかれる数十位０!$AB$50)</definedName>
    <definedName name="hatiC">INDIRECT(③ひかれる数十位０!$AA$50)</definedName>
    <definedName name="hatiE">INDIRECT(③ひかれる数十位０!$Z$50)</definedName>
    <definedName name="itiB">INDIRECT(③ひかれる数十位０!$AB$43)</definedName>
    <definedName name="itiC">INDIRECT(③ひかれる数十位０!$AA$43)</definedName>
    <definedName name="itiE">INDIRECT(③ひかれる数十位０!$Z$43)</definedName>
    <definedName name="juuB">INDIRECT(③ひかれる数十位０!$AB$52)</definedName>
    <definedName name="juuC">INDIRECT(③ひかれる数十位０!$AA$52)</definedName>
    <definedName name="juuE">INDIRECT(③ひかれる数十位０!$Z$52)</definedName>
    <definedName name="juuitiB">INDIRECT(③ひかれる数十位０!$AB$53)</definedName>
    <definedName name="juuitiC">INDIRECT(③ひかれる数十位０!$AA$53)</definedName>
    <definedName name="juuitiE">INDIRECT(③ひかれる数十位０!$Z$53)</definedName>
    <definedName name="juuniB">INDIRECT(③ひかれる数十位０!$AB$54)</definedName>
    <definedName name="juuniC">INDIRECT(③ひかれる数十位０!$AA$54)</definedName>
    <definedName name="juuniE">INDIRECT(③ひかれる数十位０!$Z$54)</definedName>
    <definedName name="kuB">INDIRECT(③ひかれる数十位０!$AB$51)</definedName>
    <definedName name="kuC">INDIRECT(③ひかれる数十位０!$AA$51)</definedName>
    <definedName name="kuE">INDIRECT(③ひかれる数十位０!$Z$51)</definedName>
    <definedName name="niB">INDIRECT(③ひかれる数十位０!$AB$44)</definedName>
    <definedName name="niC">INDIRECT(③ひかれる数十位０!$AA$44)</definedName>
    <definedName name="niE">INDIRECT(③ひかれる数十位０!$Z$44)</definedName>
    <definedName name="nono">③ひかれる数十位０!$T$40</definedName>
    <definedName name="okok">③ひかれる数十位０!$T$39</definedName>
    <definedName name="_xlnm.Print_Area" localSheetId="0">③ひかれる数十位０!$A$1:$R$54</definedName>
    <definedName name="rokuB">INDIRECT(③ひかれる数十位０!$AB$48)</definedName>
    <definedName name="rokuC">INDIRECT(③ひかれる数十位０!$AA$48)</definedName>
    <definedName name="rokuE">INDIRECT(③ひかれる数十位０!$Z$48)</definedName>
    <definedName name="sanB">INDIRECT(③ひかれる数十位０!$AB$45)</definedName>
    <definedName name="sanC">INDIRECT(③ひかれる数十位０!$AA$45)</definedName>
    <definedName name="sanE">INDIRECT(③ひかれる数十位０!$Z$45)</definedName>
    <definedName name="siB">INDIRECT(③ひかれる数十位０!$AB$46)</definedName>
    <definedName name="siC">INDIRECT(③ひかれる数十位０!$AA$46)</definedName>
    <definedName name="siE">INDIRECT(③ひかれる数十位０!$Z$46)</definedName>
    <definedName name="sitiB">INDIRECT(③ひかれる数十位０!$AB$49)</definedName>
    <definedName name="sitiC">INDIRECT(③ひかれる数十位０!$AA$49)</definedName>
    <definedName name="sitiE">INDIRECT(③ひかれる数十位０!$Z$49)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43" i="1" l="1"/>
  <c r="CO42" i="1"/>
  <c r="CO41" i="1"/>
  <c r="CO40" i="1"/>
  <c r="CO39" i="1"/>
  <c r="CO38" i="1"/>
  <c r="CO37" i="1"/>
  <c r="CO36" i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O17" i="1"/>
  <c r="CO16" i="1"/>
  <c r="CO15" i="1"/>
  <c r="CO14" i="1"/>
  <c r="CO13" i="1"/>
  <c r="CO12" i="1"/>
  <c r="CO11" i="1"/>
  <c r="CO10" i="1"/>
  <c r="CO9" i="1"/>
  <c r="CO8" i="1"/>
  <c r="CO7" i="1"/>
  <c r="CO6" i="1"/>
  <c r="CO5" i="1"/>
  <c r="CO4" i="1"/>
  <c r="CP4" i="1" s="1"/>
  <c r="CO3" i="1"/>
  <c r="CO2" i="1"/>
  <c r="CO1" i="1"/>
  <c r="CP12" i="1" l="1"/>
  <c r="CP28" i="1"/>
  <c r="CP40" i="1"/>
  <c r="CP1" i="1"/>
  <c r="CP5" i="1"/>
  <c r="CP9" i="1"/>
  <c r="CP13" i="1"/>
  <c r="CP17" i="1"/>
  <c r="CP21" i="1"/>
  <c r="CP25" i="1"/>
  <c r="CP29" i="1"/>
  <c r="CP33" i="1"/>
  <c r="CP37" i="1"/>
  <c r="CP41" i="1"/>
  <c r="CP16" i="1"/>
  <c r="CP24" i="1"/>
  <c r="CP36" i="1"/>
  <c r="CP2" i="1"/>
  <c r="CP6" i="1"/>
  <c r="CP10" i="1"/>
  <c r="CP14" i="1"/>
  <c r="CP18" i="1"/>
  <c r="CP22" i="1"/>
  <c r="CP26" i="1"/>
  <c r="CP30" i="1"/>
  <c r="CP34" i="1"/>
  <c r="CP38" i="1"/>
  <c r="CP42" i="1"/>
  <c r="CP8" i="1"/>
  <c r="CP20" i="1"/>
  <c r="CP32" i="1"/>
  <c r="CP3" i="1"/>
  <c r="CP7" i="1"/>
  <c r="CP11" i="1"/>
  <c r="CP15" i="1"/>
  <c r="CP19" i="1"/>
  <c r="CP23" i="1"/>
  <c r="CP27" i="1"/>
  <c r="CP31" i="1"/>
  <c r="CP35" i="1"/>
  <c r="CP39" i="1"/>
  <c r="CP43" i="1"/>
  <c r="CG18" i="1" l="1"/>
  <c r="CG17" i="1"/>
  <c r="CG16" i="1"/>
  <c r="CG15" i="1"/>
  <c r="CG14" i="1"/>
  <c r="CG13" i="1"/>
  <c r="CG12" i="1"/>
  <c r="CG11" i="1"/>
  <c r="CG10" i="1"/>
  <c r="CG9" i="1"/>
  <c r="CG8" i="1"/>
  <c r="CG7" i="1"/>
  <c r="CG6" i="1"/>
  <c r="CG5" i="1"/>
  <c r="CG4" i="1"/>
  <c r="CG3" i="1"/>
  <c r="CG2" i="1"/>
  <c r="CG1" i="1"/>
  <c r="CH4" i="1" l="1"/>
  <c r="CH12" i="1"/>
  <c r="CH8" i="1"/>
  <c r="CH2" i="1"/>
  <c r="CH3" i="1"/>
  <c r="CH7" i="1"/>
  <c r="CH11" i="1"/>
  <c r="CH15" i="1"/>
  <c r="CH16" i="1"/>
  <c r="CH1" i="1"/>
  <c r="CH5" i="1"/>
  <c r="CH9" i="1"/>
  <c r="CH13" i="1"/>
  <c r="CH17" i="1"/>
  <c r="CH6" i="1"/>
  <c r="CH10" i="1"/>
  <c r="CH14" i="1"/>
  <c r="CH18" i="1"/>
  <c r="AQ7" i="1" l="1"/>
  <c r="AU7" i="1"/>
  <c r="AQ6" i="1"/>
  <c r="AU6" i="1"/>
  <c r="AQ9" i="1"/>
  <c r="AU9" i="1"/>
  <c r="AQ13" i="1"/>
  <c r="AU13" i="1"/>
  <c r="AQ2" i="1"/>
  <c r="AU2" i="1"/>
  <c r="AQ10" i="1"/>
  <c r="AU10" i="1"/>
  <c r="AQ8" i="1"/>
  <c r="AU8" i="1"/>
  <c r="AQ3" i="1"/>
  <c r="AU3" i="1"/>
  <c r="AQ12" i="1"/>
  <c r="AU12" i="1"/>
  <c r="AQ11" i="1"/>
  <c r="AU11" i="1"/>
  <c r="AQ4" i="1"/>
  <c r="AU4" i="1"/>
  <c r="AQ5" i="1"/>
  <c r="AU5" i="1"/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E2" i="1"/>
  <c r="AV2" i="1"/>
  <c r="AR2" i="1"/>
  <c r="AB2" i="1" s="1"/>
  <c r="AR11" i="1"/>
  <c r="AB11" i="1" s="1"/>
  <c r="AV11" i="1"/>
  <c r="AR3" i="1"/>
  <c r="AB3" i="1" s="1"/>
  <c r="AV3" i="1"/>
  <c r="AA12" i="1"/>
  <c r="AE12" i="1"/>
  <c r="AA9" i="1"/>
  <c r="AE9" i="1"/>
  <c r="AA11" i="1"/>
  <c r="AE11" i="1"/>
  <c r="AR10" i="1"/>
  <c r="AB10" i="1" s="1"/>
  <c r="AV10" i="1"/>
  <c r="AE5" i="1"/>
  <c r="AP9" i="1"/>
  <c r="AT9" i="1"/>
  <c r="AP12" i="1"/>
  <c r="AT12" i="1"/>
  <c r="AA10" i="1"/>
  <c r="AE10" i="1"/>
  <c r="AA8" i="1"/>
  <c r="AE8" i="1"/>
  <c r="AE7" i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A4" i="1"/>
  <c r="AA31" i="1" s="1"/>
  <c r="AE4" i="1"/>
  <c r="AE31" i="1" s="1"/>
  <c r="AR4" i="1"/>
  <c r="AV4" i="1"/>
  <c r="AR9" i="1"/>
  <c r="AB9" i="1" s="1"/>
  <c r="AV9" i="1"/>
  <c r="AP3" i="1"/>
  <c r="AT3" i="1"/>
  <c r="AP7" i="1"/>
  <c r="AT7" i="1"/>
  <c r="AA6" i="1"/>
  <c r="AE6" i="1"/>
  <c r="AA3" i="1"/>
  <c r="AE3" i="1"/>
  <c r="AA13" i="1"/>
  <c r="AE13" i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Z45" i="1" l="1"/>
  <c r="BR46" i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AC18" i="1" s="1"/>
  <c r="Q5" i="1" s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AC26" i="1" s="1"/>
  <c r="K23" i="1" s="1"/>
  <c r="BI51" i="1"/>
  <c r="BD51" i="1"/>
  <c r="AJ52" i="1"/>
  <c r="AZ52" i="1"/>
  <c r="BI53" i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53" i="1" l="1"/>
  <c r="BC45" i="1"/>
  <c r="AW45" i="1" s="1"/>
  <c r="AU45" i="1" s="1"/>
  <c r="AB53" i="1"/>
  <c r="K50" i="1"/>
  <c r="BN44" i="1"/>
  <c r="AC17" i="1" s="1"/>
  <c r="K5" i="1" s="1"/>
  <c r="BF44" i="1"/>
  <c r="BN50" i="1"/>
  <c r="AC23" i="1" s="1"/>
  <c r="K17" i="1" s="1"/>
  <c r="BF50" i="1"/>
  <c r="BN49" i="1"/>
  <c r="AC22" i="1" s="1"/>
  <c r="E17" i="1" s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AC19" i="1" s="1"/>
  <c r="E11" i="1" s="1"/>
  <c r="BF46" i="1"/>
  <c r="AV54" i="1"/>
  <c r="BE54" i="1"/>
  <c r="BE53" i="1"/>
  <c r="BC53" i="1" s="1"/>
  <c r="AV53" i="1"/>
  <c r="AV46" i="1"/>
  <c r="BE46" i="1"/>
  <c r="BN51" i="1"/>
  <c r="AC24" i="1" s="1"/>
  <c r="Q17" i="1" s="1"/>
  <c r="BF51" i="1"/>
  <c r="AV52" i="1"/>
  <c r="BE52" i="1"/>
  <c r="BN47" i="1"/>
  <c r="AC20" i="1" s="1"/>
  <c r="K11" i="1" s="1"/>
  <c r="BF47" i="1"/>
  <c r="BN52" i="1"/>
  <c r="AC25" i="1" s="1"/>
  <c r="E23" i="1" s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K32" i="1"/>
  <c r="AB18" i="1"/>
  <c r="P5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C16" i="1" s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Q44" i="1" l="1"/>
  <c r="BA45" i="1"/>
  <c r="AY45" i="1" s="1"/>
  <c r="BC54" i="1"/>
  <c r="AS54" i="1" s="1"/>
  <c r="AS45" i="1"/>
  <c r="K38" i="1"/>
  <c r="BC50" i="1"/>
  <c r="BA50" i="1" s="1"/>
  <c r="AY50" i="1" s="1"/>
  <c r="E38" i="1"/>
  <c r="E44" i="1"/>
  <c r="BC47" i="1"/>
  <c r="AS47" i="1" s="1"/>
  <c r="E50" i="1"/>
  <c r="AC21" i="1"/>
  <c r="Q11" i="1" s="1"/>
  <c r="AS53" i="1"/>
  <c r="BA53" i="1"/>
  <c r="AY53" i="1" s="1"/>
  <c r="AR53" i="1" s="1"/>
  <c r="AB26" i="1"/>
  <c r="J23" i="1" s="1"/>
  <c r="AW53" i="1"/>
  <c r="AU53" i="1" s="1"/>
  <c r="BC51" i="1"/>
  <c r="AS51" i="1" s="1"/>
  <c r="BC49" i="1"/>
  <c r="AS49" i="1" s="1"/>
  <c r="BC44" i="1"/>
  <c r="AS44" i="1" s="1"/>
  <c r="K44" i="1"/>
  <c r="AC27" i="1"/>
  <c r="Q23" i="1" s="1"/>
  <c r="BC46" i="1"/>
  <c r="AW46" i="1" s="1"/>
  <c r="AU46" i="1" s="1"/>
  <c r="BC48" i="1"/>
  <c r="AW48" i="1" s="1"/>
  <c r="AU48" i="1" s="1"/>
  <c r="BA54" i="1"/>
  <c r="AY54" i="1" s="1"/>
  <c r="AW54" i="1"/>
  <c r="AU54" i="1" s="1"/>
  <c r="AW47" i="1"/>
  <c r="AU47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E5" i="1"/>
  <c r="C33" i="1"/>
  <c r="AR33" i="1" s="1"/>
  <c r="P32" i="1"/>
  <c r="AH47" i="1"/>
  <c r="Z20" i="1" s="1"/>
  <c r="I11" i="1" s="1"/>
  <c r="AH44" i="1"/>
  <c r="AH48" i="1"/>
  <c r="AH46" i="1"/>
  <c r="J50" i="1"/>
  <c r="E32" i="1"/>
  <c r="AB25" i="1"/>
  <c r="D23" i="1" s="1"/>
  <c r="AT32" i="1"/>
  <c r="AH49" i="1"/>
  <c r="Z22" i="1" s="1"/>
  <c r="C17" i="1" s="1"/>
  <c r="AH54" i="1"/>
  <c r="AH51" i="1"/>
  <c r="AH50" i="1"/>
  <c r="Z23" i="1" s="1"/>
  <c r="I17" i="1" s="1"/>
  <c r="AH45" i="1"/>
  <c r="AH53" i="1"/>
  <c r="Z26" i="1" s="1"/>
  <c r="I23" i="1" s="1"/>
  <c r="AH52" i="1"/>
  <c r="Z25" i="1" s="1"/>
  <c r="C23" i="1" s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Q45" i="1" l="1"/>
  <c r="AS50" i="1"/>
  <c r="AB23" i="1"/>
  <c r="J17" i="1" s="1"/>
  <c r="AW50" i="1"/>
  <c r="AU50" i="1" s="1"/>
  <c r="AT50" i="1" s="1"/>
  <c r="AQ53" i="1"/>
  <c r="AA53" i="1" s="1"/>
  <c r="AB20" i="1"/>
  <c r="J11" i="1" s="1"/>
  <c r="BA47" i="1"/>
  <c r="AY47" i="1" s="1"/>
  <c r="AR47" i="1" s="1"/>
  <c r="AQ47" i="1" s="1"/>
  <c r="AW51" i="1"/>
  <c r="AU51" i="1" s="1"/>
  <c r="BA48" i="1"/>
  <c r="AY48" i="1" s="1"/>
  <c r="AR48" i="1" s="1"/>
  <c r="J32" i="1"/>
  <c r="AB17" i="1"/>
  <c r="J5" i="1" s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B22" i="1"/>
  <c r="D17" i="1" s="1"/>
  <c r="AS46" i="1"/>
  <c r="BA46" i="1"/>
  <c r="AY46" i="1" s="1"/>
  <c r="AR46" i="1" s="1"/>
  <c r="BA49" i="1"/>
  <c r="AY49" i="1" s="1"/>
  <c r="AW49" i="1"/>
  <c r="AU49" i="1" s="1"/>
  <c r="AT53" i="1"/>
  <c r="AA26" i="1" s="1"/>
  <c r="J22" i="1" s="1"/>
  <c r="D38" i="1"/>
  <c r="AB19" i="1"/>
  <c r="D11" i="1" s="1"/>
  <c r="Z43" i="1"/>
  <c r="AH43" i="1"/>
  <c r="AR32" i="1" s="1"/>
  <c r="AR52" i="1"/>
  <c r="AQ52" i="1" s="1"/>
  <c r="AT52" i="1"/>
  <c r="AR50" i="1"/>
  <c r="BC43" i="1"/>
  <c r="AR54" i="1"/>
  <c r="AQ54" i="1" s="1"/>
  <c r="AT54" i="1"/>
  <c r="I38" i="1"/>
  <c r="O44" i="1"/>
  <c r="Z24" i="1"/>
  <c r="O17" i="1" s="1"/>
  <c r="O38" i="1"/>
  <c r="Z21" i="1"/>
  <c r="O11" i="1" s="1"/>
  <c r="O32" i="1"/>
  <c r="Z18" i="1"/>
  <c r="O5" i="1" s="1"/>
  <c r="I32" i="1"/>
  <c r="Z17" i="1"/>
  <c r="I5" i="1" s="1"/>
  <c r="O50" i="1"/>
  <c r="Z27" i="1"/>
  <c r="O23" i="1" s="1"/>
  <c r="C38" i="1"/>
  <c r="Z19" i="1"/>
  <c r="C11" i="1" s="1"/>
  <c r="P38" i="1"/>
  <c r="AB21" i="1"/>
  <c r="P11" i="1" s="1"/>
  <c r="P50" i="1"/>
  <c r="AB27" i="1"/>
  <c r="P23" i="1" s="1"/>
  <c r="P44" i="1"/>
  <c r="AB24" i="1"/>
  <c r="P17" i="1" s="1"/>
  <c r="I50" i="1"/>
  <c r="C50" i="1"/>
  <c r="I44" i="1"/>
  <c r="C44" i="1"/>
  <c r="D50" i="1"/>
  <c r="J44" i="1"/>
  <c r="J38" i="1"/>
  <c r="AA45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T47" i="1"/>
  <c r="AA20" i="1" s="1"/>
  <c r="J10" i="1" s="1"/>
  <c r="Z16" i="1"/>
  <c r="C5" i="1" s="1"/>
  <c r="AT51" i="1"/>
  <c r="AT48" i="1"/>
  <c r="AQ48" i="1"/>
  <c r="AA48" i="1" s="1"/>
  <c r="AT44" i="1"/>
  <c r="AA17" i="1" s="1"/>
  <c r="J4" i="1" s="1"/>
  <c r="AT49" i="1"/>
  <c r="AA22" i="1" s="1"/>
  <c r="D16" i="1" s="1"/>
  <c r="AR49" i="1"/>
  <c r="AQ49" i="1" s="1"/>
  <c r="AA49" i="1" s="1"/>
  <c r="AQ46" i="1"/>
  <c r="AA46" i="1" s="1"/>
  <c r="AT46" i="1"/>
  <c r="AA19" i="1" s="1"/>
  <c r="D10" i="1" s="1"/>
  <c r="C32" i="1"/>
  <c r="AW43" i="1"/>
  <c r="AU43" i="1" s="1"/>
  <c r="AS43" i="1"/>
  <c r="BA43" i="1"/>
  <c r="AY43" i="1" s="1"/>
  <c r="P31" i="1"/>
  <c r="AA18" i="1"/>
  <c r="P4" i="1" s="1"/>
  <c r="AB16" i="1"/>
  <c r="D32" i="1"/>
  <c r="J49" i="1"/>
  <c r="AA23" i="1"/>
  <c r="J16" i="1" s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5" i="1"/>
  <c r="D49" i="1"/>
  <c r="AA25" i="1"/>
  <c r="D22" i="1" s="1"/>
  <c r="P37" i="1"/>
  <c r="AA21" i="1"/>
  <c r="P10" i="1" s="1"/>
  <c r="P49" i="1"/>
  <c r="AA27" i="1"/>
  <c r="P22" i="1" s="1"/>
  <c r="P43" i="1"/>
  <c r="AA24" i="1"/>
  <c r="P16" i="1" s="1"/>
  <c r="J43" i="1"/>
  <c r="J37" i="1"/>
  <c r="D31" i="1" l="1"/>
  <c r="AA16" i="1"/>
  <c r="AS31" i="1"/>
  <c r="D4" i="1" l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<sst xmlns="http://schemas.openxmlformats.org/spreadsheetml/2006/main" count="269" uniqueCount="101">
  <si>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</si>
  <si>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</si>
  <si>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</si>
  <si>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</si>
  <si>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</si>
  <si>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</si>
  <si>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</si>
  <si>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</si>
  <si>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</si>
  <si>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</si>
  <si>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</si>
  <si>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</si>
  <si>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</si>
  <si>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</si>
  <si>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</si>
  <si>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</si>
  <si>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</si>
  <si>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</si>
  <si>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</si>
  <si>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</si>
  <si>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</si>
  <si>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</si>
  <si>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</si>
  <si>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</si>
  <si>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</si>
  <si>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</si>
  <si>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</si>
  <si>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</si>
  <si>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</si>
  <si>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</si>
  <si>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</si>
  <si>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</si>
  <si>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</si>
  <si>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</si>
  <si>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</si>
  <si>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</si>
  <si>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</si>
  <si>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</si>
  <si>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</si>
  <si>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</si>
  <si>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</si>
  <si>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</si>
  <si>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</si>
  <si>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</si>
  <si>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</si>
  <si>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</si>
  <si>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</si>
  <si>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</si>
  <si>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</si>
  <si>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</si>
  <si>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</si>
  <si>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</si>
  <si>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</si>
  <si>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</si>
  <si>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</si>
  <si>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</si>
  <si>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</si>
  <si>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</si>
  <si>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</si>
  <si>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</si>
  <si>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</si>
  <si>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</si>
  <si>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</si>
  <si>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</si>
  <si>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</si>
  <si>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</si>
  <si>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</si>
  <si>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</si>
  <si>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</si>
  <si>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</si>
  <si>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</si>
  <si>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</si>
  <si>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</si>
  <si>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</si>
  <si>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</si>
  <si>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</si>
  <si>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</si>
  <si>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</si>
  <si>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</si>
  <si>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</si>
  <si>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</si>
  <si>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</si>
  <si>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</si>
  <si>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</si>
  <si>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</si>
  <si>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</si>
  <si>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</si>
  <si>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</si>
  <si>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</si>
  <si>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</si>
  <si>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</si>
  <si>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</si>
  <si>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</si>
  <si>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</si>
  <si>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</si>
  <si>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</si>
  <si>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</si>
  <si>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</si>
  <si>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</si>
  <si>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</si>
  <si>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ひかれる数十位０</t>
    </r>
    <rPh sb="2" eb="3">
      <t>ザン</t>
    </rPh>
    <rPh sb="4" eb="6">
      <t>ヒッサン</t>
    </rPh>
    <rPh sb="19" eb="20">
      <t>カズ</t>
    </rPh>
    <rPh sb="20" eb="22">
      <t>ジュウイ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</si>
</sst>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10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18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" fillId="0" borderId="38" xfId="0" applyFont="1" applyBorder="1">
      <alignment vertical="center"/>
    </xf>
    <xf numFmtId="0" fontId="34" fillId="0" borderId="32" xfId="0" applyFont="1" applyFill="1" applyBorder="1">
      <alignment vertical="center"/>
    </xf>
    <xf numFmtId="0" fontId="3" fillId="5" borderId="0" xfId="0" applyFont="1" applyFill="1" applyAlignment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9" fillId="5" borderId="0" xfId="0" applyFont="1" applyFill="1">
      <alignment vertical="center"/>
    </xf>
    <xf numFmtId="0" fontId="3" fillId="6" borderId="0" xfId="0" applyFont="1" applyFill="1" applyAlignment="1"/>
    <xf numFmtId="0" fontId="12" fillId="6" borderId="0" xfId="0" applyFont="1" applyFill="1" applyAlignment="1">
      <alignment horizontal="center" vertical="center"/>
    </xf>
    <xf numFmtId="0" fontId="12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15" fillId="5" borderId="17" xfId="0" applyFont="1" applyFill="1" applyBorder="1">
      <alignment vertical="center"/>
    </xf>
    <xf numFmtId="0" fontId="15" fillId="6" borderId="17" xfId="0" applyFont="1" applyFill="1" applyBorder="1">
      <alignment vertical="center"/>
    </xf>
    <xf numFmtId="0" fontId="3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40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40" hidden="1" customWidth="1"/>
    <col min="82" max="82" width="4.25" style="40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40" hidden="1" customWidth="1"/>
    <col min="89" max="90" width="4.25" style="40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40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77" t="s">
        <v>100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8">
        <v>1</v>
      </c>
      <c r="R1" s="178"/>
      <c r="S1" s="38"/>
      <c r="T1" s="38"/>
      <c r="U1" s="38"/>
      <c r="V1" s="38"/>
      <c r="W1" s="38"/>
      <c r="X1" s="39"/>
      <c r="Z1" s="39" t="s">
        <v>25</v>
      </c>
      <c r="AD1" s="39" t="s">
        <v>26</v>
      </c>
      <c r="AH1" s="39"/>
      <c r="AI1" s="40"/>
      <c r="AJ1" s="40"/>
      <c r="AK1" s="40"/>
      <c r="AL1" s="40"/>
      <c r="AM1" s="40"/>
      <c r="AN1" s="40"/>
      <c r="AP1" s="39" t="s">
        <v>15</v>
      </c>
      <c r="AT1" s="39" t="s">
        <v>16</v>
      </c>
      <c r="AW1" s="41"/>
      <c r="AX1" s="40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  <c r="BQ1" s="42"/>
      <c r="BR1" s="42"/>
      <c r="BS1" s="42"/>
      <c r="BT1" s="42"/>
      <c r="BU1" s="42"/>
      <c r="BV1" s="42"/>
      <c r="BW1" s="42"/>
      <c r="BX1" s="42" t="s">
        <v>22</v>
      </c>
      <c r="BY1" s="43">
        <f ca="1">RAND()</f>
        <v>0.55655749286697453</v>
      </c>
      <c r="BZ1" s="44">
        <f ca="1">RANK(BY1,$BY$1:$BY$100,)</f>
        <v>10</v>
      </c>
      <c r="CA1" s="21"/>
      <c r="CB1" s="41">
        <v>1</v>
      </c>
      <c r="CC1" s="41">
        <v>1</v>
      </c>
      <c r="CD1" s="41">
        <v>0</v>
      </c>
      <c r="CF1" s="42" t="s">
        <v>23</v>
      </c>
      <c r="CG1" s="156">
        <f ca="1">RAND()</f>
        <v>0.76749773731278237</v>
      </c>
      <c r="CH1" s="157">
        <f ca="1">RANK(CG1,$CG$1:$CG$9,)</f>
        <v>2</v>
      </c>
      <c r="CI1" s="158"/>
      <c r="CJ1" s="159">
        <v>1</v>
      </c>
      <c r="CK1" s="159">
        <v>0</v>
      </c>
      <c r="CL1" s="159">
        <v>1</v>
      </c>
      <c r="CN1" s="42" t="s">
        <v>24</v>
      </c>
      <c r="CO1" s="43">
        <f ca="1">RAND()</f>
        <v>0.50847385773691389</v>
      </c>
      <c r="CP1" s="44">
        <f t="shared" ref="CP1:CP43" ca="1" si="0">RANK(CO1,$CO$1:$CO$100,)</f>
        <v>17</v>
      </c>
      <c r="CQ1" s="21"/>
      <c r="CR1" s="41">
        <v>1</v>
      </c>
      <c r="CS1" s="41">
        <v>0</v>
      </c>
      <c r="CT1" s="41">
        <v>1</v>
      </c>
      <c r="CV1" s="41"/>
      <c r="CW1" s="41"/>
    </row>
    <row r="2" spans="1:101" s="1" customFormat="1" ht="38.25" customHeight="1" thickBot="1" x14ac:dyDescent="0.3">
      <c r="A2" s="2"/>
      <c r="B2" s="174" t="s">
        <v>0</v>
      </c>
      <c r="C2" s="175"/>
      <c r="D2" s="175"/>
      <c r="E2" s="176"/>
      <c r="F2" s="174" t="s">
        <v>1</v>
      </c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6"/>
      <c r="R2" s="2"/>
      <c r="X2" s="41"/>
      <c r="Y2" s="60" t="s">
        <v>17</v>
      </c>
      <c r="Z2" s="45">
        <f ca="1">IF(AND(BC2&lt;0,AP2&lt;9),AP2+1,AP2)</f>
        <v>1</v>
      </c>
      <c r="AA2" s="45">
        <f ca="1">AQ2</f>
        <v>0</v>
      </c>
      <c r="AB2" s="45">
        <f ca="1">AR2</f>
        <v>2</v>
      </c>
      <c r="AC2" s="41"/>
      <c r="AD2" s="45">
        <f ca="1">IF(AND(BC2&lt;0,AP2=9),AT2-1,AT2)</f>
        <v>0</v>
      </c>
      <c r="AE2" s="45">
        <f ca="1">AU2</f>
        <v>2</v>
      </c>
      <c r="AF2" s="45">
        <f ca="1">IF(BA2=0,RANDBETWEEN(1,9),AV2)</f>
        <v>4</v>
      </c>
      <c r="AG2" s="41"/>
      <c r="AH2" s="60" t="s">
        <v>17</v>
      </c>
      <c r="AI2" s="45">
        <f ca="1">Z2*100+AA2*10+AB2</f>
        <v>102</v>
      </c>
      <c r="AJ2" s="65" t="s">
        <v>20</v>
      </c>
      <c r="AK2" s="45">
        <f ca="1">AD2*100+AE2*10+AF2</f>
        <v>24</v>
      </c>
      <c r="AL2" s="65" t="s">
        <v>21</v>
      </c>
      <c r="AM2" s="45">
        <f t="shared" ref="AM2:AM13" ca="1" si="1">AI2-AK2</f>
        <v>78</v>
      </c>
      <c r="AN2" s="41"/>
      <c r="AO2" s="60" t="s">
        <v>17</v>
      </c>
      <c r="AP2" s="87">
        <f ca="1">VLOOKUP($BZ1,$CB$1:$CD$101,2,FALSE)</f>
        <v>1</v>
      </c>
      <c r="AQ2" s="164">
        <f ca="1">VLOOKUP($CH1,$CJ$1:$CL$9,2,FALSE)</f>
        <v>0</v>
      </c>
      <c r="AR2" s="87">
        <f ca="1">VLOOKUP($CP1,$CR$1:$CT$101,2,FALSE)</f>
        <v>2</v>
      </c>
      <c r="AS2" s="41"/>
      <c r="AT2" s="87">
        <f ca="1">VLOOKUP($BZ1,$CB$1:$CD$101,3,FALSE)</f>
        <v>0</v>
      </c>
      <c r="AU2" s="164">
        <f ca="1">VLOOKUP($CH1,$CJ$1:$CL$9,3,FALSE)</f>
        <v>2</v>
      </c>
      <c r="AV2" s="87">
        <f ca="1">VLOOKUP($CP1,$CR$1:$CT$101,3,FALSE)</f>
        <v>4</v>
      </c>
      <c r="AW2" s="41"/>
      <c r="AX2" s="60" t="s">
        <v>17</v>
      </c>
      <c r="AY2" s="45">
        <f ca="1">AP2*100+AQ2*10+AR2</f>
        <v>102</v>
      </c>
      <c r="AZ2" s="65" t="s">
        <v>20</v>
      </c>
      <c r="BA2" s="45">
        <f ca="1">AT2*100+AU2*10+AV2</f>
        <v>24</v>
      </c>
      <c r="BB2" s="65" t="s">
        <v>21</v>
      </c>
      <c r="BC2" s="45">
        <f t="shared" ref="BC2:BC13" ca="1" si="2">AY2-BA2</f>
        <v>78</v>
      </c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3">
        <f t="shared" ref="BY2:BY18" ca="1" si="3">RAND()</f>
        <v>0.66591342932825226</v>
      </c>
      <c r="BZ2" s="44">
        <f t="shared" ref="BZ2:BZ18" ca="1" si="4">RANK(BY2,$BY$1:$BY$100,)</f>
        <v>6</v>
      </c>
      <c r="CA2" s="21"/>
      <c r="CB2" s="41">
        <v>2</v>
      </c>
      <c r="CC2" s="41">
        <v>2</v>
      </c>
      <c r="CD2" s="41">
        <v>0</v>
      </c>
      <c r="CG2" s="156">
        <f t="shared" ref="CG2:CG18" ca="1" si="5">RAND()</f>
        <v>0.15288765048817909</v>
      </c>
      <c r="CH2" s="157">
        <f t="shared" ref="CH2:CH9" ca="1" si="6">RANK(CG2,$CG$1:$CG$9,)</f>
        <v>8</v>
      </c>
      <c r="CI2" s="158"/>
      <c r="CJ2" s="159">
        <v>2</v>
      </c>
      <c r="CK2" s="159">
        <v>0</v>
      </c>
      <c r="CL2" s="159">
        <v>2</v>
      </c>
      <c r="CO2" s="43">
        <f t="shared" ref="CO2:CO43" ca="1" si="7">RAND()</f>
        <v>0.16186709311704128</v>
      </c>
      <c r="CP2" s="44">
        <f t="shared" ca="1" si="0"/>
        <v>36</v>
      </c>
      <c r="CQ2" s="21"/>
      <c r="CR2" s="41">
        <v>2</v>
      </c>
      <c r="CS2" s="41">
        <v>0</v>
      </c>
      <c r="CT2" s="41">
        <v>2</v>
      </c>
      <c r="CV2" s="40"/>
      <c r="CW2" s="40"/>
    </row>
    <row r="3" spans="1:101" s="1" customFormat="1" ht="15" customHeight="1" x14ac:dyDescent="0.25">
      <c r="A3" s="17"/>
      <c r="B3" s="23"/>
      <c r="C3" s="23"/>
      <c r="D3" s="23"/>
      <c r="E3" s="23"/>
      <c r="F3" s="23"/>
      <c r="G3" s="23"/>
      <c r="H3" s="23"/>
      <c r="I3" s="23"/>
      <c r="J3" s="17"/>
      <c r="K3" s="17"/>
      <c r="L3" s="17"/>
      <c r="M3" s="17"/>
      <c r="N3" s="17"/>
      <c r="O3" s="17"/>
      <c r="P3" s="17"/>
      <c r="Q3" s="17"/>
      <c r="R3" s="17"/>
      <c r="X3" s="41"/>
      <c r="Y3" s="60" t="s">
        <v>3</v>
      </c>
      <c r="Z3" s="45">
        <f t="shared" ref="Z3:Z13" ca="1" si="8">IF(AND(BC3&lt;0,AP3&lt;9),AP3+1,AP3)</f>
        <v>6</v>
      </c>
      <c r="AA3" s="45">
        <f t="shared" ref="AA3:AA13" ca="1" si="9">AQ3</f>
        <v>0</v>
      </c>
      <c r="AB3" s="45">
        <f t="shared" ref="AB3:AB13" ca="1" si="10">AR3</f>
        <v>5</v>
      </c>
      <c r="AC3" s="41"/>
      <c r="AD3" s="45">
        <f t="shared" ref="AD3:AD13" ca="1" si="11">IF(AND(BC3&lt;0,AP3=9),AT3-1,AT3)</f>
        <v>0</v>
      </c>
      <c r="AE3" s="45">
        <f t="shared" ref="AE3:AE13" ca="1" si="12">AU3</f>
        <v>8</v>
      </c>
      <c r="AF3" s="45">
        <f t="shared" ref="AF3:AF13" ca="1" si="13">IF(BA3=0,RANDBETWEEN(1,9),AV3)</f>
        <v>8</v>
      </c>
      <c r="AG3" s="41"/>
      <c r="AH3" s="60" t="s">
        <v>3</v>
      </c>
      <c r="AI3" s="45">
        <f t="shared" ref="AI3:AI13" ca="1" si="14">Z3*100+AA3*10+AB3</f>
        <v>605</v>
      </c>
      <c r="AJ3" s="65" t="s">
        <v>20</v>
      </c>
      <c r="AK3" s="45">
        <f t="shared" ref="AK3:AK13" ca="1" si="15">AD3*100+AE3*10+AF3</f>
        <v>88</v>
      </c>
      <c r="AL3" s="65" t="s">
        <v>21</v>
      </c>
      <c r="AM3" s="45">
        <f t="shared" ca="1" si="1"/>
        <v>517</v>
      </c>
      <c r="AN3" s="41"/>
      <c r="AO3" s="60" t="s">
        <v>3</v>
      </c>
      <c r="AP3" s="87">
        <f t="shared" ref="AP3:AP13" ca="1" si="16">VLOOKUP($BZ2,$CB$1:$CD$101,2,FALSE)</f>
        <v>6</v>
      </c>
      <c r="AQ3" s="164">
        <f t="shared" ref="AQ3:AQ7" ca="1" si="17">VLOOKUP($CH2,$CJ$1:$CL$9,2,FALSE)</f>
        <v>0</v>
      </c>
      <c r="AR3" s="87">
        <f t="shared" ref="AR3:AR13" ca="1" si="18">VLOOKUP($CP2,$CR$1:$CT$101,2,FALSE)</f>
        <v>5</v>
      </c>
      <c r="AS3" s="41"/>
      <c r="AT3" s="87">
        <f t="shared" ref="AT3:AT13" ca="1" si="19">VLOOKUP($BZ2,$CB$1:$CD$101,3,FALSE)</f>
        <v>0</v>
      </c>
      <c r="AU3" s="164">
        <f t="shared" ref="AU3:AU7" ca="1" si="20">VLOOKUP($CH2,$CJ$1:$CL$9,3,FALSE)</f>
        <v>8</v>
      </c>
      <c r="AV3" s="87">
        <f t="shared" ref="AV3:AV13" ca="1" si="21">VLOOKUP($CP2,$CR$1:$CT$101,3,FALSE)</f>
        <v>8</v>
      </c>
      <c r="AW3" s="41"/>
      <c r="AX3" s="60" t="s">
        <v>3</v>
      </c>
      <c r="AY3" s="45">
        <f t="shared" ref="AY3:AY13" ca="1" si="22">AP3*100+AQ3*10+AR3</f>
        <v>605</v>
      </c>
      <c r="AZ3" s="65" t="s">
        <v>20</v>
      </c>
      <c r="BA3" s="45">
        <f t="shared" ref="BA3:BA13" ca="1" si="23">AT3*100+AU3*10+AV3</f>
        <v>88</v>
      </c>
      <c r="BB3" s="65" t="s">
        <v>21</v>
      </c>
      <c r="BC3" s="45">
        <f t="shared" ca="1" si="2"/>
        <v>517</v>
      </c>
      <c r="BD3" s="41"/>
      <c r="BE3" s="41"/>
      <c r="BF3" s="41"/>
      <c r="BG3" s="41"/>
      <c r="BH3" s="41"/>
      <c r="BI3" s="41"/>
      <c r="BJ3" s="41"/>
      <c r="BK3" s="41"/>
      <c r="BL3" s="41"/>
      <c r="BM3" s="41"/>
      <c r="BN3" s="41"/>
      <c r="BO3" s="41"/>
      <c r="BP3" s="41"/>
      <c r="BQ3" s="41"/>
      <c r="BR3" s="41"/>
      <c r="BS3" s="41"/>
      <c r="BT3" s="41"/>
      <c r="BU3" s="41"/>
      <c r="BV3" s="41"/>
      <c r="BW3" s="41"/>
      <c r="BX3" s="41"/>
      <c r="BY3" s="43">
        <f t="shared" ca="1" si="3"/>
        <v>0.81118509467460653</v>
      </c>
      <c r="BZ3" s="44">
        <f t="shared" ca="1" si="4"/>
        <v>3</v>
      </c>
      <c r="CA3" s="21"/>
      <c r="CB3" s="41">
        <v>3</v>
      </c>
      <c r="CC3" s="41">
        <v>3</v>
      </c>
      <c r="CD3" s="41">
        <v>0</v>
      </c>
      <c r="CG3" s="156">
        <f t="shared" ca="1" si="5"/>
        <v>0.77799955048162628</v>
      </c>
      <c r="CH3" s="157">
        <f t="shared" ca="1" si="6"/>
        <v>1</v>
      </c>
      <c r="CI3" s="158"/>
      <c r="CJ3" s="159">
        <v>3</v>
      </c>
      <c r="CK3" s="159">
        <v>0</v>
      </c>
      <c r="CL3" s="159">
        <v>3</v>
      </c>
      <c r="CO3" s="43">
        <f t="shared" ca="1" si="7"/>
        <v>0.48128200000724064</v>
      </c>
      <c r="CP3" s="44">
        <f t="shared" ca="1" si="0"/>
        <v>20</v>
      </c>
      <c r="CQ3" s="21"/>
      <c r="CR3" s="41">
        <v>3</v>
      </c>
      <c r="CS3" s="41">
        <v>0</v>
      </c>
      <c r="CT3" s="41">
        <v>3</v>
      </c>
      <c r="CV3" s="40"/>
      <c r="CW3" s="40"/>
    </row>
    <row r="4" spans="1:101" s="1" customFormat="1" ht="36.6" customHeight="1" x14ac:dyDescent="0.25">
      <c r="A4" s="3"/>
      <c r="B4" s="4"/>
      <c r="C4" s="26"/>
      <c r="D4" s="153" t="str">
        <f ca="1">IF($AA16="","","○")</f>
        <v>○</v>
      </c>
      <c r="E4" s="151"/>
      <c r="F4" s="5"/>
      <c r="G4" s="3"/>
      <c r="H4" s="4"/>
      <c r="I4" s="26"/>
      <c r="J4" s="153" t="str">
        <f ca="1">IF($AA17="","","○")</f>
        <v>○</v>
      </c>
      <c r="K4" s="151"/>
      <c r="L4" s="5"/>
      <c r="M4" s="3"/>
      <c r="N4" s="4"/>
      <c r="O4" s="26"/>
      <c r="P4" s="153" t="str">
        <f ca="1">IF($AA18="","","○")</f>
        <v>○</v>
      </c>
      <c r="Q4" s="151"/>
      <c r="R4" s="5"/>
      <c r="S4" s="2"/>
      <c r="T4" s="2"/>
      <c r="U4" s="2"/>
      <c r="V4" s="2"/>
      <c r="W4" s="2"/>
      <c r="X4" s="41"/>
      <c r="Y4" s="60" t="s">
        <v>18</v>
      </c>
      <c r="Z4" s="45">
        <f t="shared" ca="1" si="8"/>
        <v>3</v>
      </c>
      <c r="AA4" s="45">
        <f t="shared" ca="1" si="9"/>
        <v>0</v>
      </c>
      <c r="AB4" s="45">
        <f t="shared" ca="1" si="10"/>
        <v>2</v>
      </c>
      <c r="AC4" s="41"/>
      <c r="AD4" s="45">
        <f t="shared" ca="1" si="11"/>
        <v>0</v>
      </c>
      <c r="AE4" s="45">
        <f t="shared" ca="1" si="12"/>
        <v>1</v>
      </c>
      <c r="AF4" s="45">
        <f t="shared" ca="1" si="13"/>
        <v>7</v>
      </c>
      <c r="AG4" s="41"/>
      <c r="AH4" s="60" t="s">
        <v>18</v>
      </c>
      <c r="AI4" s="45">
        <f t="shared" ca="1" si="14"/>
        <v>302</v>
      </c>
      <c r="AJ4" s="65" t="s">
        <v>20</v>
      </c>
      <c r="AK4" s="45">
        <f t="shared" ca="1" si="15"/>
        <v>17</v>
      </c>
      <c r="AL4" s="65" t="s">
        <v>21</v>
      </c>
      <c r="AM4" s="45">
        <f t="shared" ca="1" si="1"/>
        <v>285</v>
      </c>
      <c r="AN4" s="41"/>
      <c r="AO4" s="60" t="s">
        <v>18</v>
      </c>
      <c r="AP4" s="87">
        <f t="shared" ca="1" si="16"/>
        <v>3</v>
      </c>
      <c r="AQ4" s="164">
        <f t="shared" ca="1" si="17"/>
        <v>0</v>
      </c>
      <c r="AR4" s="87">
        <f t="shared" ca="1" si="18"/>
        <v>2</v>
      </c>
      <c r="AS4" s="41"/>
      <c r="AT4" s="87">
        <f t="shared" ca="1" si="19"/>
        <v>0</v>
      </c>
      <c r="AU4" s="164">
        <f t="shared" ca="1" si="20"/>
        <v>1</v>
      </c>
      <c r="AV4" s="87">
        <f t="shared" ca="1" si="21"/>
        <v>7</v>
      </c>
      <c r="AW4" s="41"/>
      <c r="AX4" s="60" t="s">
        <v>18</v>
      </c>
      <c r="AY4" s="45">
        <f t="shared" ca="1" si="22"/>
        <v>302</v>
      </c>
      <c r="AZ4" s="65" t="s">
        <v>20</v>
      </c>
      <c r="BA4" s="45">
        <f t="shared" ca="1" si="23"/>
        <v>17</v>
      </c>
      <c r="BB4" s="65" t="s">
        <v>21</v>
      </c>
      <c r="BC4" s="45">
        <f t="shared" ca="1" si="2"/>
        <v>285</v>
      </c>
      <c r="BD4" s="41"/>
      <c r="BE4" s="41"/>
      <c r="BF4" s="41"/>
      <c r="BG4" s="41"/>
      <c r="BH4" s="41"/>
      <c r="BI4" s="41"/>
      <c r="BJ4" s="41"/>
      <c r="BK4" s="41"/>
      <c r="BL4" s="41"/>
      <c r="BM4" s="41"/>
      <c r="BN4" s="41"/>
      <c r="BO4" s="41"/>
      <c r="BP4" s="41"/>
      <c r="BQ4" s="41"/>
      <c r="BR4" s="41"/>
      <c r="BS4" s="41"/>
      <c r="BT4" s="41"/>
      <c r="BU4" s="41"/>
      <c r="BV4" s="41"/>
      <c r="BW4" s="41"/>
      <c r="BX4" s="41"/>
      <c r="BY4" s="43">
        <f t="shared" ca="1" si="3"/>
        <v>0.56292838042775994</v>
      </c>
      <c r="BZ4" s="44">
        <f t="shared" ca="1" si="4"/>
        <v>9</v>
      </c>
      <c r="CA4" s="21"/>
      <c r="CB4" s="41">
        <v>4</v>
      </c>
      <c r="CC4" s="41">
        <v>4</v>
      </c>
      <c r="CD4" s="41">
        <v>0</v>
      </c>
      <c r="CG4" s="156">
        <f t="shared" ca="1" si="5"/>
        <v>0.2818178807451589</v>
      </c>
      <c r="CH4" s="157">
        <f t="shared" ca="1" si="6"/>
        <v>6</v>
      </c>
      <c r="CI4" s="158"/>
      <c r="CJ4" s="159">
        <v>4</v>
      </c>
      <c r="CK4" s="159">
        <v>0</v>
      </c>
      <c r="CL4" s="159">
        <v>4</v>
      </c>
      <c r="CO4" s="43">
        <f t="shared" ca="1" si="7"/>
        <v>0.84866639452138126</v>
      </c>
      <c r="CP4" s="44">
        <f t="shared" ca="1" si="0"/>
        <v>8</v>
      </c>
      <c r="CQ4" s="21"/>
      <c r="CR4" s="41">
        <v>4</v>
      </c>
      <c r="CS4" s="41">
        <v>0</v>
      </c>
      <c r="CT4" s="41">
        <v>4</v>
      </c>
      <c r="CV4" s="40"/>
      <c r="CW4" s="40"/>
    </row>
    <row r="5" spans="1:101" s="1" customFormat="1" ht="36.6" customHeight="1" x14ac:dyDescent="0.25">
      <c r="A5" s="6" t="s">
        <v>2</v>
      </c>
      <c r="B5" s="7"/>
      <c r="C5" s="152" t="str">
        <f ca="1">IF($Z16="","","○")</f>
        <v>○</v>
      </c>
      <c r="D5" s="152" t="str">
        <f ca="1">IF($AB16="","","○")</f>
        <v>○</v>
      </c>
      <c r="E5" s="152" t="str">
        <f ca="1">IF($AC16="","","○")</f>
        <v>○</v>
      </c>
      <c r="F5" s="8"/>
      <c r="G5" s="6" t="s">
        <v>3</v>
      </c>
      <c r="H5" s="7"/>
      <c r="I5" s="152" t="str">
        <f ca="1">IF($Z17="","","○")</f>
        <v>○</v>
      </c>
      <c r="J5" s="152" t="str">
        <f ca="1">IF($AB17="","","○")</f>
        <v>○</v>
      </c>
      <c r="K5" s="152" t="str">
        <f ca="1">IF($AC17="","","○")</f>
        <v>○</v>
      </c>
      <c r="L5" s="8"/>
      <c r="M5" s="6" t="s">
        <v>4</v>
      </c>
      <c r="N5" s="7"/>
      <c r="O5" s="152" t="str">
        <f ca="1">IF($Z18="","","○")</f>
        <v>○</v>
      </c>
      <c r="P5" s="152" t="str">
        <f ca="1">IF($AB18="","","○")</f>
        <v>○</v>
      </c>
      <c r="Q5" s="152" t="str">
        <f ca="1">IF($AC18="","","○")</f>
        <v>○</v>
      </c>
      <c r="R5" s="8"/>
      <c r="S5" s="2"/>
      <c r="T5" s="2"/>
      <c r="U5" s="2"/>
      <c r="V5" s="2"/>
      <c r="W5" s="2"/>
      <c r="X5" s="41"/>
      <c r="Y5" s="60" t="s">
        <v>7</v>
      </c>
      <c r="Z5" s="45">
        <f t="shared" ca="1" si="8"/>
        <v>9</v>
      </c>
      <c r="AA5" s="45">
        <f t="shared" ca="1" si="9"/>
        <v>0</v>
      </c>
      <c r="AB5" s="45">
        <f t="shared" ca="1" si="10"/>
        <v>0</v>
      </c>
      <c r="AC5" s="41"/>
      <c r="AD5" s="45">
        <f t="shared" ca="1" si="11"/>
        <v>0</v>
      </c>
      <c r="AE5" s="45">
        <f t="shared" ca="1" si="12"/>
        <v>6</v>
      </c>
      <c r="AF5" s="45">
        <f t="shared" ca="1" si="13"/>
        <v>8</v>
      </c>
      <c r="AG5" s="41"/>
      <c r="AH5" s="60" t="s">
        <v>7</v>
      </c>
      <c r="AI5" s="45">
        <f t="shared" ca="1" si="14"/>
        <v>900</v>
      </c>
      <c r="AJ5" s="65" t="s">
        <v>20</v>
      </c>
      <c r="AK5" s="45">
        <f t="shared" ca="1" si="15"/>
        <v>68</v>
      </c>
      <c r="AL5" s="65" t="s">
        <v>21</v>
      </c>
      <c r="AM5" s="45">
        <f t="shared" ca="1" si="1"/>
        <v>832</v>
      </c>
      <c r="AN5" s="41"/>
      <c r="AO5" s="60" t="s">
        <v>7</v>
      </c>
      <c r="AP5" s="87">
        <f t="shared" ca="1" si="16"/>
        <v>9</v>
      </c>
      <c r="AQ5" s="164">
        <f t="shared" ca="1" si="17"/>
        <v>0</v>
      </c>
      <c r="AR5" s="87">
        <f t="shared" ca="1" si="18"/>
        <v>0</v>
      </c>
      <c r="AS5" s="41"/>
      <c r="AT5" s="87">
        <f t="shared" ca="1" si="19"/>
        <v>0</v>
      </c>
      <c r="AU5" s="164">
        <f t="shared" ca="1" si="20"/>
        <v>6</v>
      </c>
      <c r="AV5" s="87">
        <f t="shared" ca="1" si="21"/>
        <v>8</v>
      </c>
      <c r="AW5" s="41"/>
      <c r="AX5" s="60" t="s">
        <v>7</v>
      </c>
      <c r="AY5" s="45">
        <f t="shared" ca="1" si="22"/>
        <v>900</v>
      </c>
      <c r="AZ5" s="65" t="s">
        <v>20</v>
      </c>
      <c r="BA5" s="45">
        <f t="shared" ca="1" si="23"/>
        <v>68</v>
      </c>
      <c r="BB5" s="65" t="s">
        <v>21</v>
      </c>
      <c r="BC5" s="45">
        <f t="shared" ca="1" si="2"/>
        <v>832</v>
      </c>
      <c r="BD5" s="41"/>
      <c r="BE5" s="41"/>
      <c r="BF5" s="41"/>
      <c r="BG5" s="41"/>
      <c r="BH5" s="41"/>
      <c r="BI5" s="41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3">
        <f t="shared" ca="1" si="3"/>
        <v>0.89336712164425036</v>
      </c>
      <c r="BZ5" s="44">
        <f t="shared" ca="1" si="4"/>
        <v>2</v>
      </c>
      <c r="CA5" s="21"/>
      <c r="CB5" s="41">
        <v>5</v>
      </c>
      <c r="CC5" s="41">
        <v>5</v>
      </c>
      <c r="CD5" s="41">
        <v>0</v>
      </c>
      <c r="CG5" s="156">
        <f t="shared" ca="1" si="5"/>
        <v>0.52958201973778352</v>
      </c>
      <c r="CH5" s="157">
        <f t="shared" ca="1" si="6"/>
        <v>4</v>
      </c>
      <c r="CI5" s="158"/>
      <c r="CJ5" s="159">
        <v>5</v>
      </c>
      <c r="CK5" s="159">
        <v>0</v>
      </c>
      <c r="CL5" s="159">
        <v>5</v>
      </c>
      <c r="CO5" s="43">
        <f t="shared" ca="1" si="7"/>
        <v>0.74831692090715696</v>
      </c>
      <c r="CP5" s="44">
        <f t="shared" ca="1" si="0"/>
        <v>11</v>
      </c>
      <c r="CQ5" s="21"/>
      <c r="CR5" s="41">
        <v>5</v>
      </c>
      <c r="CS5" s="41">
        <v>0</v>
      </c>
      <c r="CT5" s="41">
        <v>5</v>
      </c>
      <c r="CV5" s="40"/>
      <c r="CW5" s="40"/>
    </row>
    <row r="6" spans="1:101" s="1" customFormat="1" ht="42" customHeight="1" x14ac:dyDescent="0.25">
      <c r="A6" s="9"/>
      <c r="B6" s="10"/>
      <c r="C6" s="11">
        <f ca="1">Z2</f>
        <v>1</v>
      </c>
      <c r="D6" s="11">
        <f ca="1">AA2</f>
        <v>0</v>
      </c>
      <c r="E6" s="11">
        <f ca="1">AB2</f>
        <v>2</v>
      </c>
      <c r="F6" s="8"/>
      <c r="G6" s="9"/>
      <c r="H6" s="10"/>
      <c r="I6" s="11">
        <f ca="1">Z3</f>
        <v>6</v>
      </c>
      <c r="J6" s="11">
        <f ca="1">AA3</f>
        <v>0</v>
      </c>
      <c r="K6" s="11">
        <f ca="1">AB3</f>
        <v>5</v>
      </c>
      <c r="L6" s="8"/>
      <c r="M6" s="9"/>
      <c r="N6" s="10"/>
      <c r="O6" s="11">
        <f ca="1">Z4</f>
        <v>3</v>
      </c>
      <c r="P6" s="11">
        <f ca="1">AA4</f>
        <v>0</v>
      </c>
      <c r="Q6" s="11">
        <f ca="1">AB4</f>
        <v>2</v>
      </c>
      <c r="R6" s="8"/>
      <c r="S6" s="2"/>
      <c r="T6" s="2"/>
      <c r="U6" s="2"/>
      <c r="V6" s="2"/>
      <c r="W6" s="2"/>
      <c r="X6" s="41"/>
      <c r="Y6" s="60" t="s">
        <v>6</v>
      </c>
      <c r="Z6" s="45">
        <f t="shared" ca="1" si="8"/>
        <v>2</v>
      </c>
      <c r="AA6" s="45">
        <f t="shared" ca="1" si="9"/>
        <v>0</v>
      </c>
      <c r="AB6" s="45">
        <f t="shared" ca="1" si="10"/>
        <v>1</v>
      </c>
      <c r="AC6" s="41"/>
      <c r="AD6" s="45">
        <f t="shared" ca="1" si="11"/>
        <v>0</v>
      </c>
      <c r="AE6" s="45">
        <f t="shared" ca="1" si="12"/>
        <v>4</v>
      </c>
      <c r="AF6" s="45">
        <f t="shared" ca="1" si="13"/>
        <v>5</v>
      </c>
      <c r="AG6" s="41"/>
      <c r="AH6" s="60" t="s">
        <v>6</v>
      </c>
      <c r="AI6" s="45">
        <f t="shared" ca="1" si="14"/>
        <v>201</v>
      </c>
      <c r="AJ6" s="65" t="s">
        <v>20</v>
      </c>
      <c r="AK6" s="45">
        <f t="shared" ca="1" si="15"/>
        <v>45</v>
      </c>
      <c r="AL6" s="65" t="s">
        <v>21</v>
      </c>
      <c r="AM6" s="45">
        <f t="shared" ca="1" si="1"/>
        <v>156</v>
      </c>
      <c r="AN6" s="41"/>
      <c r="AO6" s="60" t="s">
        <v>6</v>
      </c>
      <c r="AP6" s="87">
        <f t="shared" ca="1" si="16"/>
        <v>2</v>
      </c>
      <c r="AQ6" s="164">
        <f t="shared" ca="1" si="17"/>
        <v>0</v>
      </c>
      <c r="AR6" s="87">
        <f t="shared" ca="1" si="18"/>
        <v>1</v>
      </c>
      <c r="AS6" s="41"/>
      <c r="AT6" s="87">
        <f t="shared" ca="1" si="19"/>
        <v>0</v>
      </c>
      <c r="AU6" s="164">
        <f t="shared" ca="1" si="20"/>
        <v>4</v>
      </c>
      <c r="AV6" s="87">
        <f t="shared" ca="1" si="21"/>
        <v>5</v>
      </c>
      <c r="AW6" s="41"/>
      <c r="AX6" s="60" t="s">
        <v>6</v>
      </c>
      <c r="AY6" s="45">
        <f t="shared" ca="1" si="22"/>
        <v>201</v>
      </c>
      <c r="AZ6" s="65" t="s">
        <v>20</v>
      </c>
      <c r="BA6" s="45">
        <f t="shared" ca="1" si="23"/>
        <v>45</v>
      </c>
      <c r="BB6" s="65" t="s">
        <v>21</v>
      </c>
      <c r="BC6" s="45">
        <f t="shared" ca="1" si="2"/>
        <v>156</v>
      </c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3">
        <f t="shared" ca="1" si="3"/>
        <v>1.8765093610332295E-2</v>
      </c>
      <c r="BZ6" s="44">
        <f t="shared" ca="1" si="4"/>
        <v>18</v>
      </c>
      <c r="CA6" s="21"/>
      <c r="CB6" s="41">
        <v>6</v>
      </c>
      <c r="CC6" s="41">
        <v>6</v>
      </c>
      <c r="CD6" s="41">
        <v>0</v>
      </c>
      <c r="CG6" s="156">
        <f t="shared" ca="1" si="5"/>
        <v>0.4125039042797366</v>
      </c>
      <c r="CH6" s="157">
        <f t="shared" ca="1" si="6"/>
        <v>5</v>
      </c>
      <c r="CI6" s="158"/>
      <c r="CJ6" s="159">
        <v>6</v>
      </c>
      <c r="CK6" s="159">
        <v>0</v>
      </c>
      <c r="CL6" s="159">
        <v>6</v>
      </c>
      <c r="CO6" s="43">
        <f t="shared" ca="1" si="7"/>
        <v>0.26237931829125749</v>
      </c>
      <c r="CP6" s="44">
        <f t="shared" ca="1" si="0"/>
        <v>31</v>
      </c>
      <c r="CQ6" s="21"/>
      <c r="CR6" s="41">
        <v>6</v>
      </c>
      <c r="CS6" s="41">
        <v>0</v>
      </c>
      <c r="CT6" s="41">
        <v>6</v>
      </c>
      <c r="CV6" s="40"/>
      <c r="CW6" s="40"/>
    </row>
    <row r="7" spans="1:101" s="1" customFormat="1" ht="42" customHeight="1" thickBot="1" x14ac:dyDescent="0.3">
      <c r="A7" s="9"/>
      <c r="B7" s="12" t="s">
        <v>20</v>
      </c>
      <c r="C7" s="13">
        <f ca="1">AD2</f>
        <v>0</v>
      </c>
      <c r="D7" s="13">
        <f ca="1">AE2</f>
        <v>2</v>
      </c>
      <c r="E7" s="13">
        <f ca="1">AF2</f>
        <v>4</v>
      </c>
      <c r="F7" s="8"/>
      <c r="G7" s="9"/>
      <c r="H7" s="12" t="s">
        <v>20</v>
      </c>
      <c r="I7" s="13">
        <f ca="1">AD3</f>
        <v>0</v>
      </c>
      <c r="J7" s="13">
        <f ca="1">AE3</f>
        <v>8</v>
      </c>
      <c r="K7" s="13">
        <f ca="1">AF3</f>
        <v>8</v>
      </c>
      <c r="L7" s="8"/>
      <c r="M7" s="9"/>
      <c r="N7" s="12" t="s">
        <v>20</v>
      </c>
      <c r="O7" s="13">
        <f ca="1">AD4</f>
        <v>0</v>
      </c>
      <c r="P7" s="13">
        <f ca="1">AE4</f>
        <v>1</v>
      </c>
      <c r="Q7" s="13">
        <f ca="1">AF4</f>
        <v>7</v>
      </c>
      <c r="R7" s="8"/>
      <c r="S7" s="2"/>
      <c r="T7" s="2"/>
      <c r="U7" s="2"/>
      <c r="V7" s="2"/>
      <c r="W7" s="2"/>
      <c r="X7" s="41"/>
      <c r="Y7" s="60" t="s">
        <v>5</v>
      </c>
      <c r="Z7" s="45">
        <f t="shared" ca="1" si="8"/>
        <v>9</v>
      </c>
      <c r="AA7" s="45">
        <f t="shared" ca="1" si="9"/>
        <v>0</v>
      </c>
      <c r="AB7" s="45">
        <f t="shared" ca="1" si="10"/>
        <v>4</v>
      </c>
      <c r="AC7" s="41"/>
      <c r="AD7" s="45">
        <f t="shared" ca="1" si="11"/>
        <v>0</v>
      </c>
      <c r="AE7" s="45">
        <f t="shared" ca="1" si="12"/>
        <v>5</v>
      </c>
      <c r="AF7" s="45">
        <f t="shared" ca="1" si="13"/>
        <v>7</v>
      </c>
      <c r="AG7" s="41"/>
      <c r="AH7" s="60" t="s">
        <v>5</v>
      </c>
      <c r="AI7" s="45">
        <f t="shared" ca="1" si="14"/>
        <v>904</v>
      </c>
      <c r="AJ7" s="65" t="s">
        <v>20</v>
      </c>
      <c r="AK7" s="45">
        <f t="shared" ca="1" si="15"/>
        <v>57</v>
      </c>
      <c r="AL7" s="65" t="s">
        <v>21</v>
      </c>
      <c r="AM7" s="45">
        <f t="shared" ca="1" si="1"/>
        <v>847</v>
      </c>
      <c r="AN7" s="41"/>
      <c r="AO7" s="60" t="s">
        <v>5</v>
      </c>
      <c r="AP7" s="87">
        <f t="shared" ca="1" si="16"/>
        <v>9</v>
      </c>
      <c r="AQ7" s="164">
        <f t="shared" ca="1" si="17"/>
        <v>0</v>
      </c>
      <c r="AR7" s="87">
        <f t="shared" ca="1" si="18"/>
        <v>4</v>
      </c>
      <c r="AS7" s="41"/>
      <c r="AT7" s="87">
        <f t="shared" ca="1" si="19"/>
        <v>0</v>
      </c>
      <c r="AU7" s="164">
        <f t="shared" ca="1" si="20"/>
        <v>5</v>
      </c>
      <c r="AV7" s="87">
        <f t="shared" ca="1" si="21"/>
        <v>7</v>
      </c>
      <c r="AW7" s="41"/>
      <c r="AX7" s="60" t="s">
        <v>5</v>
      </c>
      <c r="AY7" s="45">
        <f t="shared" ca="1" si="22"/>
        <v>904</v>
      </c>
      <c r="AZ7" s="65" t="s">
        <v>20</v>
      </c>
      <c r="BA7" s="45">
        <f t="shared" ca="1" si="23"/>
        <v>57</v>
      </c>
      <c r="BB7" s="65" t="s">
        <v>21</v>
      </c>
      <c r="BC7" s="45">
        <f t="shared" ca="1" si="2"/>
        <v>847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1"/>
      <c r="BO7" s="41"/>
      <c r="BP7" s="41"/>
      <c r="BQ7" s="41"/>
      <c r="BR7" s="41"/>
      <c r="BS7" s="41"/>
      <c r="BT7" s="41"/>
      <c r="BU7" s="41"/>
      <c r="BV7" s="41"/>
      <c r="BW7" s="41"/>
      <c r="BX7" s="41"/>
      <c r="BY7" s="43">
        <f t="shared" ca="1" si="3"/>
        <v>0.63663266826298925</v>
      </c>
      <c r="BZ7" s="44">
        <f t="shared" ca="1" si="4"/>
        <v>7</v>
      </c>
      <c r="CA7" s="21"/>
      <c r="CB7" s="41">
        <v>7</v>
      </c>
      <c r="CC7" s="41">
        <v>7</v>
      </c>
      <c r="CD7" s="41">
        <v>0</v>
      </c>
      <c r="CG7" s="156">
        <f t="shared" ca="1" si="5"/>
        <v>0.15873791048917507</v>
      </c>
      <c r="CH7" s="157">
        <f t="shared" ca="1" si="6"/>
        <v>7</v>
      </c>
      <c r="CI7" s="158"/>
      <c r="CJ7" s="159">
        <v>7</v>
      </c>
      <c r="CK7" s="159">
        <v>0</v>
      </c>
      <c r="CL7" s="159">
        <v>7</v>
      </c>
      <c r="CO7" s="43">
        <f t="shared" ca="1" si="7"/>
        <v>4.197749465688394E-2</v>
      </c>
      <c r="CP7" s="44">
        <f t="shared" ca="1" si="0"/>
        <v>40</v>
      </c>
      <c r="CQ7" s="21"/>
      <c r="CR7" s="41">
        <v>7</v>
      </c>
      <c r="CS7" s="41">
        <v>0</v>
      </c>
      <c r="CT7" s="41">
        <v>7</v>
      </c>
      <c r="CV7" s="40"/>
      <c r="CW7" s="40"/>
    </row>
    <row r="8" spans="1:101" s="1" customFormat="1" ht="42" customHeight="1" x14ac:dyDescent="0.25">
      <c r="A8" s="9"/>
      <c r="B8" s="14"/>
      <c r="C8" s="14"/>
      <c r="D8" s="15"/>
      <c r="E8" s="15"/>
      <c r="F8" s="8"/>
      <c r="G8" s="9"/>
      <c r="H8" s="14"/>
      <c r="I8" s="14"/>
      <c r="J8" s="15"/>
      <c r="K8" s="15"/>
      <c r="L8" s="8"/>
      <c r="M8" s="9"/>
      <c r="N8" s="14"/>
      <c r="O8" s="14"/>
      <c r="P8" s="15"/>
      <c r="Q8" s="15"/>
      <c r="R8" s="154"/>
      <c r="S8" s="2"/>
      <c r="T8" s="2"/>
      <c r="U8" s="2"/>
      <c r="V8" s="2"/>
      <c r="W8" s="2"/>
      <c r="X8" s="41"/>
      <c r="Y8" s="60" t="s">
        <v>8</v>
      </c>
      <c r="Z8" s="45">
        <f t="shared" ca="1" si="8"/>
        <v>7</v>
      </c>
      <c r="AA8" s="45">
        <f t="shared" ca="1" si="9"/>
        <v>0</v>
      </c>
      <c r="AB8" s="45">
        <f t="shared" ca="1" si="10"/>
        <v>6</v>
      </c>
      <c r="AC8" s="41"/>
      <c r="AD8" s="45">
        <f t="shared" ca="1" si="11"/>
        <v>0</v>
      </c>
      <c r="AE8" s="45">
        <f t="shared" ca="1" si="12"/>
        <v>0</v>
      </c>
      <c r="AF8" s="45">
        <f t="shared" ca="1" si="13"/>
        <v>9</v>
      </c>
      <c r="AG8" s="41"/>
      <c r="AH8" s="60" t="s">
        <v>8</v>
      </c>
      <c r="AI8" s="45">
        <f t="shared" ca="1" si="14"/>
        <v>706</v>
      </c>
      <c r="AJ8" s="65" t="s">
        <v>20</v>
      </c>
      <c r="AK8" s="45">
        <f t="shared" ca="1" si="15"/>
        <v>9</v>
      </c>
      <c r="AL8" s="65" t="s">
        <v>21</v>
      </c>
      <c r="AM8" s="45">
        <f t="shared" ca="1" si="1"/>
        <v>697</v>
      </c>
      <c r="AN8" s="41"/>
      <c r="AO8" s="60" t="s">
        <v>8</v>
      </c>
      <c r="AP8" s="87">
        <f t="shared" ca="1" si="16"/>
        <v>7</v>
      </c>
      <c r="AQ8" s="165">
        <f ca="1">VLOOKUP($CH10,$CJ$10:$CL$18,2,FALSE)</f>
        <v>0</v>
      </c>
      <c r="AR8" s="87">
        <f t="shared" ca="1" si="18"/>
        <v>6</v>
      </c>
      <c r="AS8" s="41"/>
      <c r="AT8" s="87">
        <f t="shared" ca="1" si="19"/>
        <v>0</v>
      </c>
      <c r="AU8" s="165">
        <f ca="1">VLOOKUP($CH10,$CJ$10:$CL$18,3,FALSE)</f>
        <v>0</v>
      </c>
      <c r="AV8" s="87">
        <f t="shared" ca="1" si="21"/>
        <v>9</v>
      </c>
      <c r="AW8" s="41"/>
      <c r="AX8" s="60" t="s">
        <v>8</v>
      </c>
      <c r="AY8" s="45">
        <f t="shared" ca="1" si="22"/>
        <v>706</v>
      </c>
      <c r="AZ8" s="65" t="s">
        <v>20</v>
      </c>
      <c r="BA8" s="45">
        <f t="shared" ca="1" si="23"/>
        <v>9</v>
      </c>
      <c r="BB8" s="65" t="s">
        <v>21</v>
      </c>
      <c r="BC8" s="45">
        <f t="shared" ca="1" si="2"/>
        <v>697</v>
      </c>
      <c r="BD8" s="41"/>
      <c r="BE8" s="41"/>
      <c r="BF8" s="41"/>
      <c r="BG8" s="41"/>
      <c r="BH8" s="41"/>
      <c r="BI8" s="41"/>
      <c r="BJ8" s="41"/>
      <c r="BK8" s="41"/>
      <c r="BL8" s="41"/>
      <c r="BM8" s="41"/>
      <c r="BN8" s="41"/>
      <c r="BO8" s="41"/>
      <c r="BP8" s="41"/>
      <c r="BQ8" s="41"/>
      <c r="BR8" s="41"/>
      <c r="BS8" s="41"/>
      <c r="BT8" s="41"/>
      <c r="BU8" s="41"/>
      <c r="BV8" s="41"/>
      <c r="BW8" s="41"/>
      <c r="BX8" s="41"/>
      <c r="BY8" s="43">
        <f t="shared" ca="1" si="3"/>
        <v>0.52444183505959241</v>
      </c>
      <c r="BZ8" s="44">
        <f t="shared" ca="1" si="4"/>
        <v>11</v>
      </c>
      <c r="CA8" s="21"/>
      <c r="CB8" s="41">
        <v>8</v>
      </c>
      <c r="CC8" s="41">
        <v>8</v>
      </c>
      <c r="CD8" s="41">
        <v>0</v>
      </c>
      <c r="CG8" s="156">
        <f t="shared" ca="1" si="5"/>
        <v>0.69603253081860794</v>
      </c>
      <c r="CH8" s="157">
        <f t="shared" ca="1" si="6"/>
        <v>3</v>
      </c>
      <c r="CI8" s="158"/>
      <c r="CJ8" s="159">
        <v>8</v>
      </c>
      <c r="CK8" s="159">
        <v>0</v>
      </c>
      <c r="CL8" s="159">
        <v>8</v>
      </c>
      <c r="CO8" s="43">
        <f t="shared" ca="1" si="7"/>
        <v>0.47678509420349402</v>
      </c>
      <c r="CP8" s="44">
        <f t="shared" ca="1" si="0"/>
        <v>21</v>
      </c>
      <c r="CQ8" s="21"/>
      <c r="CR8" s="41">
        <v>8</v>
      </c>
      <c r="CS8" s="41">
        <v>0</v>
      </c>
      <c r="CT8" s="41">
        <v>8</v>
      </c>
      <c r="CV8" s="40"/>
      <c r="CW8" s="40"/>
    </row>
    <row r="9" spans="1:101" s="1" customFormat="1" ht="15" customHeight="1" x14ac:dyDescent="0.25">
      <c r="A9" s="16"/>
      <c r="B9" s="17"/>
      <c r="C9" s="17"/>
      <c r="D9" s="17"/>
      <c r="E9" s="17"/>
      <c r="F9" s="18"/>
      <c r="G9" s="16"/>
      <c r="H9" s="17"/>
      <c r="I9" s="17"/>
      <c r="J9" s="17"/>
      <c r="K9" s="17"/>
      <c r="L9" s="18"/>
      <c r="M9" s="16"/>
      <c r="N9" s="17"/>
      <c r="O9" s="17"/>
      <c r="P9" s="17"/>
      <c r="Q9" s="17"/>
      <c r="R9" s="18"/>
      <c r="S9" s="2"/>
      <c r="T9" s="2"/>
      <c r="U9" s="2"/>
      <c r="V9" s="2"/>
      <c r="W9" s="2"/>
      <c r="X9" s="41"/>
      <c r="Y9" s="60" t="s">
        <v>9</v>
      </c>
      <c r="Z9" s="45">
        <f t="shared" ca="1" si="8"/>
        <v>2</v>
      </c>
      <c r="AA9" s="45">
        <f t="shared" ca="1" si="9"/>
        <v>0</v>
      </c>
      <c r="AB9" s="45">
        <f t="shared" ca="1" si="10"/>
        <v>2</v>
      </c>
      <c r="AC9" s="41"/>
      <c r="AD9" s="45">
        <f t="shared" ca="1" si="11"/>
        <v>0</v>
      </c>
      <c r="AE9" s="45">
        <f t="shared" ca="1" si="12"/>
        <v>0</v>
      </c>
      <c r="AF9" s="45">
        <f t="shared" ca="1" si="13"/>
        <v>8</v>
      </c>
      <c r="AG9" s="41"/>
      <c r="AH9" s="60" t="s">
        <v>9</v>
      </c>
      <c r="AI9" s="45">
        <f t="shared" ca="1" si="14"/>
        <v>202</v>
      </c>
      <c r="AJ9" s="65" t="s">
        <v>20</v>
      </c>
      <c r="AK9" s="45">
        <f t="shared" ca="1" si="15"/>
        <v>8</v>
      </c>
      <c r="AL9" s="65" t="s">
        <v>21</v>
      </c>
      <c r="AM9" s="45">
        <f t="shared" ca="1" si="1"/>
        <v>194</v>
      </c>
      <c r="AN9" s="41"/>
      <c r="AO9" s="60" t="s">
        <v>9</v>
      </c>
      <c r="AP9" s="87">
        <f t="shared" ca="1" si="16"/>
        <v>2</v>
      </c>
      <c r="AQ9" s="165">
        <f t="shared" ref="AQ9:AQ13" ca="1" si="24">VLOOKUP($CH11,$CJ$10:$CL$18,2,FALSE)</f>
        <v>0</v>
      </c>
      <c r="AR9" s="87">
        <f t="shared" ca="1" si="18"/>
        <v>2</v>
      </c>
      <c r="AS9" s="41"/>
      <c r="AT9" s="87">
        <f t="shared" ca="1" si="19"/>
        <v>0</v>
      </c>
      <c r="AU9" s="165">
        <f t="shared" ref="AU9:AU13" ca="1" si="25">VLOOKUP($CH11,$CJ$10:$CL$18,3,FALSE)</f>
        <v>0</v>
      </c>
      <c r="AV9" s="87">
        <f t="shared" ca="1" si="21"/>
        <v>8</v>
      </c>
      <c r="AW9" s="41"/>
      <c r="AX9" s="60" t="s">
        <v>9</v>
      </c>
      <c r="AY9" s="45">
        <f t="shared" ca="1" si="22"/>
        <v>202</v>
      </c>
      <c r="AZ9" s="65" t="s">
        <v>20</v>
      </c>
      <c r="BA9" s="45">
        <f t="shared" ca="1" si="23"/>
        <v>8</v>
      </c>
      <c r="BB9" s="65" t="s">
        <v>21</v>
      </c>
      <c r="BC9" s="45">
        <f t="shared" ca="1" si="2"/>
        <v>194</v>
      </c>
      <c r="BD9" s="41"/>
      <c r="BE9" s="41"/>
      <c r="BF9" s="41"/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3">
        <f t="shared" ca="1" si="3"/>
        <v>0.80473570799831817</v>
      </c>
      <c r="BZ9" s="44">
        <f t="shared" ca="1" si="4"/>
        <v>4</v>
      </c>
      <c r="CA9" s="21"/>
      <c r="CB9" s="41">
        <v>9</v>
      </c>
      <c r="CC9" s="41">
        <v>9</v>
      </c>
      <c r="CD9" s="41">
        <v>0</v>
      </c>
      <c r="CG9" s="156">
        <f t="shared" ca="1" si="5"/>
        <v>5.3347234517731046E-4</v>
      </c>
      <c r="CH9" s="157">
        <f t="shared" ca="1" si="6"/>
        <v>9</v>
      </c>
      <c r="CI9" s="158"/>
      <c r="CJ9" s="159">
        <v>9</v>
      </c>
      <c r="CK9" s="159">
        <v>0</v>
      </c>
      <c r="CL9" s="159">
        <v>9</v>
      </c>
      <c r="CO9" s="43">
        <f t="shared" ca="1" si="7"/>
        <v>0.8903992505703594</v>
      </c>
      <c r="CP9" s="44">
        <f t="shared" ca="1" si="0"/>
        <v>5</v>
      </c>
      <c r="CQ9" s="21"/>
      <c r="CR9" s="41">
        <v>9</v>
      </c>
      <c r="CS9" s="41">
        <v>0</v>
      </c>
      <c r="CT9" s="41">
        <v>9</v>
      </c>
      <c r="CV9" s="40"/>
      <c r="CW9" s="40"/>
    </row>
    <row r="10" spans="1:101" s="1" customFormat="1" ht="36.6" customHeight="1" x14ac:dyDescent="0.25">
      <c r="A10" s="85"/>
      <c r="B10" s="4"/>
      <c r="C10" s="26"/>
      <c r="D10" s="153" t="str">
        <f ca="1">IF($AA19="","","○")</f>
        <v>○</v>
      </c>
      <c r="E10" s="151"/>
      <c r="F10" s="5"/>
      <c r="G10" s="85"/>
      <c r="H10" s="4"/>
      <c r="I10" s="26"/>
      <c r="J10" s="153" t="str">
        <f ca="1">IF($AA20="","","○")</f>
        <v>○</v>
      </c>
      <c r="K10" s="151"/>
      <c r="L10" s="5"/>
      <c r="M10" s="85"/>
      <c r="N10" s="4"/>
      <c r="O10" s="26"/>
      <c r="P10" s="153" t="str">
        <f ca="1">IF($AA21="","","○")</f>
        <v>○</v>
      </c>
      <c r="Q10" s="151"/>
      <c r="R10" s="5"/>
      <c r="S10" s="2"/>
      <c r="T10" s="2"/>
      <c r="U10" s="2"/>
      <c r="V10" s="2"/>
      <c r="W10" s="2"/>
      <c r="X10" s="41"/>
      <c r="Y10" s="60" t="s">
        <v>19</v>
      </c>
      <c r="Z10" s="45">
        <f t="shared" ca="1" si="8"/>
        <v>4</v>
      </c>
      <c r="AA10" s="45">
        <f t="shared" ca="1" si="9"/>
        <v>0</v>
      </c>
      <c r="AB10" s="45">
        <f t="shared" ca="1" si="10"/>
        <v>0</v>
      </c>
      <c r="AC10" s="41"/>
      <c r="AD10" s="45">
        <f t="shared" ca="1" si="11"/>
        <v>0</v>
      </c>
      <c r="AE10" s="45">
        <f t="shared" ca="1" si="12"/>
        <v>0</v>
      </c>
      <c r="AF10" s="45">
        <f t="shared" ca="1" si="13"/>
        <v>5</v>
      </c>
      <c r="AG10" s="41"/>
      <c r="AH10" s="60" t="s">
        <v>19</v>
      </c>
      <c r="AI10" s="45">
        <f t="shared" ca="1" si="14"/>
        <v>400</v>
      </c>
      <c r="AJ10" s="65" t="s">
        <v>20</v>
      </c>
      <c r="AK10" s="45">
        <f t="shared" ca="1" si="15"/>
        <v>5</v>
      </c>
      <c r="AL10" s="65" t="s">
        <v>21</v>
      </c>
      <c r="AM10" s="45">
        <f t="shared" ca="1" si="1"/>
        <v>395</v>
      </c>
      <c r="AN10" s="41"/>
      <c r="AO10" s="60" t="s">
        <v>19</v>
      </c>
      <c r="AP10" s="87">
        <f t="shared" ca="1" si="16"/>
        <v>4</v>
      </c>
      <c r="AQ10" s="165">
        <f t="shared" ca="1" si="24"/>
        <v>0</v>
      </c>
      <c r="AR10" s="87">
        <f t="shared" ca="1" si="18"/>
        <v>0</v>
      </c>
      <c r="AS10" s="41"/>
      <c r="AT10" s="87">
        <f t="shared" ca="1" si="19"/>
        <v>0</v>
      </c>
      <c r="AU10" s="165">
        <f t="shared" ca="1" si="25"/>
        <v>0</v>
      </c>
      <c r="AV10" s="87">
        <f t="shared" ca="1" si="21"/>
        <v>5</v>
      </c>
      <c r="AW10" s="41"/>
      <c r="AX10" s="60" t="s">
        <v>19</v>
      </c>
      <c r="AY10" s="45">
        <f t="shared" ca="1" si="22"/>
        <v>400</v>
      </c>
      <c r="AZ10" s="65" t="s">
        <v>20</v>
      </c>
      <c r="BA10" s="45">
        <f t="shared" ca="1" si="23"/>
        <v>5</v>
      </c>
      <c r="BB10" s="65" t="s">
        <v>21</v>
      </c>
      <c r="BC10" s="45">
        <f t="shared" ca="1" si="2"/>
        <v>395</v>
      </c>
      <c r="BD10" s="41"/>
      <c r="BE10" s="41"/>
      <c r="BF10" s="41"/>
      <c r="BG10" s="41"/>
      <c r="BH10" s="41"/>
      <c r="BI10" s="41"/>
      <c r="BJ10" s="41"/>
      <c r="BK10" s="41"/>
      <c r="BL10" s="41"/>
      <c r="BM10" s="41"/>
      <c r="BN10" s="41"/>
      <c r="BO10" s="41"/>
      <c r="BP10" s="41"/>
      <c r="BQ10" s="41"/>
      <c r="BR10" s="41"/>
      <c r="BS10" s="41"/>
      <c r="BT10" s="41"/>
      <c r="BU10" s="41"/>
      <c r="BV10" s="41"/>
      <c r="BW10" s="41"/>
      <c r="BX10" s="41"/>
      <c r="BY10" s="43">
        <f t="shared" ca="1" si="3"/>
        <v>0.45387644059176913</v>
      </c>
      <c r="BZ10" s="44">
        <f t="shared" ca="1" si="4"/>
        <v>12</v>
      </c>
      <c r="CA10" s="21"/>
      <c r="CB10" s="41">
        <v>10</v>
      </c>
      <c r="CC10" s="41">
        <v>1</v>
      </c>
      <c r="CD10" s="41">
        <v>0</v>
      </c>
      <c r="CG10" s="160">
        <f t="shared" ca="1" si="5"/>
        <v>0.31818970142360103</v>
      </c>
      <c r="CH10" s="161">
        <f ca="1">RANK(CG10,$CG$10:$CG$18,)</f>
        <v>8</v>
      </c>
      <c r="CI10" s="162"/>
      <c r="CJ10" s="163">
        <v>1</v>
      </c>
      <c r="CK10" s="163">
        <v>0</v>
      </c>
      <c r="CL10" s="163">
        <v>0</v>
      </c>
      <c r="CO10" s="43">
        <f t="shared" ca="1" si="7"/>
        <v>0.85553994345360107</v>
      </c>
      <c r="CP10" s="44">
        <f t="shared" ca="1" si="0"/>
        <v>7</v>
      </c>
      <c r="CQ10" s="21"/>
      <c r="CR10" s="41">
        <v>10</v>
      </c>
      <c r="CS10" s="41">
        <v>1</v>
      </c>
      <c r="CT10" s="41">
        <v>4</v>
      </c>
      <c r="CV10" s="40"/>
      <c r="CW10" s="40"/>
    </row>
    <row r="11" spans="1:101" s="1" customFormat="1" ht="36.6" customHeight="1" x14ac:dyDescent="0.25">
      <c r="A11" s="6" t="s">
        <v>7</v>
      </c>
      <c r="B11" s="7"/>
      <c r="C11" s="152" t="str">
        <f ca="1">IF($Z19="","","○")</f>
        <v>○</v>
      </c>
      <c r="D11" s="152" t="str">
        <f ca="1">IF($AB19="","","○")</f>
        <v>○</v>
      </c>
      <c r="E11" s="152" t="str">
        <f ca="1">IF($AC19="","","○")</f>
        <v>○</v>
      </c>
      <c r="F11" s="8"/>
      <c r="G11" s="6" t="s">
        <v>6</v>
      </c>
      <c r="H11" s="7"/>
      <c r="I11" s="152" t="str">
        <f ca="1">IF($Z20="","","○")</f>
        <v>○</v>
      </c>
      <c r="J11" s="152" t="str">
        <f ca="1">IF($AB20="","","○")</f>
        <v>○</v>
      </c>
      <c r="K11" s="152" t="str">
        <f ca="1">IF($AC20="","","○")</f>
        <v>○</v>
      </c>
      <c r="L11" s="8"/>
      <c r="M11" s="6" t="s">
        <v>5</v>
      </c>
      <c r="N11" s="7"/>
      <c r="O11" s="152" t="str">
        <f ca="1">IF($Z21="","","○")</f>
        <v>○</v>
      </c>
      <c r="P11" s="152" t="str">
        <f ca="1">IF($AB21="","","○")</f>
        <v>○</v>
      </c>
      <c r="Q11" s="152" t="str">
        <f ca="1">IF($AC21="","","○")</f>
        <v>○</v>
      </c>
      <c r="R11" s="8"/>
      <c r="S11" s="2"/>
      <c r="T11" s="2"/>
      <c r="U11" s="2"/>
      <c r="V11" s="2"/>
      <c r="W11" s="2"/>
      <c r="X11" s="41"/>
      <c r="Y11" s="60" t="s">
        <v>13</v>
      </c>
      <c r="Z11" s="45">
        <f t="shared" ca="1" si="8"/>
        <v>3</v>
      </c>
      <c r="AA11" s="45">
        <f t="shared" ca="1" si="9"/>
        <v>0</v>
      </c>
      <c r="AB11" s="45">
        <f t="shared" ca="1" si="10"/>
        <v>0</v>
      </c>
      <c r="AC11" s="41"/>
      <c r="AD11" s="45">
        <f t="shared" ca="1" si="11"/>
        <v>0</v>
      </c>
      <c r="AE11" s="45">
        <f t="shared" ca="1" si="12"/>
        <v>0</v>
      </c>
      <c r="AF11" s="45">
        <f t="shared" ca="1" si="13"/>
        <v>7</v>
      </c>
      <c r="AG11" s="41"/>
      <c r="AH11" s="60" t="s">
        <v>13</v>
      </c>
      <c r="AI11" s="45">
        <f t="shared" ca="1" si="14"/>
        <v>300</v>
      </c>
      <c r="AJ11" s="65" t="s">
        <v>20</v>
      </c>
      <c r="AK11" s="45">
        <f t="shared" ca="1" si="15"/>
        <v>7</v>
      </c>
      <c r="AL11" s="65" t="s">
        <v>21</v>
      </c>
      <c r="AM11" s="45">
        <f t="shared" ca="1" si="1"/>
        <v>293</v>
      </c>
      <c r="AN11" s="41"/>
      <c r="AO11" s="60" t="s">
        <v>13</v>
      </c>
      <c r="AP11" s="87">
        <f t="shared" ca="1" si="16"/>
        <v>3</v>
      </c>
      <c r="AQ11" s="165">
        <f t="shared" ca="1" si="24"/>
        <v>0</v>
      </c>
      <c r="AR11" s="87">
        <f t="shared" ca="1" si="18"/>
        <v>0</v>
      </c>
      <c r="AS11" s="41"/>
      <c r="AT11" s="87">
        <f t="shared" ca="1" si="19"/>
        <v>0</v>
      </c>
      <c r="AU11" s="165">
        <f t="shared" ca="1" si="25"/>
        <v>0</v>
      </c>
      <c r="AV11" s="87">
        <f t="shared" ca="1" si="21"/>
        <v>7</v>
      </c>
      <c r="AW11" s="41"/>
      <c r="AX11" s="60" t="s">
        <v>13</v>
      </c>
      <c r="AY11" s="45">
        <f t="shared" ca="1" si="22"/>
        <v>300</v>
      </c>
      <c r="AZ11" s="65" t="s">
        <v>20</v>
      </c>
      <c r="BA11" s="45">
        <f t="shared" ca="1" si="23"/>
        <v>7</v>
      </c>
      <c r="BB11" s="65" t="s">
        <v>21</v>
      </c>
      <c r="BC11" s="45">
        <f t="shared" ca="1" si="2"/>
        <v>293</v>
      </c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3">
        <f t="shared" ca="1" si="3"/>
        <v>0.2027407171292801</v>
      </c>
      <c r="BZ11" s="44">
        <f t="shared" ca="1" si="4"/>
        <v>13</v>
      </c>
      <c r="CA11" s="21"/>
      <c r="CB11" s="41">
        <v>11</v>
      </c>
      <c r="CC11" s="41">
        <v>2</v>
      </c>
      <c r="CD11" s="41">
        <v>0</v>
      </c>
      <c r="CG11" s="160">
        <f t="shared" ca="1" si="5"/>
        <v>0.74671290230761445</v>
      </c>
      <c r="CH11" s="161">
        <f t="shared" ref="CH11:CH18" ca="1" si="26">RANK(CG11,$CG$10:$CG$18,)</f>
        <v>4</v>
      </c>
      <c r="CI11" s="162"/>
      <c r="CJ11" s="163">
        <v>2</v>
      </c>
      <c r="CK11" s="163">
        <v>0</v>
      </c>
      <c r="CL11" s="163">
        <v>0</v>
      </c>
      <c r="CO11" s="43">
        <f t="shared" ca="1" si="7"/>
        <v>0.96720699553032197</v>
      </c>
      <c r="CP11" s="44">
        <f t="shared" ca="1" si="0"/>
        <v>1</v>
      </c>
      <c r="CQ11" s="21"/>
      <c r="CR11" s="41">
        <v>11</v>
      </c>
      <c r="CS11" s="41">
        <v>1</v>
      </c>
      <c r="CT11" s="41">
        <v>5</v>
      </c>
      <c r="CV11" s="40"/>
      <c r="CW11" s="40"/>
    </row>
    <row r="12" spans="1:101" s="1" customFormat="1" ht="42" customHeight="1" x14ac:dyDescent="0.25">
      <c r="A12" s="9"/>
      <c r="B12" s="10"/>
      <c r="C12" s="11">
        <f ca="1">Z5</f>
        <v>9</v>
      </c>
      <c r="D12" s="11">
        <f ca="1">AA5</f>
        <v>0</v>
      </c>
      <c r="E12" s="11">
        <f ca="1">AB5</f>
        <v>0</v>
      </c>
      <c r="F12" s="8"/>
      <c r="G12" s="9"/>
      <c r="H12" s="10"/>
      <c r="I12" s="11">
        <f ca="1">Z6</f>
        <v>2</v>
      </c>
      <c r="J12" s="11">
        <f ca="1">AA6</f>
        <v>0</v>
      </c>
      <c r="K12" s="11">
        <f ca="1">AB6</f>
        <v>1</v>
      </c>
      <c r="L12" s="8"/>
      <c r="M12" s="9"/>
      <c r="N12" s="10"/>
      <c r="O12" s="11">
        <f ca="1">Z7</f>
        <v>9</v>
      </c>
      <c r="P12" s="11">
        <f ca="1">AA7</f>
        <v>0</v>
      </c>
      <c r="Q12" s="11">
        <f ca="1">AB7</f>
        <v>4</v>
      </c>
      <c r="R12" s="8"/>
      <c r="S12" s="2"/>
      <c r="T12" s="2"/>
      <c r="U12" s="2"/>
      <c r="V12" s="2"/>
      <c r="W12" s="2"/>
      <c r="X12" s="41"/>
      <c r="Y12" s="60" t="s">
        <v>12</v>
      </c>
      <c r="Z12" s="45">
        <f t="shared" ca="1" si="8"/>
        <v>4</v>
      </c>
      <c r="AA12" s="45">
        <f t="shared" ca="1" si="9"/>
        <v>0</v>
      </c>
      <c r="AB12" s="45">
        <f t="shared" ca="1" si="10"/>
        <v>0</v>
      </c>
      <c r="AC12" s="41"/>
      <c r="AD12" s="45">
        <f t="shared" ca="1" si="11"/>
        <v>0</v>
      </c>
      <c r="AE12" s="45">
        <f t="shared" ca="1" si="12"/>
        <v>0</v>
      </c>
      <c r="AF12" s="45">
        <f t="shared" ca="1" si="13"/>
        <v>1</v>
      </c>
      <c r="AG12" s="41"/>
      <c r="AH12" s="60" t="s">
        <v>12</v>
      </c>
      <c r="AI12" s="45">
        <f t="shared" ca="1" si="14"/>
        <v>400</v>
      </c>
      <c r="AJ12" s="65" t="s">
        <v>20</v>
      </c>
      <c r="AK12" s="45">
        <f t="shared" ca="1" si="15"/>
        <v>1</v>
      </c>
      <c r="AL12" s="65" t="s">
        <v>21</v>
      </c>
      <c r="AM12" s="45">
        <f t="shared" ca="1" si="1"/>
        <v>399</v>
      </c>
      <c r="AN12" s="41"/>
      <c r="AO12" s="60" t="s">
        <v>12</v>
      </c>
      <c r="AP12" s="87">
        <f t="shared" ca="1" si="16"/>
        <v>4</v>
      </c>
      <c r="AQ12" s="165">
        <f t="shared" ca="1" si="24"/>
        <v>0</v>
      </c>
      <c r="AR12" s="87">
        <f t="shared" ca="1" si="18"/>
        <v>0</v>
      </c>
      <c r="AS12" s="41"/>
      <c r="AT12" s="87">
        <f t="shared" ca="1" si="19"/>
        <v>0</v>
      </c>
      <c r="AU12" s="165">
        <f t="shared" ca="1" si="25"/>
        <v>0</v>
      </c>
      <c r="AV12" s="87">
        <f t="shared" ca="1" si="21"/>
        <v>1</v>
      </c>
      <c r="AW12" s="41"/>
      <c r="AX12" s="60" t="s">
        <v>12</v>
      </c>
      <c r="AY12" s="45">
        <f t="shared" ca="1" si="22"/>
        <v>400</v>
      </c>
      <c r="AZ12" s="65" t="s">
        <v>20</v>
      </c>
      <c r="BA12" s="45">
        <f t="shared" ca="1" si="23"/>
        <v>1</v>
      </c>
      <c r="BB12" s="65" t="s">
        <v>21</v>
      </c>
      <c r="BC12" s="45">
        <f t="shared" ca="1" si="2"/>
        <v>399</v>
      </c>
      <c r="BD12" s="41"/>
      <c r="BE12" s="41"/>
      <c r="BF12" s="41"/>
      <c r="BG12" s="41"/>
      <c r="BH12" s="41"/>
      <c r="BI12" s="41"/>
      <c r="BJ12" s="41"/>
      <c r="BK12" s="41"/>
      <c r="BL12" s="41"/>
      <c r="BM12" s="41"/>
      <c r="BN12" s="41"/>
      <c r="BO12" s="41"/>
      <c r="BP12" s="41"/>
      <c r="BQ12" s="41"/>
      <c r="BR12" s="41"/>
      <c r="BS12" s="41"/>
      <c r="BT12" s="41"/>
      <c r="BU12" s="41"/>
      <c r="BV12" s="41"/>
      <c r="BW12" s="41"/>
      <c r="BX12" s="41"/>
      <c r="BY12" s="43">
        <f t="shared" ca="1" si="3"/>
        <v>0.12809054437259992</v>
      </c>
      <c r="BZ12" s="44">
        <f t="shared" ca="1" si="4"/>
        <v>17</v>
      </c>
      <c r="CA12" s="21"/>
      <c r="CB12" s="41">
        <v>12</v>
      </c>
      <c r="CC12" s="41">
        <v>3</v>
      </c>
      <c r="CD12" s="41">
        <v>0</v>
      </c>
      <c r="CG12" s="160">
        <f t="shared" ca="1" si="5"/>
        <v>0.81161095519248549</v>
      </c>
      <c r="CH12" s="161">
        <f t="shared" ca="1" si="26"/>
        <v>3</v>
      </c>
      <c r="CI12" s="162"/>
      <c r="CJ12" s="163">
        <v>3</v>
      </c>
      <c r="CK12" s="163">
        <v>0</v>
      </c>
      <c r="CL12" s="163">
        <v>0</v>
      </c>
      <c r="CO12" s="43">
        <f t="shared" ca="1" si="7"/>
        <v>0.27814152794238844</v>
      </c>
      <c r="CP12" s="44">
        <f t="shared" ca="1" si="0"/>
        <v>29</v>
      </c>
      <c r="CQ12" s="21"/>
      <c r="CR12" s="41">
        <v>12</v>
      </c>
      <c r="CS12" s="41">
        <v>1</v>
      </c>
      <c r="CT12" s="41">
        <v>6</v>
      </c>
      <c r="CV12" s="40"/>
      <c r="CW12" s="40"/>
    </row>
    <row r="13" spans="1:101" s="1" customFormat="1" ht="42" customHeight="1" thickBot="1" x14ac:dyDescent="0.3">
      <c r="A13" s="9"/>
      <c r="B13" s="12" t="s">
        <v>20</v>
      </c>
      <c r="C13" s="13">
        <f ca="1">AD5</f>
        <v>0</v>
      </c>
      <c r="D13" s="13">
        <f ca="1">AE5</f>
        <v>6</v>
      </c>
      <c r="E13" s="13">
        <f ca="1">AF5</f>
        <v>8</v>
      </c>
      <c r="F13" s="8"/>
      <c r="G13" s="9"/>
      <c r="H13" s="12" t="s">
        <v>20</v>
      </c>
      <c r="I13" s="13">
        <f ca="1">AD6</f>
        <v>0</v>
      </c>
      <c r="J13" s="13">
        <f ca="1">AE6</f>
        <v>4</v>
      </c>
      <c r="K13" s="13">
        <f ca="1">AF6</f>
        <v>5</v>
      </c>
      <c r="L13" s="8"/>
      <c r="M13" s="9"/>
      <c r="N13" s="12" t="s">
        <v>20</v>
      </c>
      <c r="O13" s="13">
        <f ca="1">AD7</f>
        <v>0</v>
      </c>
      <c r="P13" s="13">
        <f ca="1">AE7</f>
        <v>5</v>
      </c>
      <c r="Q13" s="13">
        <f ca="1">AF7</f>
        <v>7</v>
      </c>
      <c r="R13" s="8"/>
      <c r="S13" s="2"/>
      <c r="T13" s="2"/>
      <c r="U13" s="2"/>
      <c r="V13" s="2"/>
      <c r="W13" s="2"/>
      <c r="X13" s="41"/>
      <c r="Y13" s="60" t="s">
        <v>11</v>
      </c>
      <c r="Z13" s="45">
        <f t="shared" ca="1" si="8"/>
        <v>8</v>
      </c>
      <c r="AA13" s="45">
        <f t="shared" ca="1" si="9"/>
        <v>0</v>
      </c>
      <c r="AB13" s="45">
        <f t="shared" ca="1" si="10"/>
        <v>4</v>
      </c>
      <c r="AC13" s="41"/>
      <c r="AD13" s="45">
        <f t="shared" ca="1" si="11"/>
        <v>0</v>
      </c>
      <c r="AE13" s="45">
        <f t="shared" ca="1" si="12"/>
        <v>0</v>
      </c>
      <c r="AF13" s="45">
        <f t="shared" ca="1" si="13"/>
        <v>5</v>
      </c>
      <c r="AG13" s="41"/>
      <c r="AH13" s="60" t="s">
        <v>11</v>
      </c>
      <c r="AI13" s="45">
        <f t="shared" ca="1" si="14"/>
        <v>804</v>
      </c>
      <c r="AJ13" s="65" t="s">
        <v>20</v>
      </c>
      <c r="AK13" s="45">
        <f t="shared" ca="1" si="15"/>
        <v>5</v>
      </c>
      <c r="AL13" s="65" t="s">
        <v>21</v>
      </c>
      <c r="AM13" s="45">
        <f t="shared" ca="1" si="1"/>
        <v>799</v>
      </c>
      <c r="AN13" s="41"/>
      <c r="AO13" s="60" t="s">
        <v>11</v>
      </c>
      <c r="AP13" s="87">
        <f t="shared" ca="1" si="16"/>
        <v>8</v>
      </c>
      <c r="AQ13" s="165">
        <f t="shared" ca="1" si="24"/>
        <v>0</v>
      </c>
      <c r="AR13" s="87">
        <f t="shared" ca="1" si="18"/>
        <v>4</v>
      </c>
      <c r="AS13" s="41"/>
      <c r="AT13" s="87">
        <f t="shared" ca="1" si="19"/>
        <v>0</v>
      </c>
      <c r="AU13" s="165">
        <f t="shared" ca="1" si="25"/>
        <v>0</v>
      </c>
      <c r="AV13" s="87">
        <f t="shared" ca="1" si="21"/>
        <v>5</v>
      </c>
      <c r="AW13" s="41"/>
      <c r="AX13" s="60" t="s">
        <v>11</v>
      </c>
      <c r="AY13" s="45">
        <f t="shared" ca="1" si="22"/>
        <v>804</v>
      </c>
      <c r="AZ13" s="65" t="s">
        <v>20</v>
      </c>
      <c r="BA13" s="45">
        <f t="shared" ca="1" si="23"/>
        <v>5</v>
      </c>
      <c r="BB13" s="65" t="s">
        <v>21</v>
      </c>
      <c r="BC13" s="45">
        <f t="shared" ca="1" si="2"/>
        <v>799</v>
      </c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3">
        <f t="shared" ca="1" si="3"/>
        <v>0.16855452254345349</v>
      </c>
      <c r="BZ13" s="44">
        <f t="shared" ca="1" si="4"/>
        <v>14</v>
      </c>
      <c r="CA13" s="21"/>
      <c r="CB13" s="41">
        <v>13</v>
      </c>
      <c r="CC13" s="41">
        <v>4</v>
      </c>
      <c r="CD13" s="41">
        <v>0</v>
      </c>
      <c r="CG13" s="160">
        <f t="shared" ca="1" si="5"/>
        <v>0.45030979811434912</v>
      </c>
      <c r="CH13" s="161">
        <f t="shared" ca="1" si="26"/>
        <v>7</v>
      </c>
      <c r="CI13" s="162"/>
      <c r="CJ13" s="163">
        <v>4</v>
      </c>
      <c r="CK13" s="163">
        <v>0</v>
      </c>
      <c r="CL13" s="163">
        <v>0</v>
      </c>
      <c r="CO13" s="43">
        <f t="shared" ca="1" si="7"/>
        <v>0.86201152857305197</v>
      </c>
      <c r="CP13" s="44">
        <f t="shared" ca="1" si="0"/>
        <v>6</v>
      </c>
      <c r="CQ13" s="21"/>
      <c r="CR13" s="41">
        <v>13</v>
      </c>
      <c r="CS13" s="41">
        <v>1</v>
      </c>
      <c r="CT13" s="41">
        <v>7</v>
      </c>
      <c r="CV13" s="40"/>
      <c r="CW13" s="40"/>
    </row>
    <row r="14" spans="1:101" s="1" customFormat="1" ht="42" customHeight="1" x14ac:dyDescent="0.4">
      <c r="A14" s="9"/>
      <c r="B14" s="19"/>
      <c r="C14" s="19"/>
      <c r="D14" s="20"/>
      <c r="E14" s="20"/>
      <c r="F14" s="8"/>
      <c r="G14" s="9"/>
      <c r="H14" s="19"/>
      <c r="I14" s="19"/>
      <c r="J14" s="20"/>
      <c r="K14" s="20"/>
      <c r="L14" s="8"/>
      <c r="M14" s="9"/>
      <c r="N14" s="19"/>
      <c r="O14" s="19"/>
      <c r="P14" s="20"/>
      <c r="Q14" s="20"/>
      <c r="R14" s="8"/>
      <c r="S14" s="2"/>
      <c r="T14" s="2"/>
      <c r="U14" s="2"/>
      <c r="V14" s="2"/>
      <c r="W14" s="2"/>
      <c r="X14" s="41"/>
      <c r="Y14" s="41"/>
      <c r="Z14" s="149" t="s">
        <v>96</v>
      </c>
      <c r="AA14" s="149" t="s">
        <v>97</v>
      </c>
      <c r="AB14" s="149" t="s">
        <v>98</v>
      </c>
      <c r="AC14" s="149" t="s">
        <v>99</v>
      </c>
      <c r="AD14" s="41"/>
      <c r="AE14" s="41"/>
      <c r="AF14" s="41"/>
      <c r="AG14" s="41"/>
      <c r="AH14" s="46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  <c r="AY14" s="41"/>
      <c r="AZ14" s="41"/>
      <c r="BA14" s="41"/>
      <c r="BB14" s="41"/>
      <c r="BC14" s="41"/>
      <c r="BD14" s="41"/>
      <c r="BE14" s="41"/>
      <c r="BF14" s="41"/>
      <c r="BG14" s="41"/>
      <c r="BH14" s="41"/>
      <c r="BI14" s="41"/>
      <c r="BJ14" s="41"/>
      <c r="BK14" s="41"/>
      <c r="BL14" s="41"/>
      <c r="BM14" s="41"/>
      <c r="BN14" s="41"/>
      <c r="BO14" s="41"/>
      <c r="BP14" s="41"/>
      <c r="BQ14" s="41"/>
      <c r="BR14" s="41"/>
      <c r="BS14" s="41"/>
      <c r="BT14" s="41"/>
      <c r="BU14" s="41"/>
      <c r="BV14" s="41"/>
      <c r="BW14" s="41"/>
      <c r="BX14" s="41"/>
      <c r="BY14" s="43">
        <f t="shared" ca="1" si="3"/>
        <v>0.15241436663937058</v>
      </c>
      <c r="BZ14" s="44">
        <f t="shared" ca="1" si="4"/>
        <v>16</v>
      </c>
      <c r="CA14" s="21"/>
      <c r="CB14" s="41">
        <v>14</v>
      </c>
      <c r="CC14" s="41">
        <v>5</v>
      </c>
      <c r="CD14" s="41">
        <v>0</v>
      </c>
      <c r="CG14" s="160">
        <f t="shared" ca="1" si="5"/>
        <v>0.84902134569058274</v>
      </c>
      <c r="CH14" s="161">
        <f t="shared" ca="1" si="26"/>
        <v>2</v>
      </c>
      <c r="CI14" s="162"/>
      <c r="CJ14" s="163">
        <v>5</v>
      </c>
      <c r="CK14" s="163">
        <v>0</v>
      </c>
      <c r="CL14" s="163">
        <v>0</v>
      </c>
      <c r="CO14" s="43">
        <f t="shared" ca="1" si="7"/>
        <v>0.71557738089452583</v>
      </c>
      <c r="CP14" s="44">
        <f t="shared" ca="1" si="0"/>
        <v>12</v>
      </c>
      <c r="CQ14" s="21"/>
      <c r="CR14" s="41">
        <v>14</v>
      </c>
      <c r="CS14" s="41">
        <v>1</v>
      </c>
      <c r="CT14" s="41">
        <v>8</v>
      </c>
      <c r="CV14" s="40"/>
      <c r="CW14" s="40"/>
    </row>
    <row r="15" spans="1:101" s="1" customFormat="1" ht="15" customHeight="1" x14ac:dyDescent="0.25">
      <c r="A15" s="16"/>
      <c r="B15" s="17"/>
      <c r="C15" s="17"/>
      <c r="D15" s="17"/>
      <c r="E15" s="17"/>
      <c r="F15" s="18"/>
      <c r="G15" s="16"/>
      <c r="H15" s="17"/>
      <c r="I15" s="17"/>
      <c r="J15" s="17"/>
      <c r="K15" s="17"/>
      <c r="L15" s="18"/>
      <c r="M15" s="16"/>
      <c r="N15" s="17"/>
      <c r="O15" s="17"/>
      <c r="P15" s="17"/>
      <c r="Q15" s="17"/>
      <c r="R15" s="18"/>
      <c r="S15" s="2"/>
      <c r="T15" s="2"/>
      <c r="U15" s="2"/>
      <c r="V15" s="2"/>
      <c r="W15" s="2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6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  <c r="BQ15" s="41"/>
      <c r="BR15" s="41"/>
      <c r="BS15" s="41"/>
      <c r="BT15" s="41"/>
      <c r="BU15" s="41"/>
      <c r="BV15" s="41"/>
      <c r="BW15" s="41"/>
      <c r="BX15" s="41"/>
      <c r="BY15" s="43">
        <f t="shared" ca="1" si="3"/>
        <v>0.89758623599958176</v>
      </c>
      <c r="BZ15" s="44">
        <f t="shared" ca="1" si="4"/>
        <v>1</v>
      </c>
      <c r="CA15" s="21"/>
      <c r="CB15" s="41">
        <v>15</v>
      </c>
      <c r="CC15" s="41">
        <v>6</v>
      </c>
      <c r="CD15" s="41">
        <v>0</v>
      </c>
      <c r="CG15" s="160">
        <f t="shared" ca="1" si="5"/>
        <v>0.31232429052845256</v>
      </c>
      <c r="CH15" s="161">
        <f t="shared" ca="1" si="26"/>
        <v>9</v>
      </c>
      <c r="CI15" s="162"/>
      <c r="CJ15" s="163">
        <v>6</v>
      </c>
      <c r="CK15" s="163">
        <v>0</v>
      </c>
      <c r="CL15" s="163">
        <v>0</v>
      </c>
      <c r="CO15" s="43">
        <f t="shared" ca="1" si="7"/>
        <v>0.92899882085154473</v>
      </c>
      <c r="CP15" s="44">
        <f t="shared" ca="1" si="0"/>
        <v>3</v>
      </c>
      <c r="CQ15" s="21"/>
      <c r="CR15" s="41">
        <v>15</v>
      </c>
      <c r="CS15" s="41">
        <v>1</v>
      </c>
      <c r="CT15" s="41">
        <v>9</v>
      </c>
      <c r="CV15" s="40"/>
      <c r="CW15" s="40"/>
    </row>
    <row r="16" spans="1:101" s="1" customFormat="1" ht="36.6" customHeight="1" x14ac:dyDescent="0.25">
      <c r="A16" s="3"/>
      <c r="B16" s="4"/>
      <c r="C16" s="26"/>
      <c r="D16" s="153" t="str">
        <f ca="1">IF($AA22="","","○")</f>
        <v>○</v>
      </c>
      <c r="E16" s="151"/>
      <c r="F16" s="5"/>
      <c r="G16" s="3"/>
      <c r="H16" s="4"/>
      <c r="I16" s="26"/>
      <c r="J16" s="153" t="str">
        <f ca="1">IF($AA23="","","○")</f>
        <v>○</v>
      </c>
      <c r="K16" s="151"/>
      <c r="L16" s="5"/>
      <c r="M16" s="3"/>
      <c r="N16" s="4"/>
      <c r="O16" s="26"/>
      <c r="P16" s="153" t="str">
        <f ca="1">IF($AA24="","","○")</f>
        <v>○</v>
      </c>
      <c r="Q16" s="151"/>
      <c r="R16" s="5"/>
      <c r="S16" s="2"/>
      <c r="T16" s="2"/>
      <c r="U16" s="2"/>
      <c r="V16" s="2"/>
      <c r="W16" s="2"/>
      <c r="X16" s="41"/>
      <c r="Y16" s="60" t="s">
        <v>2</v>
      </c>
      <c r="Z16" s="150">
        <f ca="1">AH43</f>
        <v>0</v>
      </c>
      <c r="AA16" s="150">
        <f ca="1">AT43</f>
        <v>9</v>
      </c>
      <c r="AB16" s="150">
        <f ca="1">BC43</f>
        <v>10</v>
      </c>
      <c r="AC16" s="150">
        <f t="shared" ref="AC16:AC27" ca="1" si="27">BN43</f>
        <v>10</v>
      </c>
      <c r="AD16" s="41"/>
      <c r="AE16" s="41"/>
      <c r="AF16" s="41"/>
      <c r="AG16" s="41"/>
      <c r="AH16" s="46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  <c r="AY16" s="41"/>
      <c r="AZ16" s="41"/>
      <c r="BA16" s="41"/>
      <c r="BB16" s="41"/>
      <c r="BC16" s="41"/>
      <c r="BD16" s="41"/>
      <c r="BE16" s="41"/>
      <c r="BF16" s="41"/>
      <c r="BG16" s="41"/>
      <c r="BH16" s="41"/>
      <c r="BI16" s="41"/>
      <c r="BJ16" s="41"/>
      <c r="BK16" s="41"/>
      <c r="BL16" s="41"/>
      <c r="BM16" s="41"/>
      <c r="BN16" s="41"/>
      <c r="BO16" s="41"/>
      <c r="BP16" s="41"/>
      <c r="BQ16" s="41"/>
      <c r="BR16" s="41"/>
      <c r="BS16" s="41"/>
      <c r="BT16" s="41"/>
      <c r="BU16" s="41"/>
      <c r="BV16" s="41"/>
      <c r="BW16" s="41"/>
      <c r="BX16" s="41"/>
      <c r="BY16" s="43">
        <f t="shared" ca="1" si="3"/>
        <v>0.15418711533420393</v>
      </c>
      <c r="BZ16" s="44">
        <f t="shared" ca="1" si="4"/>
        <v>15</v>
      </c>
      <c r="CA16" s="21"/>
      <c r="CB16" s="41">
        <v>16</v>
      </c>
      <c r="CC16" s="41">
        <v>7</v>
      </c>
      <c r="CD16" s="41">
        <v>0</v>
      </c>
      <c r="CG16" s="160">
        <f t="shared" ca="1" si="5"/>
        <v>0.46696247969990401</v>
      </c>
      <c r="CH16" s="161">
        <f t="shared" ca="1" si="26"/>
        <v>6</v>
      </c>
      <c r="CI16" s="162"/>
      <c r="CJ16" s="163">
        <v>7</v>
      </c>
      <c r="CK16" s="163">
        <v>0</v>
      </c>
      <c r="CL16" s="163">
        <v>0</v>
      </c>
      <c r="CO16" s="43">
        <f t="shared" ca="1" si="7"/>
        <v>0.32743614401101218</v>
      </c>
      <c r="CP16" s="44">
        <f t="shared" ca="1" si="0"/>
        <v>26</v>
      </c>
      <c r="CQ16" s="21"/>
      <c r="CR16" s="41">
        <v>16</v>
      </c>
      <c r="CS16" s="41">
        <v>2</v>
      </c>
      <c r="CT16" s="41">
        <v>3</v>
      </c>
      <c r="CV16" s="40"/>
      <c r="CW16" s="40"/>
    </row>
    <row r="17" spans="1:101" s="1" customFormat="1" ht="36.6" customHeight="1" x14ac:dyDescent="0.25">
      <c r="A17" s="6" t="s">
        <v>8</v>
      </c>
      <c r="B17" s="7"/>
      <c r="C17" s="152" t="str">
        <f ca="1">IF($Z22="","","○")</f>
        <v>○</v>
      </c>
      <c r="D17" s="152" t="str">
        <f ca="1">IF($AB22="","","○")</f>
        <v>○</v>
      </c>
      <c r="E17" s="152" t="str">
        <f ca="1">IF($AC22="","","○")</f>
        <v>○</v>
      </c>
      <c r="F17" s="8"/>
      <c r="G17" s="6" t="s">
        <v>9</v>
      </c>
      <c r="H17" s="7"/>
      <c r="I17" s="152" t="str">
        <f ca="1">IF($Z23="","","○")</f>
        <v>○</v>
      </c>
      <c r="J17" s="152" t="str">
        <f ca="1">IF($AB23="","","○")</f>
        <v>○</v>
      </c>
      <c r="K17" s="152" t="str">
        <f ca="1">IF($AC23="","","○")</f>
        <v>○</v>
      </c>
      <c r="L17" s="8"/>
      <c r="M17" s="6" t="s">
        <v>10</v>
      </c>
      <c r="N17" s="7"/>
      <c r="O17" s="152" t="str">
        <f ca="1">IF($Z24="","","○")</f>
        <v>○</v>
      </c>
      <c r="P17" s="152" t="str">
        <f ca="1">IF($AB24="","","○")</f>
        <v>○</v>
      </c>
      <c r="Q17" s="152" t="str">
        <f ca="1">IF($AC24="","","○")</f>
        <v>○</v>
      </c>
      <c r="R17" s="8"/>
      <c r="S17" s="2"/>
      <c r="T17" s="2"/>
      <c r="U17" s="2"/>
      <c r="V17" s="2"/>
      <c r="W17" s="2"/>
      <c r="X17" s="41"/>
      <c r="Y17" s="60" t="s">
        <v>3</v>
      </c>
      <c r="Z17" s="150">
        <f t="shared" ref="Z17:Z27" ca="1" si="28">AH44</f>
        <v>5</v>
      </c>
      <c r="AA17" s="150">
        <f t="shared" ref="AA17:AA27" ca="1" si="29">AT44</f>
        <v>9</v>
      </c>
      <c r="AB17" s="150">
        <f t="shared" ref="AB17:AB27" ca="1" si="30">BC44</f>
        <v>10</v>
      </c>
      <c r="AC17" s="150">
        <f t="shared" ca="1" si="27"/>
        <v>10</v>
      </c>
      <c r="AD17" s="41"/>
      <c r="AE17" s="41"/>
      <c r="AF17" s="41"/>
      <c r="AG17" s="41"/>
      <c r="AH17" s="46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3">
        <f t="shared" ca="1" si="3"/>
        <v>0.79301092922051475</v>
      </c>
      <c r="BZ17" s="44">
        <f t="shared" ca="1" si="4"/>
        <v>5</v>
      </c>
      <c r="CA17" s="21"/>
      <c r="CB17" s="41">
        <v>17</v>
      </c>
      <c r="CC17" s="41">
        <v>8</v>
      </c>
      <c r="CD17" s="41">
        <v>0</v>
      </c>
      <c r="CG17" s="160">
        <f t="shared" ca="1" si="5"/>
        <v>0.55551242123323363</v>
      </c>
      <c r="CH17" s="161">
        <f t="shared" ca="1" si="26"/>
        <v>5</v>
      </c>
      <c r="CI17" s="162"/>
      <c r="CJ17" s="163">
        <v>8</v>
      </c>
      <c r="CK17" s="163">
        <v>0</v>
      </c>
      <c r="CL17" s="163">
        <v>0</v>
      </c>
      <c r="CO17" s="43">
        <f t="shared" ca="1" si="7"/>
        <v>0.61040460109988326</v>
      </c>
      <c r="CP17" s="44">
        <f t="shared" ca="1" si="0"/>
        <v>15</v>
      </c>
      <c r="CQ17" s="21"/>
      <c r="CR17" s="41">
        <v>17</v>
      </c>
      <c r="CS17" s="41">
        <v>2</v>
      </c>
      <c r="CT17" s="41">
        <v>4</v>
      </c>
      <c r="CV17" s="40"/>
      <c r="CW17" s="40"/>
    </row>
    <row r="18" spans="1:101" s="1" customFormat="1" ht="42" customHeight="1" x14ac:dyDescent="0.25">
      <c r="A18" s="9"/>
      <c r="B18" s="10"/>
      <c r="C18" s="11">
        <f ca="1">Z8</f>
        <v>7</v>
      </c>
      <c r="D18" s="11">
        <f ca="1">AA8</f>
        <v>0</v>
      </c>
      <c r="E18" s="11">
        <f ca="1">AB8</f>
        <v>6</v>
      </c>
      <c r="F18" s="8"/>
      <c r="G18" s="9"/>
      <c r="H18" s="10"/>
      <c r="I18" s="11">
        <f ca="1">Z9</f>
        <v>2</v>
      </c>
      <c r="J18" s="11">
        <f ca="1">AA9</f>
        <v>0</v>
      </c>
      <c r="K18" s="11">
        <f ca="1">AB9</f>
        <v>2</v>
      </c>
      <c r="L18" s="8"/>
      <c r="M18" s="9"/>
      <c r="N18" s="10"/>
      <c r="O18" s="11">
        <f ca="1">Z10</f>
        <v>4</v>
      </c>
      <c r="P18" s="11">
        <f ca="1">AA10</f>
        <v>0</v>
      </c>
      <c r="Q18" s="11">
        <f ca="1">AB10</f>
        <v>0</v>
      </c>
      <c r="R18" s="8"/>
      <c r="S18" s="2"/>
      <c r="T18" s="2"/>
      <c r="U18" s="2"/>
      <c r="V18" s="2"/>
      <c r="W18" s="2"/>
      <c r="X18" s="41"/>
      <c r="Y18" s="60" t="s">
        <v>4</v>
      </c>
      <c r="Z18" s="150">
        <f t="shared" ca="1" si="28"/>
        <v>2</v>
      </c>
      <c r="AA18" s="150">
        <f t="shared" ca="1" si="29"/>
        <v>9</v>
      </c>
      <c r="AB18" s="150">
        <f t="shared" ca="1" si="30"/>
        <v>10</v>
      </c>
      <c r="AC18" s="150">
        <f t="shared" ca="1" si="27"/>
        <v>10</v>
      </c>
      <c r="AD18" s="41"/>
      <c r="AE18" s="41"/>
      <c r="AF18" s="41"/>
      <c r="AG18" s="41"/>
      <c r="AH18" s="46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G18" s="41"/>
      <c r="BH18" s="41"/>
      <c r="BI18" s="41"/>
      <c r="BJ18" s="41"/>
      <c r="BK18" s="41"/>
      <c r="BL18" s="41"/>
      <c r="BM18" s="41"/>
      <c r="BN18" s="41"/>
      <c r="BO18" s="41"/>
      <c r="BP18" s="41"/>
      <c r="BQ18" s="41"/>
      <c r="BR18" s="41"/>
      <c r="BS18" s="41"/>
      <c r="BT18" s="41"/>
      <c r="BU18" s="41"/>
      <c r="BV18" s="41"/>
      <c r="BW18" s="41"/>
      <c r="BX18" s="41"/>
      <c r="BY18" s="43">
        <f t="shared" ca="1" si="3"/>
        <v>0.61241095912876364</v>
      </c>
      <c r="BZ18" s="44">
        <f t="shared" ca="1" si="4"/>
        <v>8</v>
      </c>
      <c r="CA18" s="21"/>
      <c r="CB18" s="41">
        <v>18</v>
      </c>
      <c r="CC18" s="41">
        <v>9</v>
      </c>
      <c r="CD18" s="41">
        <v>0</v>
      </c>
      <c r="CG18" s="160">
        <f t="shared" ca="1" si="5"/>
        <v>0.90843513750743654</v>
      </c>
      <c r="CH18" s="161">
        <f t="shared" ca="1" si="26"/>
        <v>1</v>
      </c>
      <c r="CI18" s="162"/>
      <c r="CJ18" s="163">
        <v>9</v>
      </c>
      <c r="CK18" s="163">
        <v>0</v>
      </c>
      <c r="CL18" s="163">
        <v>0</v>
      </c>
      <c r="CO18" s="43">
        <f t="shared" ca="1" si="7"/>
        <v>0.5012781947927577</v>
      </c>
      <c r="CP18" s="44">
        <f t="shared" ca="1" si="0"/>
        <v>19</v>
      </c>
      <c r="CQ18" s="21"/>
      <c r="CR18" s="41">
        <v>18</v>
      </c>
      <c r="CS18" s="41">
        <v>2</v>
      </c>
      <c r="CT18" s="41">
        <v>5</v>
      </c>
      <c r="CV18" s="40"/>
      <c r="CW18" s="40"/>
    </row>
    <row r="19" spans="1:101" s="1" customFormat="1" ht="42" customHeight="1" thickBot="1" x14ac:dyDescent="0.3">
      <c r="A19" s="9"/>
      <c r="B19" s="12" t="s">
        <v>20</v>
      </c>
      <c r="C19" s="13">
        <f ca="1">AD8</f>
        <v>0</v>
      </c>
      <c r="D19" s="13">
        <f ca="1">AE8</f>
        <v>0</v>
      </c>
      <c r="E19" s="13">
        <f ca="1">AF8</f>
        <v>9</v>
      </c>
      <c r="F19" s="8"/>
      <c r="G19" s="9"/>
      <c r="H19" s="12" t="s">
        <v>20</v>
      </c>
      <c r="I19" s="13">
        <f ca="1">AD9</f>
        <v>0</v>
      </c>
      <c r="J19" s="13">
        <f ca="1">AE9</f>
        <v>0</v>
      </c>
      <c r="K19" s="13">
        <f ca="1">AF9</f>
        <v>8</v>
      </c>
      <c r="L19" s="8"/>
      <c r="M19" s="9"/>
      <c r="N19" s="12" t="s">
        <v>20</v>
      </c>
      <c r="O19" s="13">
        <f ca="1">AD10</f>
        <v>0</v>
      </c>
      <c r="P19" s="13">
        <f ca="1">AE10</f>
        <v>0</v>
      </c>
      <c r="Q19" s="13">
        <f ca="1">AF10</f>
        <v>5</v>
      </c>
      <c r="R19" s="8"/>
      <c r="S19" s="2"/>
      <c r="T19" s="2"/>
      <c r="U19" s="2"/>
      <c r="V19" s="2"/>
      <c r="W19" s="2"/>
      <c r="X19" s="41"/>
      <c r="Y19" s="60" t="s">
        <v>7</v>
      </c>
      <c r="Z19" s="150">
        <f t="shared" ca="1" si="28"/>
        <v>8</v>
      </c>
      <c r="AA19" s="150">
        <f t="shared" ca="1" si="29"/>
        <v>9</v>
      </c>
      <c r="AB19" s="150">
        <f t="shared" ca="1" si="30"/>
        <v>10</v>
      </c>
      <c r="AC19" s="150">
        <f t="shared" ca="1" si="27"/>
        <v>10</v>
      </c>
      <c r="AD19" s="41"/>
      <c r="AE19" s="41"/>
      <c r="AF19" s="41"/>
      <c r="AG19" s="41"/>
      <c r="AH19" s="46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1"/>
      <c r="BK19" s="41"/>
      <c r="BL19" s="41"/>
      <c r="BM19" s="41"/>
      <c r="BN19" s="41"/>
      <c r="BO19" s="41"/>
      <c r="BP19" s="41"/>
      <c r="BQ19" s="41"/>
      <c r="BR19" s="41"/>
      <c r="BS19" s="41"/>
      <c r="BT19" s="41"/>
      <c r="BU19" s="41"/>
      <c r="BV19" s="41"/>
      <c r="BW19" s="41"/>
      <c r="BX19" s="41"/>
      <c r="BY19" s="43"/>
      <c r="BZ19" s="44"/>
      <c r="CA19" s="21"/>
      <c r="CB19" s="41"/>
      <c r="CC19" s="40"/>
      <c r="CD19" s="41"/>
      <c r="CG19" s="43"/>
      <c r="CH19" s="44"/>
      <c r="CI19" s="21"/>
      <c r="CJ19" s="41"/>
      <c r="CK19" s="40"/>
      <c r="CL19" s="41"/>
      <c r="CO19" s="43">
        <f t="shared" ca="1" si="7"/>
        <v>0.59116096792062389</v>
      </c>
      <c r="CP19" s="44">
        <f t="shared" ca="1" si="0"/>
        <v>16</v>
      </c>
      <c r="CQ19" s="21"/>
      <c r="CR19" s="41">
        <v>19</v>
      </c>
      <c r="CS19" s="41">
        <v>2</v>
      </c>
      <c r="CT19" s="41">
        <v>6</v>
      </c>
      <c r="CV19" s="40"/>
      <c r="CW19" s="40"/>
    </row>
    <row r="20" spans="1:101" s="1" customFormat="1" ht="42" customHeight="1" x14ac:dyDescent="0.25">
      <c r="A20" s="9"/>
      <c r="B20" s="14"/>
      <c r="C20" s="14"/>
      <c r="D20" s="14"/>
      <c r="E20" s="14"/>
      <c r="F20" s="8"/>
      <c r="G20" s="9"/>
      <c r="H20" s="14"/>
      <c r="I20" s="14"/>
      <c r="J20" s="14"/>
      <c r="K20" s="14"/>
      <c r="L20" s="8"/>
      <c r="M20" s="9"/>
      <c r="N20" s="14"/>
      <c r="O20" s="14"/>
      <c r="P20" s="14"/>
      <c r="Q20" s="14"/>
      <c r="R20" s="8"/>
      <c r="S20" s="2"/>
      <c r="T20" s="2"/>
      <c r="U20" s="2"/>
      <c r="V20" s="2"/>
      <c r="W20" s="2"/>
      <c r="X20" s="41"/>
      <c r="Y20" s="60" t="s">
        <v>6</v>
      </c>
      <c r="Z20" s="150">
        <f t="shared" ca="1" si="28"/>
        <v>1</v>
      </c>
      <c r="AA20" s="150">
        <f t="shared" ca="1" si="29"/>
        <v>9</v>
      </c>
      <c r="AB20" s="150">
        <f t="shared" ca="1" si="30"/>
        <v>10</v>
      </c>
      <c r="AC20" s="150">
        <f t="shared" ca="1" si="27"/>
        <v>10</v>
      </c>
      <c r="AD20" s="41"/>
      <c r="AE20" s="41"/>
      <c r="AF20" s="41"/>
      <c r="AG20" s="41"/>
      <c r="AH20" s="46"/>
      <c r="AI20" s="41"/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41"/>
      <c r="BE20" s="41"/>
      <c r="BF20" s="41"/>
      <c r="BG20" s="41"/>
      <c r="BH20" s="41"/>
      <c r="BI20" s="41"/>
      <c r="BJ20" s="41"/>
      <c r="BK20" s="41"/>
      <c r="BL20" s="41"/>
      <c r="BM20" s="41"/>
      <c r="BN20" s="41"/>
      <c r="BO20" s="41"/>
      <c r="BP20" s="41"/>
      <c r="BQ20" s="41"/>
      <c r="BR20" s="41"/>
      <c r="BS20" s="41"/>
      <c r="BT20" s="41"/>
      <c r="BU20" s="41"/>
      <c r="BV20" s="41"/>
      <c r="BW20" s="41"/>
      <c r="BX20" s="41"/>
      <c r="BY20" s="43"/>
      <c r="BZ20" s="44"/>
      <c r="CA20" s="21"/>
      <c r="CB20" s="41"/>
      <c r="CC20" s="40"/>
      <c r="CD20" s="41"/>
      <c r="CG20" s="43"/>
      <c r="CH20" s="44"/>
      <c r="CI20" s="21"/>
      <c r="CJ20" s="41"/>
      <c r="CK20" s="41"/>
      <c r="CL20" s="41"/>
      <c r="CO20" s="43">
        <f t="shared" ca="1" si="7"/>
        <v>0.83269293799052357</v>
      </c>
      <c r="CP20" s="44">
        <f t="shared" ca="1" si="0"/>
        <v>10</v>
      </c>
      <c r="CQ20" s="21"/>
      <c r="CR20" s="41">
        <v>20</v>
      </c>
      <c r="CS20" s="41">
        <v>2</v>
      </c>
      <c r="CT20" s="41">
        <v>7</v>
      </c>
      <c r="CV20" s="40"/>
      <c r="CW20" s="40"/>
    </row>
    <row r="21" spans="1:101" s="1" customFormat="1" ht="15" customHeight="1" x14ac:dyDescent="0.25">
      <c r="A21" s="16"/>
      <c r="B21" s="17"/>
      <c r="C21" s="17"/>
      <c r="D21" s="17"/>
      <c r="E21" s="17"/>
      <c r="F21" s="18"/>
      <c r="G21" s="16"/>
      <c r="H21" s="17"/>
      <c r="I21" s="17"/>
      <c r="J21" s="17"/>
      <c r="K21" s="17"/>
      <c r="L21" s="18"/>
      <c r="M21" s="16"/>
      <c r="N21" s="17"/>
      <c r="O21" s="17"/>
      <c r="P21" s="17"/>
      <c r="Q21" s="17"/>
      <c r="R21" s="18"/>
      <c r="S21" s="2"/>
      <c r="T21" s="2"/>
      <c r="U21" s="2"/>
      <c r="V21" s="2"/>
      <c r="W21" s="2"/>
      <c r="X21" s="41"/>
      <c r="Y21" s="60" t="s">
        <v>5</v>
      </c>
      <c r="Z21" s="150">
        <f t="shared" ca="1" si="28"/>
        <v>8</v>
      </c>
      <c r="AA21" s="150">
        <f t="shared" ca="1" si="29"/>
        <v>9</v>
      </c>
      <c r="AB21" s="150">
        <f t="shared" ca="1" si="30"/>
        <v>10</v>
      </c>
      <c r="AC21" s="150">
        <f t="shared" ca="1" si="27"/>
        <v>10</v>
      </c>
      <c r="AD21" s="41"/>
      <c r="AE21" s="41"/>
      <c r="AF21" s="41"/>
      <c r="AG21" s="41"/>
      <c r="AH21" s="46"/>
      <c r="AI21" s="41"/>
      <c r="AJ21" s="41"/>
      <c r="AK21" s="41"/>
      <c r="AL21" s="41"/>
      <c r="AM21" s="41"/>
      <c r="AN21" s="41"/>
      <c r="AO21" s="41"/>
      <c r="AP21" s="41"/>
      <c r="AQ21" s="41"/>
      <c r="AR21" s="41"/>
      <c r="AS21" s="41"/>
      <c r="AT21" s="41"/>
      <c r="AU21" s="41"/>
      <c r="AV21" s="41"/>
      <c r="AW21" s="41"/>
      <c r="AX21" s="41"/>
      <c r="AY21" s="41"/>
      <c r="AZ21" s="41"/>
      <c r="BA21" s="41"/>
      <c r="BB21" s="41"/>
      <c r="BC21" s="41"/>
      <c r="BD21" s="41"/>
      <c r="BE21" s="41"/>
      <c r="BF21" s="41"/>
      <c r="BG21" s="41"/>
      <c r="BH21" s="41"/>
      <c r="BI21" s="41"/>
      <c r="BJ21" s="41"/>
      <c r="BK21" s="41"/>
      <c r="BL21" s="41"/>
      <c r="BM21" s="41"/>
      <c r="BN21" s="41"/>
      <c r="BO21" s="41"/>
      <c r="BP21" s="41"/>
      <c r="BQ21" s="41"/>
      <c r="BR21" s="41"/>
      <c r="BS21" s="41"/>
      <c r="BT21" s="41"/>
      <c r="BU21" s="41"/>
      <c r="BV21" s="41"/>
      <c r="BW21" s="41"/>
      <c r="BX21" s="41"/>
      <c r="BY21" s="43"/>
      <c r="BZ21" s="44"/>
      <c r="CA21" s="21"/>
      <c r="CB21" s="41"/>
      <c r="CC21" s="40"/>
      <c r="CD21" s="41"/>
      <c r="CG21" s="43"/>
      <c r="CH21" s="44"/>
      <c r="CI21" s="21"/>
      <c r="CJ21" s="41"/>
      <c r="CK21" s="41"/>
      <c r="CL21" s="41"/>
      <c r="CO21" s="43">
        <f t="shared" ca="1" si="7"/>
        <v>0.22184524681028484</v>
      </c>
      <c r="CP21" s="44">
        <f t="shared" ca="1" si="0"/>
        <v>33</v>
      </c>
      <c r="CQ21" s="21"/>
      <c r="CR21" s="41">
        <v>21</v>
      </c>
      <c r="CS21" s="41">
        <v>2</v>
      </c>
      <c r="CT21" s="41">
        <v>8</v>
      </c>
      <c r="CV21" s="40"/>
      <c r="CW21" s="40"/>
    </row>
    <row r="22" spans="1:101" s="1" customFormat="1" ht="36.6" customHeight="1" x14ac:dyDescent="0.25">
      <c r="A22" s="3"/>
      <c r="B22" s="4"/>
      <c r="C22" s="26"/>
      <c r="D22" s="153" t="str">
        <f ca="1">IF($AA25="","","○")</f>
        <v>○</v>
      </c>
      <c r="E22" s="151"/>
      <c r="F22" s="5"/>
      <c r="G22" s="3"/>
      <c r="H22" s="4"/>
      <c r="I22" s="26"/>
      <c r="J22" s="153" t="str">
        <f ca="1">IF($AA26="","","○")</f>
        <v>○</v>
      </c>
      <c r="K22" s="151"/>
      <c r="L22" s="5"/>
      <c r="M22" s="3"/>
      <c r="N22" s="4"/>
      <c r="O22" s="26"/>
      <c r="P22" s="153" t="str">
        <f ca="1">IF($AA27="","","○")</f>
        <v>○</v>
      </c>
      <c r="Q22" s="151"/>
      <c r="R22" s="5"/>
      <c r="S22" s="2"/>
      <c r="T22" s="2"/>
      <c r="U22" s="2"/>
      <c r="V22" s="2"/>
      <c r="W22" s="2"/>
      <c r="X22" s="41"/>
      <c r="Y22" s="60" t="s">
        <v>8</v>
      </c>
      <c r="Z22" s="150">
        <f t="shared" ca="1" si="28"/>
        <v>6</v>
      </c>
      <c r="AA22" s="150">
        <f t="shared" ca="1" si="29"/>
        <v>9</v>
      </c>
      <c r="AB22" s="150">
        <f t="shared" ca="1" si="30"/>
        <v>10</v>
      </c>
      <c r="AC22" s="150">
        <f t="shared" ca="1" si="27"/>
        <v>10</v>
      </c>
      <c r="AD22" s="41"/>
      <c r="AE22" s="41"/>
      <c r="AF22" s="41"/>
      <c r="AG22" s="41"/>
      <c r="AH22" s="46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1"/>
      <c r="BK22" s="41"/>
      <c r="BL22" s="41"/>
      <c r="BM22" s="41"/>
      <c r="BN22" s="41"/>
      <c r="BO22" s="41"/>
      <c r="BP22" s="41"/>
      <c r="BQ22" s="41"/>
      <c r="BR22" s="41"/>
      <c r="BS22" s="41"/>
      <c r="BT22" s="41"/>
      <c r="BU22" s="41"/>
      <c r="BV22" s="41"/>
      <c r="BW22" s="41"/>
      <c r="BX22" s="41"/>
      <c r="BY22" s="43"/>
      <c r="BZ22" s="44"/>
      <c r="CA22" s="21"/>
      <c r="CB22" s="41"/>
      <c r="CC22" s="40"/>
      <c r="CD22" s="41"/>
      <c r="CG22" s="43"/>
      <c r="CH22" s="44"/>
      <c r="CI22" s="21"/>
      <c r="CJ22" s="41"/>
      <c r="CK22" s="40"/>
      <c r="CL22" s="41"/>
      <c r="CO22" s="43">
        <f t="shared" ca="1" si="7"/>
        <v>0.30190980963610359</v>
      </c>
      <c r="CP22" s="44">
        <f t="shared" ca="1" si="0"/>
        <v>28</v>
      </c>
      <c r="CQ22" s="21"/>
      <c r="CR22" s="41">
        <v>22</v>
      </c>
      <c r="CS22" s="41">
        <v>2</v>
      </c>
      <c r="CT22" s="41">
        <v>9</v>
      </c>
      <c r="CV22" s="40"/>
      <c r="CW22" s="40"/>
    </row>
    <row r="23" spans="1:101" s="1" customFormat="1" ht="36.6" customHeight="1" x14ac:dyDescent="0.25">
      <c r="A23" s="6" t="s">
        <v>13</v>
      </c>
      <c r="B23" s="7"/>
      <c r="C23" s="152" t="str">
        <f ca="1">IF($Z25="","","○")</f>
        <v>○</v>
      </c>
      <c r="D23" s="152" t="str">
        <f ca="1">IF($AB25="","","○")</f>
        <v>○</v>
      </c>
      <c r="E23" s="152" t="str">
        <f ca="1">IF($AC25="","","○")</f>
        <v>○</v>
      </c>
      <c r="F23" s="8"/>
      <c r="G23" s="6" t="s">
        <v>12</v>
      </c>
      <c r="H23" s="7"/>
      <c r="I23" s="152" t="str">
        <f ca="1">IF($Z26="","","○")</f>
        <v>○</v>
      </c>
      <c r="J23" s="152" t="str">
        <f ca="1">IF($AB26="","","○")</f>
        <v>○</v>
      </c>
      <c r="K23" s="152" t="str">
        <f ca="1">IF($AC26="","","○")</f>
        <v>○</v>
      </c>
      <c r="L23" s="8"/>
      <c r="M23" s="6" t="s">
        <v>11</v>
      </c>
      <c r="N23" s="7"/>
      <c r="O23" s="152" t="str">
        <f ca="1">IF($Z27="","","○")</f>
        <v>○</v>
      </c>
      <c r="P23" s="152" t="str">
        <f ca="1">IF($AB27="","","○")</f>
        <v>○</v>
      </c>
      <c r="Q23" s="152" t="str">
        <f ca="1">IF($AC27="","","○")</f>
        <v>○</v>
      </c>
      <c r="R23" s="8"/>
      <c r="S23" s="2"/>
      <c r="T23" s="2"/>
      <c r="U23" s="2"/>
      <c r="V23" s="2"/>
      <c r="W23" s="2"/>
      <c r="X23" s="41"/>
      <c r="Y23" s="60" t="s">
        <v>9</v>
      </c>
      <c r="Z23" s="150">
        <f t="shared" ca="1" si="28"/>
        <v>1</v>
      </c>
      <c r="AA23" s="150">
        <f t="shared" ca="1" si="29"/>
        <v>9</v>
      </c>
      <c r="AB23" s="150">
        <f t="shared" ca="1" si="30"/>
        <v>10</v>
      </c>
      <c r="AC23" s="150">
        <f t="shared" ca="1" si="27"/>
        <v>10</v>
      </c>
      <c r="AD23" s="41"/>
      <c r="AE23" s="41"/>
      <c r="AF23" s="41"/>
      <c r="AG23" s="41"/>
      <c r="AH23" s="46"/>
      <c r="AI23" s="41"/>
      <c r="AJ23" s="41"/>
      <c r="AK23" s="41"/>
      <c r="AL23" s="41"/>
      <c r="AM23" s="41"/>
      <c r="AN23" s="41"/>
      <c r="AO23" s="41"/>
      <c r="AP23" s="41"/>
      <c r="AQ23" s="41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1"/>
      <c r="BK23" s="41"/>
      <c r="BL23" s="41"/>
      <c r="BM23" s="41"/>
      <c r="BN23" s="41"/>
      <c r="BO23" s="41"/>
      <c r="BP23" s="41"/>
      <c r="BQ23" s="41"/>
      <c r="BR23" s="41"/>
      <c r="BS23" s="41"/>
      <c r="BT23" s="41"/>
      <c r="BU23" s="41"/>
      <c r="BV23" s="41"/>
      <c r="BW23" s="41"/>
      <c r="BX23" s="41"/>
      <c r="BY23" s="43"/>
      <c r="BZ23" s="44"/>
      <c r="CA23" s="21"/>
      <c r="CB23" s="41"/>
      <c r="CC23" s="40"/>
      <c r="CD23" s="41"/>
      <c r="CG23" s="43"/>
      <c r="CH23" s="44"/>
      <c r="CI23" s="21"/>
      <c r="CJ23" s="41"/>
      <c r="CK23" s="40"/>
      <c r="CL23" s="41"/>
      <c r="CO23" s="43">
        <f t="shared" ca="1" si="7"/>
        <v>4.0714589829371595E-2</v>
      </c>
      <c r="CP23" s="44">
        <f t="shared" ca="1" si="0"/>
        <v>41</v>
      </c>
      <c r="CQ23" s="21"/>
      <c r="CR23" s="41">
        <v>23</v>
      </c>
      <c r="CS23" s="40">
        <v>3</v>
      </c>
      <c r="CT23" s="41">
        <v>4</v>
      </c>
      <c r="CV23" s="40"/>
      <c r="CW23" s="40"/>
    </row>
    <row r="24" spans="1:101" s="1" customFormat="1" ht="42" customHeight="1" x14ac:dyDescent="0.25">
      <c r="A24" s="9"/>
      <c r="B24" s="10"/>
      <c r="C24" s="11">
        <f ca="1">Z11</f>
        <v>3</v>
      </c>
      <c r="D24" s="11">
        <f ca="1">AA11</f>
        <v>0</v>
      </c>
      <c r="E24" s="11">
        <f ca="1">AB11</f>
        <v>0</v>
      </c>
      <c r="F24" s="8"/>
      <c r="G24" s="9"/>
      <c r="H24" s="10"/>
      <c r="I24" s="11">
        <f ca="1">Z12</f>
        <v>4</v>
      </c>
      <c r="J24" s="11">
        <f ca="1">AA12</f>
        <v>0</v>
      </c>
      <c r="K24" s="11">
        <f ca="1">AB12</f>
        <v>0</v>
      </c>
      <c r="L24" s="8"/>
      <c r="M24" s="9"/>
      <c r="N24" s="10"/>
      <c r="O24" s="11">
        <f ca="1">Z13</f>
        <v>8</v>
      </c>
      <c r="P24" s="11">
        <f ca="1">AA13</f>
        <v>0</v>
      </c>
      <c r="Q24" s="11">
        <f ca="1">AB13</f>
        <v>4</v>
      </c>
      <c r="R24" s="8"/>
      <c r="S24" s="2"/>
      <c r="T24" s="2"/>
      <c r="U24" s="2"/>
      <c r="V24" s="2"/>
      <c r="W24" s="2"/>
      <c r="X24" s="41"/>
      <c r="Y24" s="60" t="s">
        <v>10</v>
      </c>
      <c r="Z24" s="150">
        <f t="shared" ca="1" si="28"/>
        <v>3</v>
      </c>
      <c r="AA24" s="150">
        <f t="shared" ca="1" si="29"/>
        <v>9</v>
      </c>
      <c r="AB24" s="150">
        <f t="shared" ca="1" si="30"/>
        <v>10</v>
      </c>
      <c r="AC24" s="150">
        <f t="shared" ca="1" si="27"/>
        <v>10</v>
      </c>
      <c r="AD24" s="41"/>
      <c r="AE24" s="41"/>
      <c r="AF24" s="41"/>
      <c r="AG24" s="41"/>
      <c r="AH24" s="39"/>
      <c r="AI24" s="40"/>
      <c r="AJ24" s="40"/>
      <c r="AK24" s="40"/>
      <c r="AL24" s="40"/>
      <c r="AM24" s="40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1"/>
      <c r="BK24" s="41"/>
      <c r="BL24" s="41"/>
      <c r="BM24" s="41"/>
      <c r="BN24" s="41"/>
      <c r="BO24" s="41"/>
      <c r="BP24" s="41"/>
      <c r="BQ24" s="41"/>
      <c r="BR24" s="41"/>
      <c r="BS24" s="41"/>
      <c r="BT24" s="41"/>
      <c r="BU24" s="41"/>
      <c r="BV24" s="41"/>
      <c r="BW24" s="41"/>
      <c r="BX24" s="41"/>
      <c r="BY24" s="43"/>
      <c r="BZ24" s="44"/>
      <c r="CA24" s="21"/>
      <c r="CB24" s="41"/>
      <c r="CC24" s="40"/>
      <c r="CD24" s="41"/>
      <c r="CG24" s="43"/>
      <c r="CH24" s="44"/>
      <c r="CI24" s="21"/>
      <c r="CJ24" s="41"/>
      <c r="CK24" s="40"/>
      <c r="CL24" s="41"/>
      <c r="CO24" s="43">
        <f t="shared" ca="1" si="7"/>
        <v>0.1926335061786163</v>
      </c>
      <c r="CP24" s="44">
        <f t="shared" ca="1" si="0"/>
        <v>35</v>
      </c>
      <c r="CQ24" s="21"/>
      <c r="CR24" s="41">
        <v>24</v>
      </c>
      <c r="CS24" s="40">
        <v>3</v>
      </c>
      <c r="CT24" s="41">
        <v>5</v>
      </c>
      <c r="CV24" s="40"/>
      <c r="CW24" s="40"/>
    </row>
    <row r="25" spans="1:101" s="1" customFormat="1" ht="42" customHeight="1" thickBot="1" x14ac:dyDescent="0.3">
      <c r="A25" s="9"/>
      <c r="B25" s="12" t="s">
        <v>20</v>
      </c>
      <c r="C25" s="13">
        <f ca="1">AD11</f>
        <v>0</v>
      </c>
      <c r="D25" s="13">
        <f ca="1">AE11</f>
        <v>0</v>
      </c>
      <c r="E25" s="13">
        <f ca="1">AF11</f>
        <v>7</v>
      </c>
      <c r="F25" s="8"/>
      <c r="G25" s="9"/>
      <c r="H25" s="12" t="s">
        <v>20</v>
      </c>
      <c r="I25" s="13">
        <f ca="1">AD12</f>
        <v>0</v>
      </c>
      <c r="J25" s="13">
        <f ca="1">AE12</f>
        <v>0</v>
      </c>
      <c r="K25" s="13">
        <f ca="1">AF12</f>
        <v>1</v>
      </c>
      <c r="L25" s="8"/>
      <c r="M25" s="9"/>
      <c r="N25" s="12" t="s">
        <v>20</v>
      </c>
      <c r="O25" s="13">
        <f ca="1">AD13</f>
        <v>0</v>
      </c>
      <c r="P25" s="13">
        <f ca="1">AE13</f>
        <v>0</v>
      </c>
      <c r="Q25" s="13">
        <f ca="1">AF13</f>
        <v>5</v>
      </c>
      <c r="R25" s="8"/>
      <c r="S25" s="2"/>
      <c r="T25" s="2"/>
      <c r="U25" s="2"/>
      <c r="V25" s="2"/>
      <c r="W25" s="2"/>
      <c r="X25" s="41"/>
      <c r="Y25" s="60" t="s">
        <v>13</v>
      </c>
      <c r="Z25" s="150">
        <f t="shared" ca="1" si="28"/>
        <v>2</v>
      </c>
      <c r="AA25" s="150">
        <f t="shared" ca="1" si="29"/>
        <v>9</v>
      </c>
      <c r="AB25" s="150">
        <f t="shared" ca="1" si="30"/>
        <v>10</v>
      </c>
      <c r="AC25" s="150">
        <f t="shared" ca="1" si="27"/>
        <v>10</v>
      </c>
      <c r="AD25" s="41"/>
      <c r="AE25" s="41"/>
      <c r="AF25" s="41"/>
      <c r="AG25" s="41"/>
      <c r="AH25" s="39"/>
      <c r="AI25" s="40"/>
      <c r="AJ25" s="40"/>
      <c r="AK25" s="40"/>
      <c r="AL25" s="40"/>
      <c r="AM25" s="40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3"/>
      <c r="BZ25" s="44"/>
      <c r="CA25" s="21"/>
      <c r="CB25" s="41"/>
      <c r="CC25" s="40"/>
      <c r="CD25" s="41"/>
      <c r="CG25" s="43"/>
      <c r="CH25" s="44"/>
      <c r="CI25" s="21"/>
      <c r="CJ25" s="41"/>
      <c r="CK25" s="40"/>
      <c r="CL25" s="41"/>
      <c r="CO25" s="43">
        <f t="shared" ca="1" si="7"/>
        <v>0.37821598556933145</v>
      </c>
      <c r="CP25" s="44">
        <f t="shared" ca="1" si="0"/>
        <v>24</v>
      </c>
      <c r="CQ25" s="21"/>
      <c r="CR25" s="41">
        <v>25</v>
      </c>
      <c r="CS25" s="40">
        <v>3</v>
      </c>
      <c r="CT25" s="41">
        <v>6</v>
      </c>
      <c r="CV25" s="40"/>
      <c r="CW25" s="40"/>
    </row>
    <row r="26" spans="1:101" s="1" customFormat="1" ht="42" customHeight="1" x14ac:dyDescent="0.25">
      <c r="A26" s="9"/>
      <c r="B26" s="14"/>
      <c r="C26" s="14"/>
      <c r="D26" s="15"/>
      <c r="E26" s="15"/>
      <c r="F26" s="8"/>
      <c r="G26" s="9"/>
      <c r="H26" s="14"/>
      <c r="I26" s="14"/>
      <c r="J26" s="15"/>
      <c r="K26" s="15"/>
      <c r="L26" s="8"/>
      <c r="M26" s="9"/>
      <c r="N26" s="14"/>
      <c r="O26" s="14"/>
      <c r="P26" s="15"/>
      <c r="Q26" s="15"/>
      <c r="R26" s="8"/>
      <c r="S26" s="2"/>
      <c r="T26" s="2"/>
      <c r="U26" s="2"/>
      <c r="V26" s="2"/>
      <c r="W26" s="2"/>
      <c r="X26" s="41"/>
      <c r="Y26" s="60" t="s">
        <v>12</v>
      </c>
      <c r="Z26" s="150">
        <f t="shared" ca="1" si="28"/>
        <v>3</v>
      </c>
      <c r="AA26" s="150">
        <f t="shared" ca="1" si="29"/>
        <v>9</v>
      </c>
      <c r="AB26" s="150">
        <f t="shared" ca="1" si="30"/>
        <v>10</v>
      </c>
      <c r="AC26" s="150">
        <f t="shared" ca="1" si="27"/>
        <v>10</v>
      </c>
      <c r="AD26" s="41"/>
      <c r="AE26" s="41"/>
      <c r="AF26" s="41"/>
      <c r="AG26" s="41"/>
      <c r="AH26" s="39"/>
      <c r="AI26" s="40"/>
      <c r="AJ26" s="40"/>
      <c r="AK26" s="40"/>
      <c r="AL26" s="40"/>
      <c r="AM26" s="40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41"/>
      <c r="BC26" s="41"/>
      <c r="BD26" s="41"/>
      <c r="BE26" s="41"/>
      <c r="BF26" s="41"/>
      <c r="BG26" s="41"/>
      <c r="BH26" s="41"/>
      <c r="BI26" s="41"/>
      <c r="BJ26" s="41"/>
      <c r="BK26" s="41"/>
      <c r="BL26" s="41"/>
      <c r="BM26" s="41"/>
      <c r="BN26" s="41"/>
      <c r="BO26" s="41"/>
      <c r="BP26" s="41"/>
      <c r="BQ26" s="41"/>
      <c r="BR26" s="41"/>
      <c r="BS26" s="41"/>
      <c r="BT26" s="41"/>
      <c r="BU26" s="41"/>
      <c r="BV26" s="41"/>
      <c r="BW26" s="41"/>
      <c r="BX26" s="41"/>
      <c r="BY26" s="43"/>
      <c r="BZ26" s="44"/>
      <c r="CA26" s="21"/>
      <c r="CB26" s="41"/>
      <c r="CC26" s="40"/>
      <c r="CD26" s="41"/>
      <c r="CG26" s="43"/>
      <c r="CH26" s="44"/>
      <c r="CI26" s="21"/>
      <c r="CJ26" s="41"/>
      <c r="CK26" s="40"/>
      <c r="CL26" s="41"/>
      <c r="CO26" s="43">
        <f t="shared" ca="1" si="7"/>
        <v>0.26401114516150492</v>
      </c>
      <c r="CP26" s="44">
        <f t="shared" ca="1" si="0"/>
        <v>30</v>
      </c>
      <c r="CQ26" s="21"/>
      <c r="CR26" s="41">
        <v>26</v>
      </c>
      <c r="CS26" s="40">
        <v>3</v>
      </c>
      <c r="CT26" s="41">
        <v>7</v>
      </c>
      <c r="CV26" s="40"/>
      <c r="CW26" s="40"/>
    </row>
    <row r="27" spans="1:101" s="1" customFormat="1" ht="15" customHeight="1" x14ac:dyDescent="0.25">
      <c r="A27" s="16"/>
      <c r="B27" s="17"/>
      <c r="C27" s="17"/>
      <c r="D27" s="17"/>
      <c r="E27" s="17"/>
      <c r="F27" s="18"/>
      <c r="G27" s="16"/>
      <c r="H27" s="17"/>
      <c r="I27" s="17"/>
      <c r="J27" s="17"/>
      <c r="K27" s="17"/>
      <c r="L27" s="18"/>
      <c r="M27" s="16"/>
      <c r="N27" s="17"/>
      <c r="O27" s="17"/>
      <c r="P27" s="17"/>
      <c r="Q27" s="17"/>
      <c r="R27" s="18"/>
      <c r="S27" s="2"/>
      <c r="T27" s="2"/>
      <c r="U27" s="2"/>
      <c r="V27" s="2"/>
      <c r="W27" s="2"/>
      <c r="X27" s="41"/>
      <c r="Y27" s="60" t="s">
        <v>11</v>
      </c>
      <c r="Z27" s="150">
        <f t="shared" ca="1" si="28"/>
        <v>7</v>
      </c>
      <c r="AA27" s="150">
        <f t="shared" ca="1" si="29"/>
        <v>9</v>
      </c>
      <c r="AB27" s="150">
        <f t="shared" ca="1" si="30"/>
        <v>10</v>
      </c>
      <c r="AC27" s="150">
        <f t="shared" ca="1" si="27"/>
        <v>10</v>
      </c>
      <c r="AD27" s="41"/>
      <c r="AE27" s="41"/>
      <c r="AF27" s="41"/>
      <c r="AG27" s="41"/>
      <c r="AH27" s="39"/>
      <c r="AI27" s="40"/>
      <c r="AJ27" s="40"/>
      <c r="AK27" s="40"/>
      <c r="AL27" s="40"/>
      <c r="AM27" s="40"/>
      <c r="AN27" s="41"/>
      <c r="AO27" s="41"/>
      <c r="AP27" s="41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41"/>
      <c r="BQ27" s="41"/>
      <c r="BR27" s="41"/>
      <c r="BS27" s="41"/>
      <c r="BT27" s="41"/>
      <c r="BU27" s="41"/>
      <c r="BV27" s="41"/>
      <c r="BW27" s="41"/>
      <c r="BX27" s="41"/>
      <c r="BY27" s="43"/>
      <c r="BZ27" s="44"/>
      <c r="CA27" s="21"/>
      <c r="CB27" s="41"/>
      <c r="CC27" s="40"/>
      <c r="CD27" s="41"/>
      <c r="CG27" s="43"/>
      <c r="CH27" s="44"/>
      <c r="CI27" s="21"/>
      <c r="CJ27" s="41"/>
      <c r="CK27" s="40"/>
      <c r="CL27" s="41"/>
      <c r="CO27" s="43">
        <f t="shared" ca="1" si="7"/>
        <v>0.11807986265536186</v>
      </c>
      <c r="CP27" s="44">
        <f t="shared" ca="1" si="0"/>
        <v>38</v>
      </c>
      <c r="CQ27" s="21"/>
      <c r="CR27" s="41">
        <v>27</v>
      </c>
      <c r="CS27" s="40">
        <v>3</v>
      </c>
      <c r="CT27" s="41">
        <v>8</v>
      </c>
      <c r="CV27" s="40"/>
      <c r="CW27" s="40"/>
    </row>
    <row r="28" spans="1:101" s="1" customFormat="1" ht="39.950000000000003" customHeight="1" thickBot="1" x14ac:dyDescent="0.3">
      <c r="A28" s="177" t="str">
        <f>A1</f>
        <v>ひき算 筆算 ３けた－２けた ひかれる数十位０</v>
      </c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9">
        <f>Q1</f>
        <v>1</v>
      </c>
      <c r="R28" s="179"/>
      <c r="S28" s="38"/>
      <c r="T28" s="38"/>
      <c r="U28" s="38"/>
      <c r="V28" s="38"/>
      <c r="W28" s="38"/>
      <c r="X28" s="41"/>
      <c r="Y28" s="41"/>
      <c r="Z28" s="41" t="str">
        <f t="shared" ref="Z28:AB40" si="31">Z1</f>
        <v>被減数修正</v>
      </c>
      <c r="AA28" s="41"/>
      <c r="AB28" s="41"/>
      <c r="AC28" s="41"/>
      <c r="AD28" s="41" t="str">
        <f t="shared" ref="AD28:AD40" si="32">AD1</f>
        <v>減数修正</v>
      </c>
      <c r="AE28" s="41"/>
      <c r="AF28" s="41"/>
      <c r="AG28" s="41"/>
      <c r="AH28" s="46"/>
      <c r="AI28" s="41"/>
      <c r="AJ28" s="41"/>
      <c r="AK28" s="41"/>
      <c r="AL28" s="41"/>
      <c r="AM28" s="41"/>
      <c r="AN28" s="41"/>
      <c r="AO28" s="41"/>
      <c r="AP28" s="41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41"/>
      <c r="BQ28" s="41"/>
      <c r="BR28" s="41"/>
      <c r="BS28" s="41"/>
      <c r="BT28" s="41"/>
      <c r="BU28" s="41"/>
      <c r="BV28" s="41"/>
      <c r="BW28" s="41"/>
      <c r="BX28" s="41"/>
      <c r="BY28" s="43"/>
      <c r="BZ28" s="44"/>
      <c r="CA28" s="21"/>
      <c r="CB28" s="41"/>
      <c r="CC28" s="40"/>
      <c r="CD28" s="41"/>
      <c r="CG28" s="43"/>
      <c r="CH28" s="44"/>
      <c r="CI28" s="21"/>
      <c r="CJ28" s="41"/>
      <c r="CK28" s="40"/>
      <c r="CL28" s="41"/>
      <c r="CO28" s="43">
        <f t="shared" ca="1" si="7"/>
        <v>0.14771990081833875</v>
      </c>
      <c r="CP28" s="44">
        <f t="shared" ca="1" si="0"/>
        <v>37</v>
      </c>
      <c r="CQ28" s="21"/>
      <c r="CR28" s="41">
        <v>28</v>
      </c>
      <c r="CS28" s="40">
        <v>3</v>
      </c>
      <c r="CT28" s="41">
        <v>9</v>
      </c>
      <c r="CV28" s="40"/>
      <c r="CW28" s="40"/>
    </row>
    <row r="29" spans="1:101" s="1" customFormat="1" ht="38.25" customHeight="1" thickBot="1" x14ac:dyDescent="0.3">
      <c r="A29" s="48"/>
      <c r="B29" s="171" t="str">
        <f>B2</f>
        <v>　　月　　日</v>
      </c>
      <c r="C29" s="172"/>
      <c r="D29" s="172"/>
      <c r="E29" s="173"/>
      <c r="F29" s="171" t="str">
        <f>F2</f>
        <v>名前</v>
      </c>
      <c r="G29" s="172"/>
      <c r="H29" s="172"/>
      <c r="I29" s="171"/>
      <c r="J29" s="172"/>
      <c r="K29" s="172"/>
      <c r="L29" s="172"/>
      <c r="M29" s="172"/>
      <c r="N29" s="172"/>
      <c r="O29" s="172"/>
      <c r="P29" s="172"/>
      <c r="Q29" s="173"/>
      <c r="R29" s="48"/>
      <c r="S29" s="21"/>
      <c r="V29" s="21"/>
      <c r="W29" s="21"/>
      <c r="X29" s="41"/>
      <c r="Y29" s="41" t="str">
        <f t="shared" ref="Y29:Y40" si="33">Y2</f>
        <v>①</v>
      </c>
      <c r="Z29" s="45">
        <f t="shared" ca="1" si="31"/>
        <v>1</v>
      </c>
      <c r="AA29" s="45">
        <f t="shared" ca="1" si="31"/>
        <v>0</v>
      </c>
      <c r="AB29" s="45">
        <f t="shared" ca="1" si="31"/>
        <v>2</v>
      </c>
      <c r="AC29" s="41"/>
      <c r="AD29" s="45">
        <f t="shared" ca="1" si="32"/>
        <v>0</v>
      </c>
      <c r="AE29" s="45">
        <f t="shared" ref="AE29:AF40" ca="1" si="34">AE2</f>
        <v>2</v>
      </c>
      <c r="AF29" s="45">
        <f t="shared" ca="1" si="34"/>
        <v>4</v>
      </c>
      <c r="AG29" s="41"/>
      <c r="AH29" s="46" t="str">
        <f t="shared" ref="AH29:AM40" si="35">AH2</f>
        <v>①</v>
      </c>
      <c r="AI29" s="45">
        <f t="shared" ca="1" si="35"/>
        <v>102</v>
      </c>
      <c r="AJ29" s="41" t="str">
        <f t="shared" si="35"/>
        <v>－</v>
      </c>
      <c r="AK29" s="45">
        <f t="shared" ca="1" si="35"/>
        <v>24</v>
      </c>
      <c r="AL29" s="41" t="str">
        <f t="shared" si="35"/>
        <v>＝</v>
      </c>
      <c r="AM29" s="45">
        <f t="shared" ca="1" si="35"/>
        <v>78</v>
      </c>
      <c r="AN29" s="41"/>
      <c r="AO29" s="40"/>
      <c r="AP29" s="40"/>
      <c r="AQ29" s="40"/>
      <c r="AR29" s="40"/>
      <c r="AS29" s="40"/>
      <c r="AT29" s="40"/>
      <c r="AU29" s="40"/>
      <c r="AV29" s="40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3"/>
      <c r="BZ29" s="44"/>
      <c r="CA29" s="21"/>
      <c r="CB29" s="41"/>
      <c r="CC29" s="40"/>
      <c r="CD29" s="41"/>
      <c r="CG29" s="43"/>
      <c r="CH29" s="44"/>
      <c r="CI29" s="21"/>
      <c r="CJ29" s="41"/>
      <c r="CK29" s="40"/>
      <c r="CL29" s="41"/>
      <c r="CO29" s="43">
        <f t="shared" ca="1" si="7"/>
        <v>0.38102542623481117</v>
      </c>
      <c r="CP29" s="44">
        <f t="shared" ca="1" si="0"/>
        <v>23</v>
      </c>
      <c r="CQ29" s="21"/>
      <c r="CR29" s="41">
        <v>29</v>
      </c>
      <c r="CS29" s="41">
        <v>4</v>
      </c>
      <c r="CT29" s="41">
        <v>5</v>
      </c>
      <c r="CV29" s="40"/>
      <c r="CW29" s="40"/>
    </row>
    <row r="30" spans="1:101" s="1" customFormat="1" ht="15" customHeight="1" x14ac:dyDescent="0.25">
      <c r="A30" s="22"/>
      <c r="B30" s="23"/>
      <c r="C30" s="23"/>
      <c r="D30" s="23"/>
      <c r="E30" s="23"/>
      <c r="F30" s="23"/>
      <c r="G30" s="23"/>
      <c r="H30" s="23"/>
      <c r="I30" s="23"/>
      <c r="J30" s="22"/>
      <c r="K30" s="22"/>
      <c r="L30" s="22"/>
      <c r="M30" s="22"/>
      <c r="N30" s="22"/>
      <c r="O30" s="22"/>
      <c r="P30" s="22"/>
      <c r="Q30" s="22"/>
      <c r="R30" s="22"/>
      <c r="S30" s="48"/>
      <c r="V30" s="48"/>
      <c r="W30" s="48"/>
      <c r="X30" s="41"/>
      <c r="Y30" s="41" t="str">
        <f t="shared" si="33"/>
        <v>②</v>
      </c>
      <c r="Z30" s="45">
        <f t="shared" ca="1" si="31"/>
        <v>6</v>
      </c>
      <c r="AA30" s="45">
        <f t="shared" ca="1" si="31"/>
        <v>0</v>
      </c>
      <c r="AB30" s="45">
        <f t="shared" ca="1" si="31"/>
        <v>5</v>
      </c>
      <c r="AC30" s="41"/>
      <c r="AD30" s="45">
        <f t="shared" ca="1" si="32"/>
        <v>0</v>
      </c>
      <c r="AE30" s="45">
        <f t="shared" ca="1" si="34"/>
        <v>8</v>
      </c>
      <c r="AF30" s="45">
        <f t="shared" ca="1" si="34"/>
        <v>8</v>
      </c>
      <c r="AG30" s="41"/>
      <c r="AH30" s="46" t="str">
        <f t="shared" si="35"/>
        <v>②</v>
      </c>
      <c r="AI30" s="45">
        <f t="shared" ca="1" si="35"/>
        <v>605</v>
      </c>
      <c r="AJ30" s="41" t="str">
        <f t="shared" si="35"/>
        <v>－</v>
      </c>
      <c r="AK30" s="45">
        <f t="shared" ca="1" si="35"/>
        <v>88</v>
      </c>
      <c r="AL30" s="41" t="str">
        <f t="shared" si="35"/>
        <v>＝</v>
      </c>
      <c r="AM30" s="45">
        <f t="shared" ca="1" si="35"/>
        <v>517</v>
      </c>
      <c r="AN30" s="41"/>
      <c r="AO30" s="40"/>
      <c r="AP30" s="93"/>
      <c r="AQ30" s="94"/>
      <c r="AR30" s="94"/>
      <c r="AS30" s="94"/>
      <c r="AT30" s="94"/>
      <c r="AU30" s="95"/>
      <c r="AV30" s="40"/>
      <c r="AW30" s="3"/>
      <c r="AX30" s="109"/>
      <c r="AY30" s="109"/>
      <c r="AZ30" s="109"/>
      <c r="BA30" s="109"/>
      <c r="BB30" s="110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41"/>
      <c r="BQ30" s="41"/>
      <c r="BR30" s="41"/>
      <c r="BS30" s="41"/>
      <c r="BT30" s="41"/>
      <c r="BU30" s="41"/>
      <c r="BV30" s="41"/>
      <c r="BW30" s="41"/>
      <c r="BX30" s="41"/>
      <c r="BY30" s="43"/>
      <c r="BZ30" s="44"/>
      <c r="CA30" s="21"/>
      <c r="CB30" s="41"/>
      <c r="CC30" s="40"/>
      <c r="CD30" s="41"/>
      <c r="CG30" s="43"/>
      <c r="CH30" s="44"/>
      <c r="CI30" s="21"/>
      <c r="CJ30" s="41"/>
      <c r="CK30" s="40"/>
      <c r="CL30" s="41"/>
      <c r="CO30" s="43">
        <f t="shared" ca="1" si="7"/>
        <v>0.50801987522130754</v>
      </c>
      <c r="CP30" s="44">
        <f t="shared" ca="1" si="0"/>
        <v>18</v>
      </c>
      <c r="CQ30" s="21"/>
      <c r="CR30" s="41">
        <v>30</v>
      </c>
      <c r="CS30" s="41">
        <v>4</v>
      </c>
      <c r="CT30" s="41">
        <v>6</v>
      </c>
      <c r="CV30" s="40"/>
      <c r="CW30" s="40"/>
    </row>
    <row r="31" spans="1:101" s="1" customFormat="1" ht="36.6" customHeight="1" x14ac:dyDescent="0.25">
      <c r="A31" s="24"/>
      <c r="B31" s="25"/>
      <c r="C31" s="25"/>
      <c r="D31" s="26" t="str">
        <f ca="1">IF($AT43="","",VLOOKUP($AT43,$BT$43:$BU$53,2,FALSE))</f>
        <v>⑨</v>
      </c>
      <c r="E31" s="25"/>
      <c r="F31" s="25"/>
      <c r="G31" s="27"/>
      <c r="H31" s="25"/>
      <c r="I31" s="25"/>
      <c r="J31" s="26" t="str">
        <f ca="1">IF($AT44="","",VLOOKUP($AT44,$BT$43:$BU$53,2,FALSE))</f>
        <v>⑨</v>
      </c>
      <c r="K31" s="25"/>
      <c r="L31" s="28"/>
      <c r="M31" s="24"/>
      <c r="N31" s="28"/>
      <c r="O31" s="25"/>
      <c r="P31" s="26" t="str">
        <f ca="1">IF($AT45="","",VLOOKUP($AT45,$BT$43:$BU$53,2,FALSE))</f>
        <v>⑨</v>
      </c>
      <c r="Q31" s="25"/>
      <c r="R31" s="29"/>
      <c r="S31" s="48"/>
      <c r="T31" s="21"/>
      <c r="U31" s="21"/>
      <c r="V31" s="48"/>
      <c r="W31" s="48"/>
      <c r="X31" s="41"/>
      <c r="Y31" s="41" t="str">
        <f t="shared" si="33"/>
        <v>③</v>
      </c>
      <c r="Z31" s="45">
        <f t="shared" ca="1" si="31"/>
        <v>3</v>
      </c>
      <c r="AA31" s="45">
        <f t="shared" ca="1" si="31"/>
        <v>0</v>
      </c>
      <c r="AB31" s="45">
        <f t="shared" ca="1" si="31"/>
        <v>2</v>
      </c>
      <c r="AC31" s="41"/>
      <c r="AD31" s="45">
        <f t="shared" ca="1" si="32"/>
        <v>0</v>
      </c>
      <c r="AE31" s="45">
        <f t="shared" ca="1" si="34"/>
        <v>1</v>
      </c>
      <c r="AF31" s="45">
        <f t="shared" ca="1" si="34"/>
        <v>7</v>
      </c>
      <c r="AG31" s="41"/>
      <c r="AH31" s="46" t="str">
        <f t="shared" si="35"/>
        <v>③</v>
      </c>
      <c r="AI31" s="45">
        <f t="shared" ca="1" si="35"/>
        <v>302</v>
      </c>
      <c r="AJ31" s="41" t="str">
        <f t="shared" si="35"/>
        <v>－</v>
      </c>
      <c r="AK31" s="45">
        <f t="shared" ca="1" si="35"/>
        <v>17</v>
      </c>
      <c r="AL31" s="41" t="str">
        <f t="shared" si="35"/>
        <v>＝</v>
      </c>
      <c r="AM31" s="45">
        <f t="shared" ca="1" si="35"/>
        <v>285</v>
      </c>
      <c r="AN31" s="41"/>
      <c r="AO31" s="40"/>
      <c r="AP31" s="96"/>
      <c r="AQ31" s="108"/>
      <c r="AR31" s="108"/>
      <c r="AS31" s="108" t="str">
        <f ca="1">IF(AT43="","",VLOOKUP($AT43,$BT$43:$BU$53,2,FALSE))</f>
        <v>⑨</v>
      </c>
      <c r="AT31" s="108"/>
      <c r="AU31" s="97"/>
      <c r="AV31" s="40"/>
      <c r="AW31" s="9"/>
      <c r="AX31" s="2"/>
      <c r="AY31" s="89"/>
      <c r="AZ31" s="30" t="s">
        <v>30</v>
      </c>
      <c r="BA31" s="89"/>
      <c r="BB31" s="11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41"/>
      <c r="BQ31" s="41"/>
      <c r="BR31" s="41"/>
      <c r="BS31" s="41"/>
      <c r="BT31" s="41"/>
      <c r="BU31" s="41"/>
      <c r="BV31" s="41"/>
      <c r="BW31" s="41"/>
      <c r="BX31" s="41"/>
      <c r="BY31" s="43"/>
      <c r="BZ31" s="44"/>
      <c r="CA31" s="21"/>
      <c r="CB31" s="41"/>
      <c r="CC31" s="40"/>
      <c r="CD31" s="41"/>
      <c r="CG31" s="43"/>
      <c r="CH31" s="44"/>
      <c r="CI31" s="21"/>
      <c r="CJ31" s="41"/>
      <c r="CK31" s="40"/>
      <c r="CL31" s="41"/>
      <c r="CO31" s="43">
        <f t="shared" ca="1" si="7"/>
        <v>2.8560461118107172E-2</v>
      </c>
      <c r="CP31" s="44">
        <f t="shared" ca="1" si="0"/>
        <v>42</v>
      </c>
      <c r="CQ31" s="21"/>
      <c r="CR31" s="41">
        <v>31</v>
      </c>
      <c r="CS31" s="40">
        <v>4</v>
      </c>
      <c r="CT31" s="41">
        <v>7</v>
      </c>
      <c r="CV31" s="40"/>
      <c r="CW31" s="40"/>
    </row>
    <row r="32" spans="1:101" s="1" customFormat="1" ht="36.6" customHeight="1" x14ac:dyDescent="0.25">
      <c r="A32" s="6" t="str">
        <f>A5</f>
        <v>①</v>
      </c>
      <c r="B32" s="7"/>
      <c r="C32" s="36" t="str">
        <f ca="1">IF($AH43="","",VLOOKUP($AH43,$BT$43:$BU$53,2,FALSE))</f>
        <v>⓪</v>
      </c>
      <c r="D32" s="36" t="str">
        <f ca="1">IF($BC43="","",VLOOKUP($BC43,$BT$43:$BU$53,2,FALSE))</f>
        <v>⑩</v>
      </c>
      <c r="E32" s="36" t="str">
        <f ca="1">IF($BN43="","",VLOOKUP($BN43,$BT$43:$BU$53,2,FALSE))</f>
        <v>⑩</v>
      </c>
      <c r="F32" s="8"/>
      <c r="G32" s="6" t="str">
        <f>G5</f>
        <v>②</v>
      </c>
      <c r="H32" s="7"/>
      <c r="I32" s="36" t="str">
        <f ca="1">IF($AH44="","",VLOOKUP($AH44,$BT$43:$BU$53,2,FALSE))</f>
        <v>⑤</v>
      </c>
      <c r="J32" s="36" t="str">
        <f ca="1">IF($BC44="","",VLOOKUP($BC44,$BT$43:$BU$53,2,FALSE))</f>
        <v>⑩</v>
      </c>
      <c r="K32" s="36" t="str">
        <f ca="1">IF($BN44="","",VLOOKUP($BN44,$BT$43:$BU$53,2,FALSE))</f>
        <v>⑩</v>
      </c>
      <c r="L32" s="8"/>
      <c r="M32" s="6" t="str">
        <f>M5</f>
        <v>③</v>
      </c>
      <c r="N32" s="30"/>
      <c r="O32" s="36" t="str">
        <f ca="1">IF($AH45="","",VLOOKUP($AH45,$BT$43:$BU$53,2,FALSE))</f>
        <v>②</v>
      </c>
      <c r="P32" s="36" t="str">
        <f ca="1">IF($BC45="","",VLOOKUP($BC45,$BT$43:$BU$53,2,FALSE))</f>
        <v>⑩</v>
      </c>
      <c r="Q32" s="36" t="str">
        <f ca="1">IF($BN45="","",VLOOKUP($BN45,$BT$43:$BU$53,2,FALSE))</f>
        <v>⑩</v>
      </c>
      <c r="R32" s="8"/>
      <c r="S32" s="2"/>
      <c r="T32" s="2"/>
      <c r="U32" s="48"/>
      <c r="V32" s="2"/>
      <c r="W32" s="2"/>
      <c r="X32" s="41"/>
      <c r="Y32" s="41" t="str">
        <f t="shared" si="33"/>
        <v>④</v>
      </c>
      <c r="Z32" s="45">
        <f t="shared" ca="1" si="31"/>
        <v>9</v>
      </c>
      <c r="AA32" s="45">
        <f t="shared" ca="1" si="31"/>
        <v>0</v>
      </c>
      <c r="AB32" s="45">
        <f t="shared" ca="1" si="31"/>
        <v>0</v>
      </c>
      <c r="AC32" s="41"/>
      <c r="AD32" s="45">
        <f t="shared" ca="1" si="32"/>
        <v>0</v>
      </c>
      <c r="AE32" s="45">
        <f t="shared" ca="1" si="34"/>
        <v>6</v>
      </c>
      <c r="AF32" s="45">
        <f t="shared" ca="1" si="34"/>
        <v>8</v>
      </c>
      <c r="AG32" s="41"/>
      <c r="AH32" s="46" t="str">
        <f t="shared" si="35"/>
        <v>④</v>
      </c>
      <c r="AI32" s="45">
        <f t="shared" ca="1" si="35"/>
        <v>900</v>
      </c>
      <c r="AJ32" s="41" t="str">
        <f t="shared" si="35"/>
        <v>－</v>
      </c>
      <c r="AK32" s="45">
        <f t="shared" ca="1" si="35"/>
        <v>68</v>
      </c>
      <c r="AL32" s="41" t="str">
        <f t="shared" si="35"/>
        <v>＝</v>
      </c>
      <c r="AM32" s="45">
        <f t="shared" ca="1" si="35"/>
        <v>832</v>
      </c>
      <c r="AN32" s="41"/>
      <c r="AO32" s="40"/>
      <c r="AP32" s="96"/>
      <c r="AQ32" s="107"/>
      <c r="AR32" s="108" t="str">
        <f ca="1">IF(AH43="","",VLOOKUP($AH43,$BT$43:$BU$53,2,FALSE))</f>
        <v>⓪</v>
      </c>
      <c r="AS32" s="108" t="str">
        <f ca="1">IF(BC43="","",VLOOKUP($BC43,$BT$43:$BU$53,2,FALSE))</f>
        <v>⑩</v>
      </c>
      <c r="AT32" s="108" t="str">
        <f ca="1">IF(BN43="","",VLOOKUP($BN43,$BT$43:$BU$53,2,FALSE))</f>
        <v>⑩</v>
      </c>
      <c r="AU32" s="97"/>
      <c r="AV32" s="40"/>
      <c r="AW32" s="9"/>
      <c r="AX32" s="2"/>
      <c r="AY32" s="30" t="s">
        <v>56</v>
      </c>
      <c r="AZ32" s="30" t="s">
        <v>32</v>
      </c>
      <c r="BA32" s="30" t="s">
        <v>31</v>
      </c>
      <c r="BB32" s="111"/>
      <c r="BC32" s="41"/>
      <c r="BD32" s="41"/>
      <c r="BE32" s="41"/>
      <c r="BF32" s="41"/>
      <c r="BG32" s="41"/>
      <c r="BH32" s="41"/>
      <c r="BI32" s="41"/>
      <c r="BJ32" s="41"/>
      <c r="BK32" s="41"/>
      <c r="BL32" s="41"/>
      <c r="BM32" s="41"/>
      <c r="BN32" s="41"/>
      <c r="BO32" s="41"/>
      <c r="BP32" s="41"/>
      <c r="BQ32" s="41"/>
      <c r="BR32" s="41"/>
      <c r="BS32" s="41"/>
      <c r="BT32" s="41"/>
      <c r="BU32" s="41"/>
      <c r="BV32" s="41"/>
      <c r="BW32" s="41"/>
      <c r="BX32" s="41"/>
      <c r="BY32" s="43"/>
      <c r="BZ32" s="44"/>
      <c r="CA32" s="21"/>
      <c r="CB32" s="41"/>
      <c r="CC32" s="40"/>
      <c r="CD32" s="41"/>
      <c r="CG32" s="43"/>
      <c r="CH32" s="44"/>
      <c r="CI32" s="21"/>
      <c r="CJ32" s="41"/>
      <c r="CK32" s="40"/>
      <c r="CL32" s="41"/>
      <c r="CO32" s="43">
        <f t="shared" ca="1" si="7"/>
        <v>0.68161922010348863</v>
      </c>
      <c r="CP32" s="44">
        <f t="shared" ca="1" si="0"/>
        <v>13</v>
      </c>
      <c r="CQ32" s="21"/>
      <c r="CR32" s="41">
        <v>32</v>
      </c>
      <c r="CS32" s="40">
        <v>4</v>
      </c>
      <c r="CT32" s="41">
        <v>8</v>
      </c>
      <c r="CV32" s="40"/>
      <c r="CW32" s="40"/>
    </row>
    <row r="33" spans="1:101" s="1" customFormat="1" ht="42" customHeight="1" x14ac:dyDescent="0.25">
      <c r="A33" s="9"/>
      <c r="B33" s="31"/>
      <c r="C33" s="32">
        <f t="shared" ref="C33:Q33" ca="1" si="36">C6</f>
        <v>1</v>
      </c>
      <c r="D33" s="11">
        <f t="shared" ca="1" si="36"/>
        <v>0</v>
      </c>
      <c r="E33" s="11">
        <f t="shared" ca="1" si="36"/>
        <v>2</v>
      </c>
      <c r="F33" s="8"/>
      <c r="G33" s="9"/>
      <c r="H33" s="31"/>
      <c r="I33" s="32">
        <f t="shared" ca="1" si="36"/>
        <v>6</v>
      </c>
      <c r="J33" s="11">
        <f t="shared" ca="1" si="36"/>
        <v>0</v>
      </c>
      <c r="K33" s="11">
        <f t="shared" ca="1" si="36"/>
        <v>5</v>
      </c>
      <c r="L33" s="8"/>
      <c r="M33" s="9"/>
      <c r="N33" s="31"/>
      <c r="O33" s="32">
        <f t="shared" ca="1" si="36"/>
        <v>3</v>
      </c>
      <c r="P33" s="11">
        <f t="shared" ca="1" si="36"/>
        <v>0</v>
      </c>
      <c r="Q33" s="11">
        <f t="shared" ca="1" si="36"/>
        <v>2</v>
      </c>
      <c r="R33" s="8"/>
      <c r="S33" s="2"/>
      <c r="T33" s="48"/>
      <c r="U33" s="2"/>
      <c r="V33" s="2"/>
      <c r="W33" s="2"/>
      <c r="X33" s="41"/>
      <c r="Y33" s="41" t="str">
        <f t="shared" si="33"/>
        <v>⑤</v>
      </c>
      <c r="Z33" s="45">
        <f t="shared" ca="1" si="31"/>
        <v>2</v>
      </c>
      <c r="AA33" s="45">
        <f t="shared" ca="1" si="31"/>
        <v>0</v>
      </c>
      <c r="AB33" s="45">
        <f t="shared" ca="1" si="31"/>
        <v>1</v>
      </c>
      <c r="AC33" s="41"/>
      <c r="AD33" s="45">
        <f t="shared" ca="1" si="32"/>
        <v>0</v>
      </c>
      <c r="AE33" s="45">
        <f t="shared" ca="1" si="34"/>
        <v>4</v>
      </c>
      <c r="AF33" s="45">
        <f t="shared" ca="1" si="34"/>
        <v>5</v>
      </c>
      <c r="AG33" s="41"/>
      <c r="AH33" s="46" t="str">
        <f t="shared" si="35"/>
        <v>⑤</v>
      </c>
      <c r="AI33" s="45">
        <f t="shared" ca="1" si="35"/>
        <v>201</v>
      </c>
      <c r="AJ33" s="41" t="str">
        <f t="shared" si="35"/>
        <v>－</v>
      </c>
      <c r="AK33" s="45">
        <f t="shared" ca="1" si="35"/>
        <v>45</v>
      </c>
      <c r="AL33" s="41" t="str">
        <f t="shared" si="35"/>
        <v>＝</v>
      </c>
      <c r="AM33" s="45">
        <f t="shared" ca="1" si="35"/>
        <v>156</v>
      </c>
      <c r="AN33" s="41"/>
      <c r="AO33" s="40"/>
      <c r="AP33" s="96"/>
      <c r="AQ33" s="101"/>
      <c r="AR33" s="102">
        <f t="shared" ref="AR33:AT35" ca="1" si="37">C33</f>
        <v>1</v>
      </c>
      <c r="AS33" s="103">
        <f t="shared" ca="1" si="37"/>
        <v>0</v>
      </c>
      <c r="AT33" s="103">
        <f t="shared" ca="1" si="37"/>
        <v>2</v>
      </c>
      <c r="AU33" s="97"/>
      <c r="AV33" s="40"/>
      <c r="AW33" s="9"/>
      <c r="AX33" s="2"/>
      <c r="AY33" s="30" t="s">
        <v>55</v>
      </c>
      <c r="AZ33" s="30" t="s">
        <v>33</v>
      </c>
      <c r="BA33" s="88">
        <v>4</v>
      </c>
      <c r="BB33" s="11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3"/>
      <c r="BZ33" s="44"/>
      <c r="CA33" s="21"/>
      <c r="CB33" s="41"/>
      <c r="CC33" s="40"/>
      <c r="CD33" s="41"/>
      <c r="CG33" s="43"/>
      <c r="CH33" s="44"/>
      <c r="CI33" s="21"/>
      <c r="CJ33" s="41"/>
      <c r="CK33" s="40"/>
      <c r="CL33" s="41"/>
      <c r="CO33" s="43">
        <f t="shared" ca="1" si="7"/>
        <v>0.2035964957345473</v>
      </c>
      <c r="CP33" s="44">
        <f t="shared" ca="1" si="0"/>
        <v>34</v>
      </c>
      <c r="CQ33" s="21"/>
      <c r="CR33" s="41">
        <v>33</v>
      </c>
      <c r="CS33" s="40">
        <v>4</v>
      </c>
      <c r="CT33" s="41">
        <v>9</v>
      </c>
      <c r="CV33" s="40"/>
      <c r="CW33" s="40"/>
    </row>
    <row r="34" spans="1:101" s="1" customFormat="1" ht="42" customHeight="1" thickBot="1" x14ac:dyDescent="0.3">
      <c r="A34" s="9"/>
      <c r="B34" s="12" t="str">
        <f t="shared" ref="B34:Q34" si="38">B7</f>
        <v>－</v>
      </c>
      <c r="C34" s="13">
        <f t="shared" ca="1" si="38"/>
        <v>0</v>
      </c>
      <c r="D34" s="13">
        <f t="shared" ca="1" si="38"/>
        <v>2</v>
      </c>
      <c r="E34" s="13">
        <f t="shared" ca="1" si="38"/>
        <v>4</v>
      </c>
      <c r="F34" s="8"/>
      <c r="G34" s="9"/>
      <c r="H34" s="12" t="str">
        <f t="shared" si="38"/>
        <v>－</v>
      </c>
      <c r="I34" s="13">
        <f t="shared" ca="1" si="38"/>
        <v>0</v>
      </c>
      <c r="J34" s="13">
        <f t="shared" ca="1" si="38"/>
        <v>8</v>
      </c>
      <c r="K34" s="13">
        <f t="shared" ca="1" si="38"/>
        <v>8</v>
      </c>
      <c r="L34" s="8"/>
      <c r="M34" s="9"/>
      <c r="N34" s="12" t="str">
        <f t="shared" si="38"/>
        <v>－</v>
      </c>
      <c r="O34" s="13">
        <f t="shared" ca="1" si="38"/>
        <v>0</v>
      </c>
      <c r="P34" s="13">
        <f t="shared" ca="1" si="38"/>
        <v>1</v>
      </c>
      <c r="Q34" s="13">
        <f t="shared" ca="1" si="38"/>
        <v>7</v>
      </c>
      <c r="R34" s="8"/>
      <c r="S34" s="2"/>
      <c r="U34" s="2"/>
      <c r="V34" s="2"/>
      <c r="W34" s="2"/>
      <c r="X34" s="41"/>
      <c r="Y34" s="41" t="str">
        <f t="shared" si="33"/>
        <v>⑥</v>
      </c>
      <c r="Z34" s="45">
        <f t="shared" ca="1" si="31"/>
        <v>9</v>
      </c>
      <c r="AA34" s="45">
        <f t="shared" ca="1" si="31"/>
        <v>0</v>
      </c>
      <c r="AB34" s="45">
        <f t="shared" ca="1" si="31"/>
        <v>4</v>
      </c>
      <c r="AC34" s="41"/>
      <c r="AD34" s="45">
        <f t="shared" ca="1" si="32"/>
        <v>0</v>
      </c>
      <c r="AE34" s="45">
        <f t="shared" ca="1" si="34"/>
        <v>5</v>
      </c>
      <c r="AF34" s="45">
        <f t="shared" ca="1" si="34"/>
        <v>7</v>
      </c>
      <c r="AG34" s="41"/>
      <c r="AH34" s="46" t="str">
        <f t="shared" si="35"/>
        <v>⑥</v>
      </c>
      <c r="AI34" s="45">
        <f t="shared" ca="1" si="35"/>
        <v>904</v>
      </c>
      <c r="AJ34" s="41" t="str">
        <f t="shared" si="35"/>
        <v>－</v>
      </c>
      <c r="AK34" s="45">
        <f t="shared" ca="1" si="35"/>
        <v>57</v>
      </c>
      <c r="AL34" s="41" t="str">
        <f t="shared" si="35"/>
        <v>＝</v>
      </c>
      <c r="AM34" s="45">
        <f t="shared" ca="1" si="35"/>
        <v>847</v>
      </c>
      <c r="AN34" s="41"/>
      <c r="AO34" s="40"/>
      <c r="AP34" s="96"/>
      <c r="AQ34" s="104" t="s">
        <v>47</v>
      </c>
      <c r="AR34" s="105">
        <f t="shared" ca="1" si="37"/>
        <v>0</v>
      </c>
      <c r="AS34" s="105">
        <f t="shared" ca="1" si="37"/>
        <v>2</v>
      </c>
      <c r="AT34" s="105">
        <f t="shared" ca="1" si="37"/>
        <v>4</v>
      </c>
      <c r="AU34" s="97"/>
      <c r="AV34" s="40"/>
      <c r="AW34" s="9"/>
      <c r="AX34" s="104" t="s">
        <v>47</v>
      </c>
      <c r="AY34" s="54">
        <v>0</v>
      </c>
      <c r="AZ34" s="54">
        <v>5</v>
      </c>
      <c r="BA34" s="54">
        <v>6</v>
      </c>
      <c r="BB34" s="111"/>
      <c r="BC34" s="41"/>
      <c r="BD34" s="41"/>
      <c r="BE34" s="41"/>
      <c r="BF34" s="41"/>
      <c r="BG34" s="41"/>
      <c r="BH34" s="41"/>
      <c r="BI34" s="41"/>
      <c r="BJ34" s="41"/>
      <c r="BK34" s="41"/>
      <c r="BL34" s="41"/>
      <c r="BM34" s="41"/>
      <c r="BN34" s="41"/>
      <c r="BO34" s="41"/>
      <c r="BP34" s="41"/>
      <c r="BQ34" s="41"/>
      <c r="BR34" s="41"/>
      <c r="BS34" s="41"/>
      <c r="BT34" s="41"/>
      <c r="BU34" s="41"/>
      <c r="BV34" s="41"/>
      <c r="BW34" s="41"/>
      <c r="BX34" s="41"/>
      <c r="BY34" s="43"/>
      <c r="BZ34" s="44"/>
      <c r="CA34" s="21"/>
      <c r="CB34" s="41"/>
      <c r="CC34" s="40"/>
      <c r="CD34" s="41"/>
      <c r="CG34" s="43"/>
      <c r="CH34" s="44"/>
      <c r="CI34" s="21"/>
      <c r="CJ34" s="41"/>
      <c r="CK34" s="40"/>
      <c r="CL34" s="41"/>
      <c r="CO34" s="43">
        <f t="shared" ca="1" si="7"/>
        <v>6.1550636551010229E-2</v>
      </c>
      <c r="CP34" s="44">
        <f t="shared" ca="1" si="0"/>
        <v>39</v>
      </c>
      <c r="CQ34" s="21"/>
      <c r="CR34" s="41">
        <v>34</v>
      </c>
      <c r="CS34" s="40">
        <v>5</v>
      </c>
      <c r="CT34" s="41">
        <v>6</v>
      </c>
      <c r="CV34" s="40"/>
      <c r="CW34" s="40"/>
    </row>
    <row r="35" spans="1:101" s="1" customFormat="1" ht="42" customHeight="1" x14ac:dyDescent="0.25">
      <c r="A35" s="9"/>
      <c r="B35" s="33"/>
      <c r="C35" s="34">
        <f ca="1">MOD(ROUNDDOWN(AM29/100,0),10)</f>
        <v>0</v>
      </c>
      <c r="D35" s="34">
        <f ca="1">MOD(ROUNDDOWN(AM29/10,0),10)</f>
        <v>7</v>
      </c>
      <c r="E35" s="34">
        <f ca="1">MOD(ROUNDDOWN(AM29/1,0),10)</f>
        <v>8</v>
      </c>
      <c r="F35" s="8"/>
      <c r="G35" s="9"/>
      <c r="H35" s="33"/>
      <c r="I35" s="34">
        <f ca="1">MOD(ROUNDDOWN(AM30/100,0),10)</f>
        <v>5</v>
      </c>
      <c r="J35" s="34">
        <f ca="1">MOD(ROUNDDOWN(AM30/10,0),10)</f>
        <v>1</v>
      </c>
      <c r="K35" s="34">
        <f ca="1">MOD(ROUNDDOWN(AM30/1,0),10)</f>
        <v>7</v>
      </c>
      <c r="L35" s="8"/>
      <c r="M35" s="9"/>
      <c r="N35" s="33"/>
      <c r="O35" s="34">
        <f ca="1">MOD(ROUNDDOWN(AM31/100,0),10)</f>
        <v>2</v>
      </c>
      <c r="P35" s="34">
        <f ca="1">MOD(ROUNDDOWN(AM31/10,0),10)</f>
        <v>8</v>
      </c>
      <c r="Q35" s="34">
        <f ca="1">MOD(AM31,10)</f>
        <v>5</v>
      </c>
      <c r="R35" s="8"/>
      <c r="S35" s="2"/>
      <c r="T35" s="86"/>
      <c r="U35" s="2"/>
      <c r="V35" s="2"/>
      <c r="W35" s="2"/>
      <c r="X35" s="41"/>
      <c r="Y35" s="41" t="str">
        <f t="shared" si="33"/>
        <v>⑦</v>
      </c>
      <c r="Z35" s="45">
        <f t="shared" ca="1" si="31"/>
        <v>7</v>
      </c>
      <c r="AA35" s="45">
        <f t="shared" ca="1" si="31"/>
        <v>0</v>
      </c>
      <c r="AB35" s="45">
        <f t="shared" ca="1" si="31"/>
        <v>6</v>
      </c>
      <c r="AC35" s="41"/>
      <c r="AD35" s="45">
        <f t="shared" ca="1" si="32"/>
        <v>0</v>
      </c>
      <c r="AE35" s="45">
        <f t="shared" ca="1" si="34"/>
        <v>0</v>
      </c>
      <c r="AF35" s="45">
        <f t="shared" ca="1" si="34"/>
        <v>9</v>
      </c>
      <c r="AG35" s="41"/>
      <c r="AH35" s="46" t="str">
        <f t="shared" si="35"/>
        <v>⑦</v>
      </c>
      <c r="AI35" s="45">
        <f t="shared" ca="1" si="35"/>
        <v>706</v>
      </c>
      <c r="AJ35" s="41" t="str">
        <f t="shared" si="35"/>
        <v>－</v>
      </c>
      <c r="AK35" s="45">
        <f t="shared" ca="1" si="35"/>
        <v>9</v>
      </c>
      <c r="AL35" s="41" t="str">
        <f t="shared" si="35"/>
        <v>＝</v>
      </c>
      <c r="AM35" s="45">
        <f t="shared" ca="1" si="35"/>
        <v>697</v>
      </c>
      <c r="AN35" s="41"/>
      <c r="AO35" s="40"/>
      <c r="AP35" s="96"/>
      <c r="AQ35" s="106"/>
      <c r="AR35" s="103">
        <f ca="1">C35</f>
        <v>0</v>
      </c>
      <c r="AS35" s="103">
        <f t="shared" ca="1" si="37"/>
        <v>7</v>
      </c>
      <c r="AT35" s="103">
        <f t="shared" ca="1" si="37"/>
        <v>8</v>
      </c>
      <c r="AU35" s="97"/>
      <c r="AV35" s="40"/>
      <c r="AW35" s="9"/>
      <c r="AX35" s="2"/>
      <c r="AY35" s="47"/>
      <c r="AZ35" s="47"/>
      <c r="BA35" s="47"/>
      <c r="BB35" s="111"/>
      <c r="BC35" s="41"/>
      <c r="BD35" s="41"/>
      <c r="BE35" s="41"/>
      <c r="BF35" s="41"/>
      <c r="BG35" s="41"/>
      <c r="BH35" s="41"/>
      <c r="BI35" s="41"/>
      <c r="BJ35" s="41"/>
      <c r="BK35" s="41"/>
      <c r="BL35" s="41"/>
      <c r="BM35" s="41"/>
      <c r="BN35" s="41"/>
      <c r="BO35" s="41"/>
      <c r="BP35" s="41"/>
      <c r="BQ35" s="41"/>
      <c r="BR35" s="41"/>
      <c r="BS35" s="41"/>
      <c r="BT35" s="41"/>
      <c r="BU35" s="41"/>
      <c r="BV35" s="41"/>
      <c r="BW35" s="41"/>
      <c r="BX35" s="41"/>
      <c r="BY35" s="43"/>
      <c r="BZ35" s="44"/>
      <c r="CA35" s="21"/>
      <c r="CB35" s="41"/>
      <c r="CC35" s="40"/>
      <c r="CD35" s="41"/>
      <c r="CG35" s="43"/>
      <c r="CH35" s="44"/>
      <c r="CI35" s="21"/>
      <c r="CJ35" s="41"/>
      <c r="CK35" s="41"/>
      <c r="CL35" s="41"/>
      <c r="CO35" s="43">
        <f t="shared" ca="1" si="7"/>
        <v>0.67994140484626286</v>
      </c>
      <c r="CP35" s="44">
        <f t="shared" ca="1" si="0"/>
        <v>14</v>
      </c>
      <c r="CQ35" s="21"/>
      <c r="CR35" s="41">
        <v>35</v>
      </c>
      <c r="CS35" s="40">
        <v>5</v>
      </c>
      <c r="CT35" s="41">
        <v>7</v>
      </c>
      <c r="CV35" s="40"/>
      <c r="CW35" s="40"/>
    </row>
    <row r="36" spans="1:101" s="1" customFormat="1" ht="15" customHeight="1" x14ac:dyDescent="0.25">
      <c r="A36" s="16"/>
      <c r="B36" s="35"/>
      <c r="C36" s="35"/>
      <c r="D36" s="35"/>
      <c r="E36" s="35"/>
      <c r="F36" s="18"/>
      <c r="G36" s="16"/>
      <c r="H36" s="35"/>
      <c r="I36" s="35"/>
      <c r="J36" s="35"/>
      <c r="K36" s="35"/>
      <c r="L36" s="18"/>
      <c r="M36" s="16"/>
      <c r="N36" s="35"/>
      <c r="O36" s="35"/>
      <c r="P36" s="35"/>
      <c r="Q36" s="35"/>
      <c r="R36" s="18"/>
      <c r="S36" s="2"/>
      <c r="T36" s="2"/>
      <c r="U36" s="2"/>
      <c r="V36" s="2"/>
      <c r="W36" s="2"/>
      <c r="X36" s="41"/>
      <c r="Y36" s="41" t="str">
        <f t="shared" si="33"/>
        <v>⑧</v>
      </c>
      <c r="Z36" s="45">
        <f t="shared" ca="1" si="31"/>
        <v>2</v>
      </c>
      <c r="AA36" s="45">
        <f t="shared" ca="1" si="31"/>
        <v>0</v>
      </c>
      <c r="AB36" s="45">
        <f t="shared" ca="1" si="31"/>
        <v>2</v>
      </c>
      <c r="AC36" s="41"/>
      <c r="AD36" s="45">
        <f t="shared" ca="1" si="32"/>
        <v>0</v>
      </c>
      <c r="AE36" s="45">
        <f t="shared" ca="1" si="34"/>
        <v>0</v>
      </c>
      <c r="AF36" s="45">
        <f t="shared" ca="1" si="34"/>
        <v>8</v>
      </c>
      <c r="AG36" s="41"/>
      <c r="AH36" s="46" t="str">
        <f t="shared" si="35"/>
        <v>⑧</v>
      </c>
      <c r="AI36" s="45">
        <f t="shared" ca="1" si="35"/>
        <v>202</v>
      </c>
      <c r="AJ36" s="41" t="str">
        <f t="shared" si="35"/>
        <v>－</v>
      </c>
      <c r="AK36" s="45">
        <f t="shared" ca="1" si="35"/>
        <v>8</v>
      </c>
      <c r="AL36" s="41" t="str">
        <f t="shared" si="35"/>
        <v>＝</v>
      </c>
      <c r="AM36" s="45">
        <f t="shared" ca="1" si="35"/>
        <v>194</v>
      </c>
      <c r="AN36" s="41"/>
      <c r="AO36" s="40"/>
      <c r="AP36" s="98"/>
      <c r="AQ36" s="99"/>
      <c r="AR36" s="99"/>
      <c r="AS36" s="99"/>
      <c r="AT36" s="99"/>
      <c r="AU36" s="100"/>
      <c r="AV36" s="40"/>
      <c r="AW36" s="16"/>
      <c r="AX36" s="112"/>
      <c r="AY36" s="112"/>
      <c r="AZ36" s="112"/>
      <c r="BA36" s="112"/>
      <c r="BB36" s="113"/>
      <c r="BC36" s="41"/>
      <c r="BD36" s="41"/>
      <c r="BE36" s="41"/>
      <c r="BF36" s="41"/>
      <c r="BG36" s="41"/>
      <c r="BH36" s="41"/>
      <c r="BI36" s="41"/>
      <c r="BJ36" s="41"/>
      <c r="BK36" s="41"/>
      <c r="BL36" s="41"/>
      <c r="BM36" s="41"/>
      <c r="BN36" s="41"/>
      <c r="BO36" s="41"/>
      <c r="BP36" s="41"/>
      <c r="BQ36" s="41"/>
      <c r="BR36" s="41"/>
      <c r="BS36" s="41"/>
      <c r="BT36" s="41"/>
      <c r="BU36" s="41"/>
      <c r="BV36" s="41"/>
      <c r="BW36" s="41"/>
      <c r="BX36" s="41"/>
      <c r="BY36" s="43"/>
      <c r="BZ36" s="44"/>
      <c r="CA36" s="21"/>
      <c r="CB36" s="41"/>
      <c r="CC36" s="40"/>
      <c r="CD36" s="41"/>
      <c r="CG36" s="43"/>
      <c r="CH36" s="44"/>
      <c r="CI36" s="21"/>
      <c r="CJ36" s="41"/>
      <c r="CK36" s="41"/>
      <c r="CL36" s="41"/>
      <c r="CO36" s="43">
        <f t="shared" ca="1" si="7"/>
        <v>0.24174917810705754</v>
      </c>
      <c r="CP36" s="44">
        <f t="shared" ca="1" si="0"/>
        <v>32</v>
      </c>
      <c r="CQ36" s="21"/>
      <c r="CR36" s="41">
        <v>36</v>
      </c>
      <c r="CS36" s="40">
        <v>5</v>
      </c>
      <c r="CT36" s="41">
        <v>8</v>
      </c>
      <c r="CV36" s="40"/>
      <c r="CW36" s="40"/>
    </row>
    <row r="37" spans="1:101" s="1" customFormat="1" ht="36.6" customHeight="1" x14ac:dyDescent="0.25">
      <c r="A37" s="3"/>
      <c r="B37" s="4"/>
      <c r="C37" s="25"/>
      <c r="D37" s="26" t="str">
        <f ca="1">IF($AT46="","",VLOOKUP($AT46,$BT$43:$BU$53,2,FALSE))</f>
        <v>⑨</v>
      </c>
      <c r="E37" s="25"/>
      <c r="F37" s="25"/>
      <c r="G37" s="27"/>
      <c r="H37" s="25"/>
      <c r="I37" s="25"/>
      <c r="J37" s="26" t="str">
        <f ca="1">IF($AT47="","",VLOOKUP($AT47,$BT$43:$BU$53,2,FALSE))</f>
        <v>⑨</v>
      </c>
      <c r="K37" s="25"/>
      <c r="L37" s="28"/>
      <c r="M37" s="24"/>
      <c r="N37" s="28"/>
      <c r="O37" s="25"/>
      <c r="P37" s="26" t="str">
        <f ca="1">IF($AT48="","",VLOOKUP($AT48,$BT$43:$BU$53,2,FALSE))</f>
        <v>⑨</v>
      </c>
      <c r="Q37" s="25"/>
      <c r="R37" s="5"/>
      <c r="S37" s="2"/>
      <c r="T37" s="2"/>
      <c r="U37" s="2"/>
      <c r="V37" s="2"/>
      <c r="W37" s="2"/>
      <c r="X37" s="41"/>
      <c r="Y37" s="41" t="str">
        <f t="shared" si="33"/>
        <v>⑨</v>
      </c>
      <c r="Z37" s="45">
        <f t="shared" ca="1" si="31"/>
        <v>4</v>
      </c>
      <c r="AA37" s="45">
        <f t="shared" ca="1" si="31"/>
        <v>0</v>
      </c>
      <c r="AB37" s="45">
        <f t="shared" ca="1" si="31"/>
        <v>0</v>
      </c>
      <c r="AC37" s="41"/>
      <c r="AD37" s="45">
        <f t="shared" ca="1" si="32"/>
        <v>0</v>
      </c>
      <c r="AE37" s="45">
        <f t="shared" ca="1" si="34"/>
        <v>0</v>
      </c>
      <c r="AF37" s="45">
        <f t="shared" ca="1" si="34"/>
        <v>5</v>
      </c>
      <c r="AG37" s="41"/>
      <c r="AH37" s="46" t="str">
        <f t="shared" si="35"/>
        <v>⑨</v>
      </c>
      <c r="AI37" s="45">
        <f t="shared" ca="1" si="35"/>
        <v>400</v>
      </c>
      <c r="AJ37" s="41" t="str">
        <f t="shared" si="35"/>
        <v>－</v>
      </c>
      <c r="AK37" s="45">
        <f t="shared" ca="1" si="35"/>
        <v>5</v>
      </c>
      <c r="AL37" s="41" t="str">
        <f t="shared" si="35"/>
        <v>＝</v>
      </c>
      <c r="AM37" s="45">
        <f t="shared" ca="1" si="35"/>
        <v>395</v>
      </c>
      <c r="AN37" s="41"/>
      <c r="AO37" s="40"/>
      <c r="AP37" s="40"/>
      <c r="AQ37" s="40"/>
      <c r="AR37" s="40"/>
      <c r="AS37" s="40"/>
      <c r="AT37" s="40"/>
      <c r="AU37" s="40"/>
      <c r="AV37" s="40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0"/>
      <c r="BH37" s="49"/>
      <c r="BI37" s="40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3"/>
      <c r="BZ37" s="44"/>
      <c r="CA37" s="21"/>
      <c r="CB37" s="41"/>
      <c r="CC37" s="40"/>
      <c r="CD37" s="41"/>
      <c r="CG37" s="43"/>
      <c r="CH37" s="44"/>
      <c r="CI37" s="21"/>
      <c r="CJ37" s="41"/>
      <c r="CK37" s="41"/>
      <c r="CL37" s="41"/>
      <c r="CO37" s="43">
        <f t="shared" ca="1" si="7"/>
        <v>0.93208418376805735</v>
      </c>
      <c r="CP37" s="44">
        <f t="shared" ca="1" si="0"/>
        <v>2</v>
      </c>
      <c r="CQ37" s="21"/>
      <c r="CR37" s="41">
        <v>37</v>
      </c>
      <c r="CS37" s="40">
        <v>5</v>
      </c>
      <c r="CT37" s="41">
        <v>9</v>
      </c>
      <c r="CV37" s="40"/>
      <c r="CW37" s="40"/>
    </row>
    <row r="38" spans="1:101" s="1" customFormat="1" ht="36.6" customHeight="1" x14ac:dyDescent="0.25">
      <c r="A38" s="6" t="str">
        <f>A11</f>
        <v>④</v>
      </c>
      <c r="B38" s="7"/>
      <c r="C38" s="36" t="str">
        <f ca="1">IF($AH46="","",VLOOKUP($AH46,$BT$43:$BU$53,2,FALSE))</f>
        <v>⑧</v>
      </c>
      <c r="D38" s="36" t="str">
        <f ca="1">IF($BC46="","",VLOOKUP($BC46,$BT$43:$BU$53,2,FALSE))</f>
        <v>⑩</v>
      </c>
      <c r="E38" s="36" t="str">
        <f ca="1">IF($BN46="","",VLOOKUP($BN46,$BT$43:$BU$53,2,FALSE))</f>
        <v>⑩</v>
      </c>
      <c r="F38" s="8"/>
      <c r="G38" s="6" t="str">
        <f>G11</f>
        <v>⑤</v>
      </c>
      <c r="H38" s="7"/>
      <c r="I38" s="36" t="str">
        <f ca="1">IF($AH47="","",VLOOKUP($AH47,$BT$43:$BU$53,2,FALSE))</f>
        <v>①</v>
      </c>
      <c r="J38" s="36" t="str">
        <f ca="1">IF($BC47="","",VLOOKUP($BC47,$BT$43:$BU$53,2,FALSE))</f>
        <v>⑩</v>
      </c>
      <c r="K38" s="36" t="str">
        <f ca="1">IF($BN47="","",VLOOKUP($BN47,$BT$43:$BU$53,2,FALSE))</f>
        <v>⑩</v>
      </c>
      <c r="L38" s="8"/>
      <c r="M38" s="6" t="str">
        <f>M11</f>
        <v>⑥</v>
      </c>
      <c r="N38" s="7"/>
      <c r="O38" s="36" t="str">
        <f ca="1">IF($AH48="","",VLOOKUP($AH48,$BT$43:$BU$53,2,FALSE))</f>
        <v>⑧</v>
      </c>
      <c r="P38" s="36" t="str">
        <f ca="1">IF($BC48="","",VLOOKUP($BC48,$BT$43:$BU$53,2,FALSE))</f>
        <v>⑩</v>
      </c>
      <c r="Q38" s="36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41"/>
      <c r="Y38" s="41" t="str">
        <f t="shared" si="33"/>
        <v>⑩</v>
      </c>
      <c r="Z38" s="45">
        <f t="shared" ca="1" si="31"/>
        <v>3</v>
      </c>
      <c r="AA38" s="45">
        <f t="shared" ca="1" si="31"/>
        <v>0</v>
      </c>
      <c r="AB38" s="45">
        <f t="shared" ca="1" si="31"/>
        <v>0</v>
      </c>
      <c r="AC38" s="41"/>
      <c r="AD38" s="45">
        <f t="shared" ca="1" si="32"/>
        <v>0</v>
      </c>
      <c r="AE38" s="45">
        <f t="shared" ca="1" si="34"/>
        <v>0</v>
      </c>
      <c r="AF38" s="45">
        <f t="shared" ca="1" si="34"/>
        <v>7</v>
      </c>
      <c r="AG38" s="41"/>
      <c r="AH38" s="46" t="str">
        <f t="shared" si="35"/>
        <v>⑩</v>
      </c>
      <c r="AI38" s="45">
        <f t="shared" ca="1" si="35"/>
        <v>300</v>
      </c>
      <c r="AJ38" s="41" t="str">
        <f t="shared" si="35"/>
        <v>－</v>
      </c>
      <c r="AK38" s="45">
        <f t="shared" ca="1" si="35"/>
        <v>7</v>
      </c>
      <c r="AL38" s="41" t="str">
        <f t="shared" si="35"/>
        <v>＝</v>
      </c>
      <c r="AM38" s="45">
        <f t="shared" ca="1" si="35"/>
        <v>293</v>
      </c>
      <c r="AN38" s="41"/>
      <c r="AO38" s="40"/>
      <c r="AP38" s="40"/>
      <c r="AQ38" s="40"/>
      <c r="AR38" s="40"/>
      <c r="AS38" s="40"/>
      <c r="AT38" s="40"/>
      <c r="AU38" s="40"/>
      <c r="AV38" s="40"/>
      <c r="AW38" s="41"/>
      <c r="AX38" s="41"/>
      <c r="AY38" s="41"/>
      <c r="AZ38" s="41"/>
      <c r="BA38" s="41"/>
      <c r="BB38" s="41"/>
      <c r="BC38" s="41"/>
      <c r="BD38" s="41"/>
      <c r="BE38" s="41"/>
      <c r="BF38" s="41"/>
      <c r="BG38" s="49"/>
      <c r="BH38" s="49"/>
      <c r="BI38" s="49"/>
      <c r="BJ38" s="41"/>
      <c r="BK38" s="41"/>
      <c r="BL38" s="41"/>
      <c r="BM38" s="41"/>
      <c r="BN38" s="41"/>
      <c r="BO38" s="41"/>
      <c r="BP38" s="41"/>
      <c r="BQ38" s="41"/>
      <c r="BR38" s="41"/>
      <c r="BS38" s="41"/>
      <c r="BT38" s="41"/>
      <c r="BU38" s="41"/>
      <c r="BV38" s="41"/>
      <c r="BW38" s="41"/>
      <c r="BX38" s="41"/>
      <c r="BY38" s="43"/>
      <c r="BZ38" s="44"/>
      <c r="CB38" s="41"/>
      <c r="CC38" s="40"/>
      <c r="CD38" s="41"/>
      <c r="CG38" s="43"/>
      <c r="CH38" s="44"/>
      <c r="CJ38" s="41"/>
      <c r="CK38" s="41"/>
      <c r="CL38" s="41"/>
      <c r="CO38" s="43">
        <f t="shared" ca="1" si="7"/>
        <v>0.34073492569168606</v>
      </c>
      <c r="CP38" s="44">
        <f t="shared" ca="1" si="0"/>
        <v>25</v>
      </c>
      <c r="CQ38" s="21"/>
      <c r="CR38" s="41">
        <v>38</v>
      </c>
      <c r="CS38" s="40">
        <v>6</v>
      </c>
      <c r="CT38" s="41">
        <v>7</v>
      </c>
      <c r="CV38" s="40"/>
      <c r="CW38" s="40"/>
    </row>
    <row r="39" spans="1:101" s="1" customFormat="1" ht="42" customHeight="1" x14ac:dyDescent="0.25">
      <c r="A39" s="9"/>
      <c r="B39" s="10"/>
      <c r="C39" s="11">
        <f t="shared" ref="C39:Q39" ca="1" si="39">C12</f>
        <v>9</v>
      </c>
      <c r="D39" s="11">
        <f t="shared" ca="1" si="39"/>
        <v>0</v>
      </c>
      <c r="E39" s="11">
        <f t="shared" ca="1" si="39"/>
        <v>0</v>
      </c>
      <c r="F39" s="8"/>
      <c r="G39" s="9"/>
      <c r="H39" s="10"/>
      <c r="I39" s="11">
        <f t="shared" ca="1" si="39"/>
        <v>2</v>
      </c>
      <c r="J39" s="11">
        <f t="shared" ca="1" si="39"/>
        <v>0</v>
      </c>
      <c r="K39" s="11">
        <f t="shared" ca="1" si="39"/>
        <v>1</v>
      </c>
      <c r="L39" s="8"/>
      <c r="M39" s="9"/>
      <c r="N39" s="10"/>
      <c r="O39" s="11">
        <f t="shared" ca="1" si="39"/>
        <v>9</v>
      </c>
      <c r="P39" s="11">
        <f t="shared" ca="1" si="39"/>
        <v>0</v>
      </c>
      <c r="Q39" s="11">
        <f t="shared" ca="1" si="39"/>
        <v>4</v>
      </c>
      <c r="R39" s="8"/>
      <c r="S39" s="2"/>
      <c r="T39" s="2"/>
      <c r="U39" s="50" t="s">
        <v>80</v>
      </c>
      <c r="V39" s="2"/>
      <c r="W39" s="2"/>
      <c r="X39" s="41"/>
      <c r="Y39" s="41" t="str">
        <f t="shared" si="33"/>
        <v>⑪</v>
      </c>
      <c r="Z39" s="45">
        <f t="shared" ca="1" si="31"/>
        <v>4</v>
      </c>
      <c r="AA39" s="45">
        <f t="shared" ca="1" si="31"/>
        <v>0</v>
      </c>
      <c r="AB39" s="45">
        <f t="shared" ca="1" si="31"/>
        <v>0</v>
      </c>
      <c r="AC39" s="41"/>
      <c r="AD39" s="45">
        <f t="shared" ca="1" si="32"/>
        <v>0</v>
      </c>
      <c r="AE39" s="45">
        <f t="shared" ca="1" si="34"/>
        <v>0</v>
      </c>
      <c r="AF39" s="45">
        <f t="shared" ca="1" si="34"/>
        <v>1</v>
      </c>
      <c r="AG39" s="41"/>
      <c r="AH39" s="46" t="str">
        <f t="shared" si="35"/>
        <v>⑪</v>
      </c>
      <c r="AI39" s="45">
        <f t="shared" ca="1" si="35"/>
        <v>400</v>
      </c>
      <c r="AJ39" s="41" t="str">
        <f t="shared" si="35"/>
        <v>－</v>
      </c>
      <c r="AK39" s="45">
        <f t="shared" ca="1" si="35"/>
        <v>1</v>
      </c>
      <c r="AL39" s="41" t="str">
        <f t="shared" si="35"/>
        <v>＝</v>
      </c>
      <c r="AM39" s="45">
        <f t="shared" ca="1" si="35"/>
        <v>399</v>
      </c>
      <c r="AN39" s="41"/>
      <c r="AO39" s="40"/>
      <c r="AP39" s="40"/>
      <c r="AQ39" s="40"/>
      <c r="AR39" s="40"/>
      <c r="AS39" s="40"/>
      <c r="AT39" s="40"/>
      <c r="AU39" s="40"/>
      <c r="AV39" s="40"/>
      <c r="AW39" s="41"/>
      <c r="AX39" s="41"/>
      <c r="AY39" s="41"/>
      <c r="AZ39" s="41"/>
      <c r="BA39" s="41"/>
      <c r="BB39" s="41"/>
      <c r="BC39" s="41"/>
      <c r="BD39" s="41"/>
      <c r="BE39" s="41"/>
      <c r="BF39" s="41"/>
      <c r="BG39" s="49"/>
      <c r="BH39" s="49"/>
      <c r="BI39" s="51"/>
      <c r="BJ39" s="41"/>
      <c r="BK39" s="41"/>
      <c r="BL39" s="41"/>
      <c r="BM39" s="41"/>
      <c r="BN39" s="41"/>
      <c r="BO39" s="41"/>
      <c r="BP39" s="41"/>
      <c r="BQ39" s="41"/>
      <c r="BR39" s="41"/>
      <c r="BS39" s="41"/>
      <c r="BT39" s="41"/>
      <c r="BU39" s="41"/>
      <c r="BV39" s="41"/>
      <c r="BW39" s="41"/>
      <c r="BX39" s="41"/>
      <c r="BY39" s="43"/>
      <c r="BZ39" s="44"/>
      <c r="CB39" s="41"/>
      <c r="CC39" s="40"/>
      <c r="CD39" s="41"/>
      <c r="CG39" s="43"/>
      <c r="CH39" s="44"/>
      <c r="CJ39" s="41"/>
      <c r="CK39" s="40"/>
      <c r="CL39" s="41"/>
      <c r="CO39" s="43">
        <f t="shared" ca="1" si="7"/>
        <v>0.8379017542138032</v>
      </c>
      <c r="CP39" s="44">
        <f t="shared" ca="1" si="0"/>
        <v>9</v>
      </c>
      <c r="CQ39" s="21"/>
      <c r="CR39" s="41">
        <v>39</v>
      </c>
      <c r="CS39" s="40">
        <v>6</v>
      </c>
      <c r="CT39" s="41">
        <v>8</v>
      </c>
      <c r="CV39" s="40"/>
      <c r="CW39" s="40"/>
    </row>
    <row r="40" spans="1:101" s="1" customFormat="1" ht="42" customHeight="1" thickBot="1" x14ac:dyDescent="0.3">
      <c r="A40" s="9"/>
      <c r="B40" s="12" t="str">
        <f t="shared" ref="B40:Q40" si="40">B13</f>
        <v>－</v>
      </c>
      <c r="C40" s="13">
        <f t="shared" ca="1" si="40"/>
        <v>0</v>
      </c>
      <c r="D40" s="13">
        <f t="shared" ca="1" si="40"/>
        <v>6</v>
      </c>
      <c r="E40" s="13">
        <f t="shared" ca="1" si="40"/>
        <v>8</v>
      </c>
      <c r="F40" s="8"/>
      <c r="G40" s="9"/>
      <c r="H40" s="12" t="str">
        <f t="shared" si="40"/>
        <v>－</v>
      </c>
      <c r="I40" s="13">
        <f t="shared" ca="1" si="40"/>
        <v>0</v>
      </c>
      <c r="J40" s="13">
        <f t="shared" ca="1" si="40"/>
        <v>4</v>
      </c>
      <c r="K40" s="13">
        <f t="shared" ca="1" si="40"/>
        <v>5</v>
      </c>
      <c r="L40" s="8"/>
      <c r="M40" s="9"/>
      <c r="N40" s="12" t="str">
        <f t="shared" si="40"/>
        <v>－</v>
      </c>
      <c r="O40" s="13">
        <f t="shared" ca="1" si="40"/>
        <v>0</v>
      </c>
      <c r="P40" s="13">
        <f t="shared" ca="1" si="40"/>
        <v>5</v>
      </c>
      <c r="Q40" s="13">
        <f t="shared" ca="1" si="40"/>
        <v>7</v>
      </c>
      <c r="R40" s="8"/>
      <c r="S40" s="2"/>
      <c r="T40" s="2"/>
      <c r="U40" s="50" t="s">
        <v>81</v>
      </c>
      <c r="V40" s="2"/>
      <c r="W40" s="2"/>
      <c r="X40" s="41"/>
      <c r="Y40" s="41" t="str">
        <f t="shared" si="33"/>
        <v>⑫</v>
      </c>
      <c r="Z40" s="45">
        <f t="shared" ca="1" si="31"/>
        <v>8</v>
      </c>
      <c r="AA40" s="45">
        <f t="shared" ca="1" si="31"/>
        <v>0</v>
      </c>
      <c r="AB40" s="45">
        <f t="shared" ca="1" si="31"/>
        <v>4</v>
      </c>
      <c r="AC40" s="41"/>
      <c r="AD40" s="45">
        <f t="shared" ca="1" si="32"/>
        <v>0</v>
      </c>
      <c r="AE40" s="52">
        <f t="shared" ca="1" si="34"/>
        <v>0</v>
      </c>
      <c r="AF40" s="52">
        <f t="shared" ca="1" si="34"/>
        <v>5</v>
      </c>
      <c r="AG40" s="41"/>
      <c r="AH40" s="39" t="str">
        <f t="shared" si="35"/>
        <v>⑫</v>
      </c>
      <c r="AI40" s="53">
        <f t="shared" ca="1" si="35"/>
        <v>804</v>
      </c>
      <c r="AJ40" s="40" t="str">
        <f t="shared" si="35"/>
        <v>－</v>
      </c>
      <c r="AK40" s="53">
        <f t="shared" ca="1" si="35"/>
        <v>5</v>
      </c>
      <c r="AL40" s="40" t="str">
        <f t="shared" si="35"/>
        <v>＝</v>
      </c>
      <c r="AM40" s="53">
        <f t="shared" ca="1" si="35"/>
        <v>799</v>
      </c>
      <c r="AN40" s="41"/>
      <c r="AO40" s="40"/>
      <c r="AP40" s="40"/>
      <c r="AQ40" s="40"/>
      <c r="AR40" s="40"/>
      <c r="AS40" s="40"/>
      <c r="AT40" s="40"/>
      <c r="AU40" s="40"/>
      <c r="AV40" s="40"/>
      <c r="AW40" s="41"/>
      <c r="AX40" s="41"/>
      <c r="AY40" s="41"/>
      <c r="AZ40" s="41"/>
      <c r="BA40" s="41"/>
      <c r="BB40" s="41"/>
      <c r="BC40" s="41"/>
      <c r="BD40" s="41"/>
      <c r="BE40" s="41"/>
      <c r="BF40" s="41"/>
      <c r="BG40" s="88"/>
      <c r="BH40" s="88"/>
      <c r="BI40" s="88"/>
      <c r="BJ40" s="41"/>
      <c r="BK40" s="41"/>
      <c r="BL40" s="41"/>
      <c r="BM40" s="41"/>
      <c r="BN40" s="41"/>
      <c r="BO40" s="41"/>
      <c r="BP40" s="41"/>
      <c r="BQ40" s="41"/>
      <c r="BR40" s="41"/>
      <c r="BS40" s="41"/>
      <c r="BT40" s="41"/>
      <c r="BU40" s="41"/>
      <c r="BV40" s="41"/>
      <c r="BW40" s="41"/>
      <c r="BX40" s="41"/>
      <c r="BY40" s="43"/>
      <c r="BZ40" s="44"/>
      <c r="CB40" s="41"/>
      <c r="CC40" s="40"/>
      <c r="CD40" s="41"/>
      <c r="CG40" s="43"/>
      <c r="CH40" s="44"/>
      <c r="CJ40" s="41"/>
      <c r="CK40" s="40"/>
      <c r="CL40" s="41"/>
      <c r="CO40" s="43">
        <f t="shared" ca="1" si="7"/>
        <v>0.89589361128739531</v>
      </c>
      <c r="CP40" s="44">
        <f t="shared" ca="1" si="0"/>
        <v>4</v>
      </c>
      <c r="CQ40" s="21"/>
      <c r="CR40" s="41">
        <v>40</v>
      </c>
      <c r="CS40" s="40">
        <v>6</v>
      </c>
      <c r="CT40" s="41">
        <v>9</v>
      </c>
      <c r="CV40" s="40"/>
      <c r="CW40" s="40"/>
    </row>
    <row r="41" spans="1:101" s="1" customFormat="1" ht="42" customHeight="1" x14ac:dyDescent="0.3">
      <c r="A41" s="9"/>
      <c r="B41" s="37"/>
      <c r="C41" s="34">
        <f ca="1">MOD(ROUNDDOWN(AM32/100,0),10)</f>
        <v>8</v>
      </c>
      <c r="D41" s="34">
        <f ca="1">MOD(ROUNDDOWN(AM32/10,0),10)</f>
        <v>3</v>
      </c>
      <c r="E41" s="34">
        <f ca="1">MOD(AM32,10)</f>
        <v>2</v>
      </c>
      <c r="F41" s="8"/>
      <c r="G41" s="9"/>
      <c r="H41" s="33"/>
      <c r="I41" s="34">
        <f ca="1">MOD(ROUNDDOWN(AM33/100,0),10)</f>
        <v>1</v>
      </c>
      <c r="J41" s="34">
        <f ca="1">MOD(ROUNDDOWN(AM33/10,0),10)</f>
        <v>5</v>
      </c>
      <c r="K41" s="34">
        <f ca="1">MOD(AM33,10)</f>
        <v>6</v>
      </c>
      <c r="L41" s="8"/>
      <c r="M41" s="9"/>
      <c r="N41" s="33"/>
      <c r="O41" s="34">
        <f ca="1">MOD(ROUNDDOWN(AM34/100,0),10)</f>
        <v>8</v>
      </c>
      <c r="P41" s="34">
        <f ca="1">MOD(ROUNDDOWN(AM34/10,0),10)</f>
        <v>4</v>
      </c>
      <c r="Q41" s="34">
        <f ca="1">MOD(AM34,10)</f>
        <v>7</v>
      </c>
      <c r="R41" s="8"/>
      <c r="S41" s="2"/>
      <c r="T41" s="2"/>
      <c r="U41" s="2"/>
      <c r="V41" s="2"/>
      <c r="W41" s="2"/>
      <c r="X41" s="41"/>
      <c r="Y41" s="43"/>
      <c r="Z41" s="55"/>
      <c r="AA41" s="55"/>
      <c r="AB41" s="55"/>
      <c r="AC41" s="56"/>
      <c r="AD41" s="57"/>
      <c r="AE41" s="55"/>
      <c r="AF41" s="40"/>
      <c r="AG41" s="40"/>
      <c r="AH41" s="39"/>
      <c r="AI41" s="40"/>
      <c r="AJ41" s="40"/>
      <c r="AK41" s="40"/>
      <c r="AL41" s="40"/>
      <c r="AM41" s="55" t="s">
        <v>22</v>
      </c>
      <c r="AN41" s="40"/>
      <c r="AO41" s="40"/>
      <c r="AP41" s="40"/>
      <c r="AQ41" s="55"/>
      <c r="AR41" s="40"/>
      <c r="AS41" s="40"/>
      <c r="AT41" s="40"/>
      <c r="AU41" s="55"/>
      <c r="AV41" s="40"/>
      <c r="AW41" s="40"/>
      <c r="AX41" s="40"/>
      <c r="AY41" s="40"/>
      <c r="AZ41" s="40"/>
      <c r="BA41" s="40"/>
      <c r="BB41" s="40"/>
      <c r="BC41" s="40" t="s">
        <v>34</v>
      </c>
      <c r="BD41" s="40"/>
      <c r="BE41" s="40"/>
      <c r="BF41" s="40"/>
      <c r="BG41" s="89"/>
      <c r="BH41" s="40" t="s">
        <v>34</v>
      </c>
      <c r="BI41" s="89"/>
      <c r="BJ41" s="55"/>
      <c r="BK41" s="40"/>
      <c r="BL41" s="40"/>
      <c r="BM41" s="40"/>
      <c r="BN41" s="40" t="s">
        <v>35</v>
      </c>
      <c r="BO41" s="40"/>
      <c r="BP41" s="55"/>
      <c r="BQ41" s="40"/>
      <c r="BR41" s="40"/>
      <c r="BS41" s="40"/>
      <c r="BT41" s="40"/>
      <c r="BU41" s="40"/>
      <c r="BV41" s="40"/>
      <c r="BW41" s="40"/>
      <c r="BX41" s="40"/>
      <c r="BY41" s="43"/>
      <c r="BZ41" s="44"/>
      <c r="CB41" s="41"/>
      <c r="CC41" s="40"/>
      <c r="CD41" s="41"/>
      <c r="CG41" s="43"/>
      <c r="CH41" s="44"/>
      <c r="CJ41" s="41"/>
      <c r="CK41" s="40"/>
      <c r="CL41" s="41"/>
      <c r="CO41" s="43">
        <f t="shared" ca="1" si="7"/>
        <v>0.32533912450013913</v>
      </c>
      <c r="CP41" s="44">
        <f t="shared" ca="1" si="0"/>
        <v>27</v>
      </c>
      <c r="CQ41" s="21"/>
      <c r="CR41" s="41">
        <v>41</v>
      </c>
      <c r="CS41" s="40">
        <v>7</v>
      </c>
      <c r="CT41" s="41">
        <v>8</v>
      </c>
      <c r="CV41" s="40"/>
      <c r="CW41" s="40"/>
    </row>
    <row r="42" spans="1:101" s="1" customFormat="1" ht="15" customHeight="1" thickBot="1" x14ac:dyDescent="0.3">
      <c r="A42" s="16"/>
      <c r="B42" s="35"/>
      <c r="C42" s="35"/>
      <c r="D42" s="35"/>
      <c r="E42" s="35"/>
      <c r="F42" s="18"/>
      <c r="G42" s="16"/>
      <c r="H42" s="35"/>
      <c r="I42" s="35"/>
      <c r="J42" s="35"/>
      <c r="K42" s="35"/>
      <c r="L42" s="18"/>
      <c r="M42" s="16"/>
      <c r="N42" s="35"/>
      <c r="O42" s="35"/>
      <c r="P42" s="35"/>
      <c r="Q42" s="35"/>
      <c r="R42" s="18"/>
      <c r="S42" s="2"/>
      <c r="T42" s="2"/>
      <c r="U42" s="148" t="s">
        <v>95</v>
      </c>
      <c r="V42" s="2"/>
      <c r="W42" s="2"/>
      <c r="X42" s="41"/>
      <c r="Z42" s="49" t="s">
        <v>55</v>
      </c>
      <c r="AA42" s="49" t="s">
        <v>32</v>
      </c>
      <c r="AB42" s="49" t="s">
        <v>82</v>
      </c>
      <c r="AC42" s="58"/>
      <c r="AD42" s="59"/>
      <c r="AE42" s="59"/>
      <c r="AF42" s="60"/>
      <c r="AG42" s="60"/>
      <c r="AH42" s="61"/>
      <c r="AI42" s="60"/>
      <c r="AJ42" s="60"/>
      <c r="AK42" s="60"/>
      <c r="AL42" s="60"/>
      <c r="AM42" s="59"/>
      <c r="AN42" s="40"/>
      <c r="AO42" s="58"/>
      <c r="AP42" s="40"/>
      <c r="AQ42" s="120" t="s">
        <v>33</v>
      </c>
      <c r="AR42" s="121"/>
      <c r="AS42" s="121"/>
      <c r="AT42" s="122" t="s">
        <v>30</v>
      </c>
      <c r="AU42" s="120" t="s">
        <v>48</v>
      </c>
      <c r="AV42" s="120" t="s">
        <v>30</v>
      </c>
      <c r="AW42" s="120"/>
      <c r="AX42" s="121"/>
      <c r="AY42" s="122" t="s">
        <v>30</v>
      </c>
      <c r="AZ42" s="121"/>
      <c r="BA42" s="120" t="s">
        <v>32</v>
      </c>
      <c r="BB42" s="40"/>
      <c r="BC42" s="61" t="s">
        <v>32</v>
      </c>
      <c r="BD42" s="60" t="s">
        <v>31</v>
      </c>
      <c r="BE42" s="60" t="s">
        <v>33</v>
      </c>
      <c r="BF42" s="60" t="s">
        <v>32</v>
      </c>
      <c r="BG42" s="40"/>
      <c r="BH42" s="61" t="s">
        <v>33</v>
      </c>
      <c r="BI42" s="60" t="s">
        <v>33</v>
      </c>
      <c r="BJ42" s="60" t="s">
        <v>33</v>
      </c>
      <c r="BK42" s="40"/>
      <c r="BL42" s="58"/>
      <c r="BM42" s="58"/>
      <c r="BN42" s="61" t="s">
        <v>31</v>
      </c>
      <c r="BO42" s="61"/>
      <c r="BP42" s="40"/>
      <c r="BQ42" s="40"/>
      <c r="BR42" s="59"/>
      <c r="BS42" s="59"/>
      <c r="BT42" s="59"/>
      <c r="BU42" s="59"/>
      <c r="BV42" s="59"/>
      <c r="BW42" s="59"/>
      <c r="BX42" s="59"/>
      <c r="BY42" s="43"/>
      <c r="BZ42" s="44"/>
      <c r="CB42" s="41"/>
      <c r="CC42" s="40"/>
      <c r="CD42" s="41"/>
      <c r="CG42" s="43"/>
      <c r="CH42" s="44"/>
      <c r="CJ42" s="41"/>
      <c r="CK42" s="40"/>
      <c r="CL42" s="41"/>
      <c r="CO42" s="43">
        <f t="shared" ca="1" si="7"/>
        <v>0.3872237817977997</v>
      </c>
      <c r="CP42" s="44">
        <f t="shared" ca="1" si="0"/>
        <v>22</v>
      </c>
      <c r="CQ42" s="21"/>
      <c r="CR42" s="41">
        <v>42</v>
      </c>
      <c r="CS42" s="40">
        <v>7</v>
      </c>
      <c r="CT42" s="41">
        <v>9</v>
      </c>
      <c r="CV42" s="40"/>
      <c r="CW42" s="40"/>
    </row>
    <row r="43" spans="1:101" s="1" customFormat="1" ht="36.6" customHeight="1" x14ac:dyDescent="0.25">
      <c r="A43" s="3"/>
      <c r="B43" s="4"/>
      <c r="C43" s="25"/>
      <c r="D43" s="26" t="str">
        <f ca="1">IF($AT49="","",VLOOKUP($AT49,$BT$43:$BU$53,2,FALSE))</f>
        <v>⑨</v>
      </c>
      <c r="E43" s="25"/>
      <c r="F43" s="25"/>
      <c r="G43" s="27"/>
      <c r="H43" s="25"/>
      <c r="I43" s="25"/>
      <c r="J43" s="26" t="str">
        <f ca="1">IF($AT50="","",VLOOKUP($AT50,$BT$43:$BU$53,2,FALSE))</f>
        <v>⑨</v>
      </c>
      <c r="K43" s="25"/>
      <c r="L43" s="28"/>
      <c r="M43" s="24"/>
      <c r="N43" s="28"/>
      <c r="O43" s="25"/>
      <c r="P43" s="26" t="str">
        <f ca="1">IF($AT51="","",VLOOKUP($AT51,$BT$43:$BU$53,2,FALSE))</f>
        <v>⑨</v>
      </c>
      <c r="Q43" s="25"/>
      <c r="R43" s="5"/>
      <c r="S43" s="2"/>
      <c r="T43" s="2"/>
      <c r="U43" s="62" t="s">
        <v>83</v>
      </c>
      <c r="V43" s="2"/>
      <c r="W43" s="2"/>
      <c r="X43" s="41"/>
      <c r="Y43" s="41" t="s">
        <v>57</v>
      </c>
      <c r="Z43" s="63" t="str">
        <f ca="1">IF(AI43="ok","okok","nono")</f>
        <v>okok</v>
      </c>
      <c r="AA43" s="63" t="str">
        <f ca="1">IF(AQ43="ok","okok","nono")</f>
        <v>okok</v>
      </c>
      <c r="AB43" s="63" t="str">
        <f ca="1">IF(BH43="ok","okok","nono")</f>
        <v>okok</v>
      </c>
      <c r="AC43" s="64"/>
      <c r="AD43" s="39"/>
      <c r="AE43" s="65" t="s">
        <v>57</v>
      </c>
      <c r="AF43" s="66"/>
      <c r="AG43" s="130" t="str">
        <f t="shared" ref="AG43:AG54" ca="1" si="41">IF(BL43&lt;0,"ok",IF(AND(BL43=0,BR43&lt;0),"ok","no"))</f>
        <v>ok</v>
      </c>
      <c r="AH43" s="134">
        <f ca="1">IF(AI43="ok",AM43-1,"")</f>
        <v>0</v>
      </c>
      <c r="AI43" s="133" t="str">
        <f ca="1">IF(AL43="ok","ok",IF(AND(AK43="ok",AJ43="ok"),"ok","no"))</f>
        <v>ok</v>
      </c>
      <c r="AJ43" s="128" t="str">
        <f ca="1">IF(BR43&lt;0,"ok","no")</f>
        <v>ok</v>
      </c>
      <c r="AK43" s="128" t="str">
        <f t="shared" ref="AK43:AK54" ca="1" si="42">IF(BJ43=BK43,"ok","no")</f>
        <v>no</v>
      </c>
      <c r="AL43" s="128" t="str">
        <f ca="1">IF(BL43&lt;0,"ok","no")</f>
        <v>ok</v>
      </c>
      <c r="AM43" s="67">
        <f t="shared" ref="AM43:AM54" ca="1" si="43">Z29</f>
        <v>1</v>
      </c>
      <c r="AN43" s="68">
        <f t="shared" ref="AN43:AN54" ca="1" si="44">AD29</f>
        <v>0</v>
      </c>
      <c r="AO43" s="69">
        <f t="shared" ref="AO43:AO54" ca="1" si="45">AM43-AN43</f>
        <v>1</v>
      </c>
      <c r="AP43" s="40"/>
      <c r="AQ43" s="131" t="str">
        <f ca="1">IF(AND(AS43="ok",AR43="ok"),"ok","no")</f>
        <v>ok</v>
      </c>
      <c r="AR43" s="133" t="str">
        <f ca="1">IF(AY43=9,"ok","no")</f>
        <v>ok</v>
      </c>
      <c r="AS43" s="128" t="str">
        <f ca="1">IF(BC43=10,"ok","no")</f>
        <v>ok</v>
      </c>
      <c r="AT43" s="140">
        <f ca="1">IF(AY43=9,AY43,IF(AU43=10,AU43,""))</f>
        <v>9</v>
      </c>
      <c r="AU43" s="137" t="str">
        <f ca="1">IF(AND(AW43&lt;&gt;"",AV43="ok"),10,"")</f>
        <v/>
      </c>
      <c r="AV43" s="128" t="str">
        <f ca="1">IF(BL43&lt;0,"ok",IF(AND(BL43=0,BR43&lt;0),"ok","no"))</f>
        <v>ok</v>
      </c>
      <c r="AW43" s="123" t="str">
        <f ca="1">IF(BC43=10,"",BC43)</f>
        <v/>
      </c>
      <c r="AX43" s="121"/>
      <c r="AY43" s="123">
        <f ca="1">IF(AND(BA43="ok",AZ43="ok"),9,"")</f>
        <v>9</v>
      </c>
      <c r="AZ43" s="128" t="str">
        <f ca="1">IF(BR43&lt;0,"ok","no")</f>
        <v>ok</v>
      </c>
      <c r="BA43" s="127" t="str">
        <f ca="1">IF(BC43=10,"ok","no")</f>
        <v>ok</v>
      </c>
      <c r="BB43" s="40"/>
      <c r="BC43" s="155">
        <f ca="1">IF(AND(BO43="ok",BJ43=0),10,IF(BF43="ok",BJ43-1,IF(BE43="ok",10,"")))</f>
        <v>10</v>
      </c>
      <c r="BD43" s="133" t="str">
        <f t="shared" ref="BD43:BD54" ca="1" si="46">IF(BJ43=0,"ok","no")</f>
        <v>ok</v>
      </c>
      <c r="BE43" s="128" t="str">
        <f t="shared" ref="BE43:BE54" ca="1" si="47">IF(BL43&lt;0,"ok","no")</f>
        <v>ok</v>
      </c>
      <c r="BF43" s="127" t="str">
        <f ca="1">IF(AND(BO43="ok",BI43="no"),"ok","no")</f>
        <v>no</v>
      </c>
      <c r="BG43" s="40"/>
      <c r="BH43" s="130" t="str">
        <f ca="1">IF(BO43="ok","ok","no")</f>
        <v>ok</v>
      </c>
      <c r="BI43" s="133" t="str">
        <f ca="1">IF(BJ43=0,"ok","no")</f>
        <v>ok</v>
      </c>
      <c r="BJ43" s="67">
        <f ca="1">AA29</f>
        <v>0</v>
      </c>
      <c r="BK43" s="68">
        <f ca="1">AE29</f>
        <v>2</v>
      </c>
      <c r="BL43" s="70">
        <f t="shared" ref="BL43:BL54" ca="1" si="48">BJ43-BK43</f>
        <v>-2</v>
      </c>
      <c r="BM43" s="72"/>
      <c r="BN43" s="143">
        <f ca="1">IF(BO43="ok",10,"")</f>
        <v>10</v>
      </c>
      <c r="BO43" s="133" t="str">
        <f ca="1">IF(BR43&lt;0,"ok","no")</f>
        <v>ok</v>
      </c>
      <c r="BP43" s="67">
        <f t="shared" ref="BP43:BP54" ca="1" si="49">AB29</f>
        <v>2</v>
      </c>
      <c r="BQ43" s="68">
        <f t="shared" ref="BQ43:BQ54" ca="1" si="50">AF29</f>
        <v>4</v>
      </c>
      <c r="BR43" s="71">
        <f t="shared" ref="BR43:BR54" ca="1" si="51">BP43-BQ43</f>
        <v>-2</v>
      </c>
      <c r="BS43" s="72"/>
      <c r="BT43" s="114">
        <v>0</v>
      </c>
      <c r="BU43" s="115" t="s">
        <v>46</v>
      </c>
      <c r="BV43" s="72" t="s">
        <v>14</v>
      </c>
      <c r="BW43" s="72"/>
      <c r="BX43" s="72"/>
      <c r="BY43" s="43"/>
      <c r="BZ43" s="44"/>
      <c r="CB43" s="41"/>
      <c r="CC43" s="40"/>
      <c r="CD43" s="41"/>
      <c r="CG43" s="43"/>
      <c r="CH43" s="44"/>
      <c r="CJ43" s="41"/>
      <c r="CK43" s="40"/>
      <c r="CL43" s="41"/>
      <c r="CO43" s="43">
        <f t="shared" ca="1" si="7"/>
        <v>2.5949220803347384E-3</v>
      </c>
      <c r="CP43" s="44">
        <f t="shared" ca="1" si="0"/>
        <v>43</v>
      </c>
      <c r="CQ43" s="21"/>
      <c r="CR43" s="41">
        <v>43</v>
      </c>
      <c r="CS43" s="40">
        <v>8</v>
      </c>
      <c r="CT43" s="41">
        <v>9</v>
      </c>
      <c r="CV43" s="40"/>
      <c r="CW43" s="40"/>
    </row>
    <row r="44" spans="1:101" s="1" customFormat="1" ht="36.6" customHeight="1" x14ac:dyDescent="0.25">
      <c r="A44" s="6" t="str">
        <f>A17</f>
        <v>⑦</v>
      </c>
      <c r="B44" s="7"/>
      <c r="C44" s="36" t="str">
        <f ca="1">IF($AH49="","",VLOOKUP($AH49,$BT$43:$BU$53,2,FALSE))</f>
        <v>⑥</v>
      </c>
      <c r="D44" s="36" t="str">
        <f ca="1">IF($BC49="","",VLOOKUP($BC49,$BT$43:$BU$53,2,FALSE))</f>
        <v>⑩</v>
      </c>
      <c r="E44" s="36" t="str">
        <f ca="1">IF($BN49="","",VLOOKUP($BN49,$BT$43:$BU$53,2,FALSE))</f>
        <v>⑩</v>
      </c>
      <c r="F44" s="8"/>
      <c r="G44" s="6" t="str">
        <f>G17</f>
        <v>⑧</v>
      </c>
      <c r="H44" s="7"/>
      <c r="I44" s="36" t="str">
        <f ca="1">IF($AH50="","",VLOOKUP($AH50,$BT$43:$BU$53,2,FALSE))</f>
        <v>①</v>
      </c>
      <c r="J44" s="36" t="str">
        <f ca="1">IF($BC50="","",VLOOKUP($BC50,$BT$43:$BU$53,2,FALSE))</f>
        <v>⑩</v>
      </c>
      <c r="K44" s="36" t="str">
        <f ca="1">IF($BN50="","",VLOOKUP($BN50,$BT$43:$BU$53,2,FALSE))</f>
        <v>⑩</v>
      </c>
      <c r="L44" s="8"/>
      <c r="M44" s="6" t="str">
        <f>M17</f>
        <v>⑨</v>
      </c>
      <c r="N44" s="7"/>
      <c r="O44" s="36" t="str">
        <f ca="1">IF($AH51="","",VLOOKUP($AH51,$BT$43:$BU$53,2,FALSE))</f>
        <v>③</v>
      </c>
      <c r="P44" s="36" t="str">
        <f ca="1">IF($BC51="","",VLOOKUP($BC51,$BT$43:$BU$53,2,FALSE))</f>
        <v>⑩</v>
      </c>
      <c r="Q44" s="36" t="str">
        <f ca="1">IF($BN51="","",VLOOKUP($BN51,$BT$43:$BU$53,2,FALSE))</f>
        <v>⑩</v>
      </c>
      <c r="R44" s="8"/>
      <c r="S44" s="2"/>
      <c r="T44" s="2"/>
      <c r="U44" s="62" t="s">
        <v>84</v>
      </c>
      <c r="V44" s="2"/>
      <c r="W44" s="2"/>
      <c r="X44" s="41"/>
      <c r="Y44" s="41" t="s">
        <v>58</v>
      </c>
      <c r="Z44" s="63" t="str">
        <f t="shared" ref="Z44:Z54" ca="1" si="52">IF(AI44="ok","okok","nono")</f>
        <v>okok</v>
      </c>
      <c r="AA44" s="63" t="str">
        <f t="shared" ref="AA44:AA54" ca="1" si="53">IF(AQ44="ok","okok","nono")</f>
        <v>okok</v>
      </c>
      <c r="AB44" s="63" t="str">
        <f t="shared" ref="AB44:AB54" ca="1" si="54">IF(BH44="ok","okok","nono")</f>
        <v>okok</v>
      </c>
      <c r="AC44" s="47"/>
      <c r="AD44" s="46"/>
      <c r="AE44" s="65" t="s">
        <v>58</v>
      </c>
      <c r="AF44" s="66"/>
      <c r="AG44" s="131" t="str">
        <f t="shared" ca="1" si="41"/>
        <v>ok</v>
      </c>
      <c r="AH44" s="135">
        <f t="shared" ref="AH44:AH54" ca="1" si="55">IF(AI44="ok",AM44-1,"")</f>
        <v>5</v>
      </c>
      <c r="AI44" s="133" t="str">
        <f t="shared" ref="AI44:AI54" ca="1" si="56">IF(AL44="ok","ok",IF(AND(AK44="ok",AJ44="ok"),"ok","no"))</f>
        <v>ok</v>
      </c>
      <c r="AJ44" s="128" t="str">
        <f t="shared" ref="AJ44:AJ54" ca="1" si="57">IF(BR44&lt;0,"ok","no")</f>
        <v>ok</v>
      </c>
      <c r="AK44" s="128" t="str">
        <f t="shared" ca="1" si="42"/>
        <v>no</v>
      </c>
      <c r="AL44" s="128" t="str">
        <f t="shared" ref="AL44:AL54" ca="1" si="58">IF(BL44&lt;0,"ok","no")</f>
        <v>ok</v>
      </c>
      <c r="AM44" s="73">
        <f t="shared" ca="1" si="43"/>
        <v>6</v>
      </c>
      <c r="AN44" s="45">
        <f t="shared" ca="1" si="44"/>
        <v>0</v>
      </c>
      <c r="AO44" s="74">
        <f t="shared" ca="1" si="45"/>
        <v>6</v>
      </c>
      <c r="AP44" s="40"/>
      <c r="AQ44" s="131" t="str">
        <f t="shared" ref="AQ44:AQ54" ca="1" si="59">IF(AND(AS44="ok",AR44="ok"),"ok","no")</f>
        <v>ok</v>
      </c>
      <c r="AR44" s="133" t="str">
        <f t="shared" ref="AR44:AR53" ca="1" si="60">IF(AY44=9,"ok","no")</f>
        <v>ok</v>
      </c>
      <c r="AS44" s="128" t="str">
        <f t="shared" ref="AS44:AS54" ca="1" si="61">IF(BC44=10,"ok","no")</f>
        <v>ok</v>
      </c>
      <c r="AT44" s="141">
        <f t="shared" ref="AT44:AT54" ca="1" si="62">IF(AY44=9,AY44,IF(AU44=10,AU44,""))</f>
        <v>9</v>
      </c>
      <c r="AU44" s="138" t="str">
        <f t="shared" ref="AU44:AU54" ca="1" si="63">IF(AND(AW44&lt;&gt;"",AV44="ok"),10,"")</f>
        <v/>
      </c>
      <c r="AV44" s="128" t="str">
        <f t="shared" ref="AV44:AV54" ca="1" si="64">IF(BL44&lt;0,"ok",IF(AND(BL44=0,BR44&lt;0),"ok","no"))</f>
        <v>ok</v>
      </c>
      <c r="AW44" s="124" t="str">
        <f t="shared" ref="AW44:AW54" ca="1" si="65">IF(BC44=10,"",BC44)</f>
        <v/>
      </c>
      <c r="AX44" s="121"/>
      <c r="AY44" s="124">
        <f t="shared" ref="AY44:AY54" ca="1" si="66">IF(AND(BA44="ok",AZ44="ok"),9,"")</f>
        <v>9</v>
      </c>
      <c r="AZ44" s="128" t="str">
        <f t="shared" ref="AZ44:AZ54" ca="1" si="67">IF(BR44&lt;0,"ok","no")</f>
        <v>ok</v>
      </c>
      <c r="BA44" s="127" t="str">
        <f t="shared" ref="BA44:BA54" ca="1" si="68">IF(BC44=10,"ok","no")</f>
        <v>ok</v>
      </c>
      <c r="BB44" s="40"/>
      <c r="BC44" s="144">
        <f t="shared" ref="BC44:BC54" ca="1" si="69">IF(AND(BO44="ok",BJ44=0),10,IF(BF44="ok",BJ44-1,IF(BE44="ok",10,"")))</f>
        <v>10</v>
      </c>
      <c r="BD44" s="133" t="str">
        <f t="shared" ca="1" si="46"/>
        <v>ok</v>
      </c>
      <c r="BE44" s="128" t="str">
        <f t="shared" ca="1" si="47"/>
        <v>ok</v>
      </c>
      <c r="BF44" s="127" t="str">
        <f t="shared" ref="BF44:BF54" ca="1" si="70">IF(AND(BO44="ok",BI44="no"),"ok","no")</f>
        <v>no</v>
      </c>
      <c r="BG44" s="40"/>
      <c r="BH44" s="131" t="str">
        <f t="shared" ref="BH44:BH54" ca="1" si="71">IF(BO44="ok","ok","no")</f>
        <v>ok</v>
      </c>
      <c r="BI44" s="133" t="str">
        <f t="shared" ref="BI44:BI54" ca="1" si="72">IF(BJ44=0,"ok","no")</f>
        <v>ok</v>
      </c>
      <c r="BJ44" s="73">
        <f t="shared" ref="BJ44:BJ54" ca="1" si="73">AA30</f>
        <v>0</v>
      </c>
      <c r="BK44" s="45">
        <f t="shared" ref="BK44:BK54" ca="1" si="74">AE30</f>
        <v>8</v>
      </c>
      <c r="BL44" s="75">
        <f t="shared" ca="1" si="48"/>
        <v>-8</v>
      </c>
      <c r="BM44" s="72"/>
      <c r="BN44" s="144">
        <f t="shared" ref="BN44:BN54" ca="1" si="75">IF(BO44="ok",10,"")</f>
        <v>10</v>
      </c>
      <c r="BO44" s="133" t="str">
        <f t="shared" ref="BO44:BO54" ca="1" si="76">IF(BR44&lt;0,"ok","no")</f>
        <v>ok</v>
      </c>
      <c r="BP44" s="73">
        <f t="shared" ca="1" si="49"/>
        <v>5</v>
      </c>
      <c r="BQ44" s="45">
        <f t="shared" ca="1" si="50"/>
        <v>8</v>
      </c>
      <c r="BR44" s="76">
        <f t="shared" ca="1" si="51"/>
        <v>-3</v>
      </c>
      <c r="BS44" s="72"/>
      <c r="BT44" s="116">
        <v>1</v>
      </c>
      <c r="BU44" s="117" t="s">
        <v>2</v>
      </c>
      <c r="BV44" s="72" t="s">
        <v>14</v>
      </c>
      <c r="BW44" s="72"/>
      <c r="BX44" s="72"/>
      <c r="BY44" s="43"/>
      <c r="BZ44" s="44"/>
      <c r="CB44" s="41"/>
      <c r="CC44" s="40"/>
      <c r="CD44" s="41"/>
      <c r="CG44" s="43"/>
      <c r="CH44" s="44"/>
      <c r="CJ44" s="41"/>
      <c r="CK44" s="40"/>
      <c r="CL44" s="41"/>
      <c r="CO44" s="166"/>
      <c r="CP44" s="167"/>
      <c r="CQ44" s="168"/>
      <c r="CR44" s="169"/>
      <c r="CS44" s="169"/>
      <c r="CT44" s="169"/>
      <c r="CV44" s="40"/>
      <c r="CW44" s="40"/>
    </row>
    <row r="45" spans="1:101" s="1" customFormat="1" ht="42" customHeight="1" x14ac:dyDescent="0.25">
      <c r="A45" s="9"/>
      <c r="B45" s="31"/>
      <c r="C45" s="32">
        <f t="shared" ref="C45:Q45" ca="1" si="77">C18</f>
        <v>7</v>
      </c>
      <c r="D45" s="11">
        <f t="shared" ca="1" si="77"/>
        <v>0</v>
      </c>
      <c r="E45" s="11">
        <f t="shared" ca="1" si="77"/>
        <v>6</v>
      </c>
      <c r="F45" s="8"/>
      <c r="G45" s="9"/>
      <c r="H45" s="31"/>
      <c r="I45" s="32">
        <f t="shared" ca="1" si="77"/>
        <v>2</v>
      </c>
      <c r="J45" s="11">
        <f t="shared" ca="1" si="77"/>
        <v>0</v>
      </c>
      <c r="K45" s="11">
        <f t="shared" ca="1" si="77"/>
        <v>2</v>
      </c>
      <c r="L45" s="8"/>
      <c r="M45" s="9"/>
      <c r="N45" s="31"/>
      <c r="O45" s="32">
        <f t="shared" ca="1" si="77"/>
        <v>4</v>
      </c>
      <c r="P45" s="11">
        <f t="shared" ca="1" si="77"/>
        <v>0</v>
      </c>
      <c r="Q45" s="11">
        <f t="shared" ca="1" si="77"/>
        <v>0</v>
      </c>
      <c r="R45" s="8"/>
      <c r="S45" s="2"/>
      <c r="T45" s="2"/>
      <c r="U45" s="62" t="s">
        <v>85</v>
      </c>
      <c r="V45" s="2"/>
      <c r="W45" s="2"/>
      <c r="X45" s="41"/>
      <c r="Y45" s="41" t="s">
        <v>59</v>
      </c>
      <c r="Z45" s="63" t="str">
        <f t="shared" ca="1" si="52"/>
        <v>okok</v>
      </c>
      <c r="AA45" s="63" t="str">
        <f t="shared" ca="1" si="53"/>
        <v>okok</v>
      </c>
      <c r="AB45" s="63" t="str">
        <f t="shared" ca="1" si="54"/>
        <v>okok</v>
      </c>
      <c r="AC45" s="47"/>
      <c r="AD45" s="46"/>
      <c r="AE45" s="65" t="s">
        <v>59</v>
      </c>
      <c r="AF45" s="66"/>
      <c r="AG45" s="131" t="str">
        <f t="shared" ca="1" si="41"/>
        <v>ok</v>
      </c>
      <c r="AH45" s="135">
        <f t="shared" ca="1" si="55"/>
        <v>2</v>
      </c>
      <c r="AI45" s="133" t="str">
        <f t="shared" ca="1" si="56"/>
        <v>ok</v>
      </c>
      <c r="AJ45" s="128" t="str">
        <f t="shared" ca="1" si="57"/>
        <v>ok</v>
      </c>
      <c r="AK45" s="128" t="str">
        <f t="shared" ca="1" si="42"/>
        <v>no</v>
      </c>
      <c r="AL45" s="128" t="str">
        <f t="shared" ca="1" si="58"/>
        <v>ok</v>
      </c>
      <c r="AM45" s="73">
        <f t="shared" ca="1" si="43"/>
        <v>3</v>
      </c>
      <c r="AN45" s="45">
        <f t="shared" ca="1" si="44"/>
        <v>0</v>
      </c>
      <c r="AO45" s="74">
        <f t="shared" ca="1" si="45"/>
        <v>3</v>
      </c>
      <c r="AP45" s="40"/>
      <c r="AQ45" s="131" t="str">
        <f t="shared" ca="1" si="59"/>
        <v>ok</v>
      </c>
      <c r="AR45" s="133" t="str">
        <f t="shared" ca="1" si="60"/>
        <v>ok</v>
      </c>
      <c r="AS45" s="128" t="str">
        <f t="shared" ca="1" si="61"/>
        <v>ok</v>
      </c>
      <c r="AT45" s="141">
        <f t="shared" ca="1" si="62"/>
        <v>9</v>
      </c>
      <c r="AU45" s="138" t="str">
        <f t="shared" ca="1" si="63"/>
        <v/>
      </c>
      <c r="AV45" s="128" t="str">
        <f t="shared" ca="1" si="64"/>
        <v>ok</v>
      </c>
      <c r="AW45" s="124" t="str">
        <f t="shared" ca="1" si="65"/>
        <v/>
      </c>
      <c r="AX45" s="121"/>
      <c r="AY45" s="124">
        <f t="shared" ca="1" si="66"/>
        <v>9</v>
      </c>
      <c r="AZ45" s="128" t="str">
        <f t="shared" ca="1" si="67"/>
        <v>ok</v>
      </c>
      <c r="BA45" s="127" t="str">
        <f t="shared" ca="1" si="68"/>
        <v>ok</v>
      </c>
      <c r="BB45" s="40"/>
      <c r="BC45" s="144">
        <f t="shared" ca="1" si="69"/>
        <v>10</v>
      </c>
      <c r="BD45" s="133" t="str">
        <f t="shared" ca="1" si="46"/>
        <v>ok</v>
      </c>
      <c r="BE45" s="128" t="str">
        <f t="shared" ca="1" si="47"/>
        <v>ok</v>
      </c>
      <c r="BF45" s="127" t="str">
        <f t="shared" ca="1" si="70"/>
        <v>no</v>
      </c>
      <c r="BG45" s="40"/>
      <c r="BH45" s="131" t="str">
        <f t="shared" ca="1" si="71"/>
        <v>ok</v>
      </c>
      <c r="BI45" s="133" t="str">
        <f t="shared" ca="1" si="72"/>
        <v>ok</v>
      </c>
      <c r="BJ45" s="73">
        <f t="shared" ca="1" si="73"/>
        <v>0</v>
      </c>
      <c r="BK45" s="45">
        <f t="shared" ca="1" si="74"/>
        <v>1</v>
      </c>
      <c r="BL45" s="75">
        <f t="shared" ca="1" si="48"/>
        <v>-1</v>
      </c>
      <c r="BM45" s="72"/>
      <c r="BN45" s="144">
        <f t="shared" ca="1" si="75"/>
        <v>10</v>
      </c>
      <c r="BO45" s="133" t="str">
        <f t="shared" ca="1" si="76"/>
        <v>ok</v>
      </c>
      <c r="BP45" s="73">
        <f t="shared" ca="1" si="49"/>
        <v>2</v>
      </c>
      <c r="BQ45" s="45">
        <f t="shared" ca="1" si="50"/>
        <v>7</v>
      </c>
      <c r="BR45" s="76">
        <f t="shared" ca="1" si="51"/>
        <v>-5</v>
      </c>
      <c r="BS45" s="72"/>
      <c r="BT45" s="116">
        <v>2</v>
      </c>
      <c r="BU45" s="117" t="s">
        <v>3</v>
      </c>
      <c r="BV45" s="72" t="s">
        <v>14</v>
      </c>
      <c r="BW45" s="72"/>
      <c r="BX45" s="72"/>
      <c r="BY45" s="43"/>
      <c r="BZ45" s="44"/>
      <c r="CB45" s="41"/>
      <c r="CC45" s="40"/>
      <c r="CD45" s="41"/>
      <c r="CG45" s="43"/>
      <c r="CH45" s="44"/>
      <c r="CJ45" s="41"/>
      <c r="CK45" s="40"/>
      <c r="CL45" s="41"/>
      <c r="CO45" s="166"/>
      <c r="CP45" s="167"/>
      <c r="CQ45" s="168"/>
      <c r="CR45" s="169"/>
      <c r="CS45" s="169"/>
      <c r="CT45" s="169"/>
      <c r="CV45" s="40"/>
      <c r="CW45" s="40"/>
    </row>
    <row r="46" spans="1:101" s="1" customFormat="1" ht="42" customHeight="1" thickBot="1" x14ac:dyDescent="0.3">
      <c r="A46" s="9"/>
      <c r="B46" s="12" t="str">
        <f t="shared" ref="B46:Q46" si="78">B19</f>
        <v>－</v>
      </c>
      <c r="C46" s="13">
        <f t="shared" ca="1" si="78"/>
        <v>0</v>
      </c>
      <c r="D46" s="13">
        <f t="shared" ca="1" si="78"/>
        <v>0</v>
      </c>
      <c r="E46" s="13">
        <f t="shared" ca="1" si="78"/>
        <v>9</v>
      </c>
      <c r="F46" s="8"/>
      <c r="G46" s="9"/>
      <c r="H46" s="12" t="str">
        <f t="shared" si="78"/>
        <v>－</v>
      </c>
      <c r="I46" s="13">
        <f t="shared" ca="1" si="78"/>
        <v>0</v>
      </c>
      <c r="J46" s="13">
        <f t="shared" ca="1" si="78"/>
        <v>0</v>
      </c>
      <c r="K46" s="13">
        <f t="shared" ca="1" si="78"/>
        <v>8</v>
      </c>
      <c r="L46" s="8"/>
      <c r="M46" s="9"/>
      <c r="N46" s="12" t="str">
        <f t="shared" si="78"/>
        <v>－</v>
      </c>
      <c r="O46" s="13">
        <f t="shared" ca="1" si="78"/>
        <v>0</v>
      </c>
      <c r="P46" s="13">
        <f t="shared" ca="1" si="78"/>
        <v>0</v>
      </c>
      <c r="Q46" s="13">
        <f t="shared" ca="1" si="78"/>
        <v>5</v>
      </c>
      <c r="R46" s="8"/>
      <c r="S46" s="2"/>
      <c r="T46" s="2"/>
      <c r="U46" s="62" t="s">
        <v>86</v>
      </c>
      <c r="V46" s="2"/>
      <c r="W46" s="2"/>
      <c r="X46" s="41"/>
      <c r="Y46" s="41" t="s">
        <v>60</v>
      </c>
      <c r="Z46" s="63" t="str">
        <f t="shared" ca="1" si="52"/>
        <v>okok</v>
      </c>
      <c r="AA46" s="63" t="str">
        <f t="shared" ca="1" si="53"/>
        <v>okok</v>
      </c>
      <c r="AB46" s="63" t="str">
        <f t="shared" ca="1" si="54"/>
        <v>okok</v>
      </c>
      <c r="AC46" s="47"/>
      <c r="AD46" s="46"/>
      <c r="AE46" s="65" t="s">
        <v>60</v>
      </c>
      <c r="AF46" s="66"/>
      <c r="AG46" s="131" t="str">
        <f t="shared" ca="1" si="41"/>
        <v>ok</v>
      </c>
      <c r="AH46" s="135">
        <f t="shared" ca="1" si="55"/>
        <v>8</v>
      </c>
      <c r="AI46" s="133" t="str">
        <f t="shared" ca="1" si="56"/>
        <v>ok</v>
      </c>
      <c r="AJ46" s="128" t="str">
        <f t="shared" ca="1" si="57"/>
        <v>ok</v>
      </c>
      <c r="AK46" s="128" t="str">
        <f t="shared" ca="1" si="42"/>
        <v>no</v>
      </c>
      <c r="AL46" s="128" t="str">
        <f t="shared" ca="1" si="58"/>
        <v>ok</v>
      </c>
      <c r="AM46" s="73">
        <f t="shared" ca="1" si="43"/>
        <v>9</v>
      </c>
      <c r="AN46" s="45">
        <f t="shared" ca="1" si="44"/>
        <v>0</v>
      </c>
      <c r="AO46" s="74">
        <f t="shared" ca="1" si="45"/>
        <v>9</v>
      </c>
      <c r="AP46" s="40"/>
      <c r="AQ46" s="131" t="str">
        <f t="shared" ca="1" si="59"/>
        <v>ok</v>
      </c>
      <c r="AR46" s="133" t="str">
        <f t="shared" ca="1" si="60"/>
        <v>ok</v>
      </c>
      <c r="AS46" s="128" t="str">
        <f t="shared" ca="1" si="61"/>
        <v>ok</v>
      </c>
      <c r="AT46" s="141">
        <f t="shared" ca="1" si="62"/>
        <v>9</v>
      </c>
      <c r="AU46" s="138" t="str">
        <f t="shared" ca="1" si="63"/>
        <v/>
      </c>
      <c r="AV46" s="128" t="str">
        <f t="shared" ca="1" si="64"/>
        <v>ok</v>
      </c>
      <c r="AW46" s="124" t="str">
        <f t="shared" ca="1" si="65"/>
        <v/>
      </c>
      <c r="AX46" s="121"/>
      <c r="AY46" s="124">
        <f t="shared" ca="1" si="66"/>
        <v>9</v>
      </c>
      <c r="AZ46" s="128" t="str">
        <f t="shared" ca="1" si="67"/>
        <v>ok</v>
      </c>
      <c r="BA46" s="127" t="str">
        <f t="shared" ca="1" si="68"/>
        <v>ok</v>
      </c>
      <c r="BB46" s="40"/>
      <c r="BC46" s="144">
        <f t="shared" ca="1" si="69"/>
        <v>10</v>
      </c>
      <c r="BD46" s="133" t="str">
        <f t="shared" ca="1" si="46"/>
        <v>ok</v>
      </c>
      <c r="BE46" s="128" t="str">
        <f t="shared" ca="1" si="47"/>
        <v>ok</v>
      </c>
      <c r="BF46" s="127" t="str">
        <f t="shared" ca="1" si="70"/>
        <v>no</v>
      </c>
      <c r="BG46" s="40"/>
      <c r="BH46" s="131" t="str">
        <f t="shared" ca="1" si="71"/>
        <v>ok</v>
      </c>
      <c r="BI46" s="133" t="str">
        <f t="shared" ca="1" si="72"/>
        <v>ok</v>
      </c>
      <c r="BJ46" s="73">
        <f t="shared" ca="1" si="73"/>
        <v>0</v>
      </c>
      <c r="BK46" s="45">
        <f t="shared" ca="1" si="74"/>
        <v>6</v>
      </c>
      <c r="BL46" s="75">
        <f t="shared" ca="1" si="48"/>
        <v>-6</v>
      </c>
      <c r="BM46" s="72"/>
      <c r="BN46" s="144">
        <f t="shared" ca="1" si="75"/>
        <v>10</v>
      </c>
      <c r="BO46" s="133" t="str">
        <f t="shared" ca="1" si="76"/>
        <v>ok</v>
      </c>
      <c r="BP46" s="73">
        <f t="shared" ca="1" si="49"/>
        <v>0</v>
      </c>
      <c r="BQ46" s="45">
        <f t="shared" ca="1" si="50"/>
        <v>8</v>
      </c>
      <c r="BR46" s="76">
        <f t="shared" ca="1" si="51"/>
        <v>-8</v>
      </c>
      <c r="BS46" s="72"/>
      <c r="BT46" s="116">
        <v>3</v>
      </c>
      <c r="BU46" s="117" t="s">
        <v>4</v>
      </c>
      <c r="BV46" s="72" t="s">
        <v>14</v>
      </c>
      <c r="BW46" s="72"/>
      <c r="BX46" s="72"/>
      <c r="BY46" s="43"/>
      <c r="BZ46" s="44"/>
      <c r="CB46" s="41"/>
      <c r="CC46" s="40"/>
      <c r="CD46" s="41"/>
      <c r="CG46" s="43"/>
      <c r="CH46" s="44"/>
      <c r="CJ46" s="41"/>
      <c r="CK46" s="40"/>
      <c r="CL46" s="41"/>
      <c r="CO46" s="166"/>
      <c r="CP46" s="167"/>
      <c r="CQ46" s="168"/>
      <c r="CR46" s="169"/>
      <c r="CS46" s="121"/>
      <c r="CT46" s="169"/>
      <c r="CV46" s="40"/>
      <c r="CW46" s="40"/>
    </row>
    <row r="47" spans="1:101" s="1" customFormat="1" ht="42" customHeight="1" x14ac:dyDescent="0.25">
      <c r="A47" s="9"/>
      <c r="B47" s="33"/>
      <c r="C47" s="34">
        <f ca="1">MOD(ROUNDDOWN(AM35/100,0),10)</f>
        <v>6</v>
      </c>
      <c r="D47" s="34">
        <f ca="1">MOD(ROUNDDOWN(AM35/10,0),10)</f>
        <v>9</v>
      </c>
      <c r="E47" s="34">
        <f ca="1">MOD(AM35,10)</f>
        <v>7</v>
      </c>
      <c r="F47" s="8"/>
      <c r="G47" s="9"/>
      <c r="H47" s="33"/>
      <c r="I47" s="34">
        <f ca="1">MOD(ROUNDDOWN(AM36/100,0),10)</f>
        <v>1</v>
      </c>
      <c r="J47" s="34">
        <f ca="1">MOD(ROUNDDOWN(AM36/10,0),10)</f>
        <v>9</v>
      </c>
      <c r="K47" s="34">
        <f ca="1">MOD(AM36,10)</f>
        <v>4</v>
      </c>
      <c r="L47" s="8"/>
      <c r="M47" s="9"/>
      <c r="N47" s="33"/>
      <c r="O47" s="34">
        <f ca="1">MOD(ROUNDDOWN(AM37/100,0),10)</f>
        <v>3</v>
      </c>
      <c r="P47" s="34">
        <f ca="1">MOD(ROUNDDOWN(AM37/10,0),10)</f>
        <v>9</v>
      </c>
      <c r="Q47" s="34">
        <f ca="1">MOD(AM37,10)</f>
        <v>5</v>
      </c>
      <c r="R47" s="8"/>
      <c r="S47" s="2"/>
      <c r="T47" s="2"/>
      <c r="U47" s="62" t="s">
        <v>87</v>
      </c>
      <c r="V47" s="2"/>
      <c r="W47" s="2"/>
      <c r="X47" s="41"/>
      <c r="Y47" s="41" t="s">
        <v>61</v>
      </c>
      <c r="Z47" s="63" t="str">
        <f t="shared" ca="1" si="52"/>
        <v>okok</v>
      </c>
      <c r="AA47" s="63" t="str">
        <f t="shared" ca="1" si="53"/>
        <v>okok</v>
      </c>
      <c r="AB47" s="63" t="str">
        <f t="shared" ca="1" si="54"/>
        <v>okok</v>
      </c>
      <c r="AC47" s="47"/>
      <c r="AD47" s="46"/>
      <c r="AE47" s="65" t="s">
        <v>61</v>
      </c>
      <c r="AF47" s="66"/>
      <c r="AG47" s="131" t="str">
        <f t="shared" ca="1" si="41"/>
        <v>ok</v>
      </c>
      <c r="AH47" s="135">
        <f t="shared" ca="1" si="55"/>
        <v>1</v>
      </c>
      <c r="AI47" s="133" t="str">
        <f t="shared" ca="1" si="56"/>
        <v>ok</v>
      </c>
      <c r="AJ47" s="128" t="str">
        <f t="shared" ca="1" si="57"/>
        <v>ok</v>
      </c>
      <c r="AK47" s="128" t="str">
        <f t="shared" ca="1" si="42"/>
        <v>no</v>
      </c>
      <c r="AL47" s="128" t="str">
        <f t="shared" ca="1" si="58"/>
        <v>ok</v>
      </c>
      <c r="AM47" s="73">
        <f t="shared" ca="1" si="43"/>
        <v>2</v>
      </c>
      <c r="AN47" s="45">
        <f t="shared" ca="1" si="44"/>
        <v>0</v>
      </c>
      <c r="AO47" s="74">
        <f t="shared" ca="1" si="45"/>
        <v>2</v>
      </c>
      <c r="AP47" s="40"/>
      <c r="AQ47" s="131" t="str">
        <f t="shared" ca="1" si="59"/>
        <v>ok</v>
      </c>
      <c r="AR47" s="133" t="str">
        <f t="shared" ca="1" si="60"/>
        <v>ok</v>
      </c>
      <c r="AS47" s="128" t="str">
        <f t="shared" ca="1" si="61"/>
        <v>ok</v>
      </c>
      <c r="AT47" s="141">
        <f t="shared" ca="1" si="62"/>
        <v>9</v>
      </c>
      <c r="AU47" s="138" t="str">
        <f t="shared" ca="1" si="63"/>
        <v/>
      </c>
      <c r="AV47" s="128" t="str">
        <f t="shared" ca="1" si="64"/>
        <v>ok</v>
      </c>
      <c r="AW47" s="124" t="str">
        <f t="shared" ca="1" si="65"/>
        <v/>
      </c>
      <c r="AX47" s="121"/>
      <c r="AY47" s="124">
        <f t="shared" ca="1" si="66"/>
        <v>9</v>
      </c>
      <c r="AZ47" s="128" t="str">
        <f t="shared" ca="1" si="67"/>
        <v>ok</v>
      </c>
      <c r="BA47" s="127" t="str">
        <f t="shared" ca="1" si="68"/>
        <v>ok</v>
      </c>
      <c r="BB47" s="40"/>
      <c r="BC47" s="144">
        <f t="shared" ca="1" si="69"/>
        <v>10</v>
      </c>
      <c r="BD47" s="133" t="str">
        <f t="shared" ca="1" si="46"/>
        <v>ok</v>
      </c>
      <c r="BE47" s="128" t="str">
        <f t="shared" ca="1" si="47"/>
        <v>ok</v>
      </c>
      <c r="BF47" s="127" t="str">
        <f t="shared" ca="1" si="70"/>
        <v>no</v>
      </c>
      <c r="BG47" s="40"/>
      <c r="BH47" s="131" t="str">
        <f t="shared" ca="1" si="71"/>
        <v>ok</v>
      </c>
      <c r="BI47" s="133" t="str">
        <f t="shared" ca="1" si="72"/>
        <v>ok</v>
      </c>
      <c r="BJ47" s="73">
        <f t="shared" ca="1" si="73"/>
        <v>0</v>
      </c>
      <c r="BK47" s="45">
        <f t="shared" ca="1" si="74"/>
        <v>4</v>
      </c>
      <c r="BL47" s="75">
        <f t="shared" ca="1" si="48"/>
        <v>-4</v>
      </c>
      <c r="BM47" s="72"/>
      <c r="BN47" s="144">
        <f t="shared" ca="1" si="75"/>
        <v>10</v>
      </c>
      <c r="BO47" s="133" t="str">
        <f t="shared" ca="1" si="76"/>
        <v>ok</v>
      </c>
      <c r="BP47" s="73">
        <f t="shared" ca="1" si="49"/>
        <v>1</v>
      </c>
      <c r="BQ47" s="45">
        <f t="shared" ca="1" si="50"/>
        <v>5</v>
      </c>
      <c r="BR47" s="76">
        <f t="shared" ca="1" si="51"/>
        <v>-4</v>
      </c>
      <c r="BS47" s="72"/>
      <c r="BT47" s="116">
        <v>4</v>
      </c>
      <c r="BU47" s="117" t="s">
        <v>7</v>
      </c>
      <c r="BV47" s="72" t="s">
        <v>14</v>
      </c>
      <c r="BW47" s="72"/>
      <c r="BX47" s="72"/>
      <c r="BY47" s="43"/>
      <c r="BZ47" s="44"/>
      <c r="CB47" s="41"/>
      <c r="CC47" s="40"/>
      <c r="CD47" s="41"/>
      <c r="CG47" s="43"/>
      <c r="CH47" s="44"/>
      <c r="CJ47" s="41"/>
      <c r="CK47" s="40"/>
      <c r="CL47" s="41"/>
      <c r="CO47" s="166"/>
      <c r="CP47" s="167"/>
      <c r="CQ47" s="170"/>
      <c r="CR47" s="169"/>
      <c r="CS47" s="121"/>
      <c r="CT47" s="169"/>
      <c r="CV47" s="40"/>
      <c r="CW47" s="40"/>
    </row>
    <row r="48" spans="1:101" s="1" customFormat="1" ht="15" customHeight="1" x14ac:dyDescent="0.25">
      <c r="A48" s="16"/>
      <c r="B48" s="35"/>
      <c r="C48" s="35"/>
      <c r="D48" s="35"/>
      <c r="E48" s="35"/>
      <c r="F48" s="18"/>
      <c r="G48" s="16"/>
      <c r="H48" s="35"/>
      <c r="I48" s="35"/>
      <c r="J48" s="35"/>
      <c r="K48" s="35"/>
      <c r="L48" s="18"/>
      <c r="M48" s="16"/>
      <c r="N48" s="35"/>
      <c r="O48" s="35"/>
      <c r="P48" s="35"/>
      <c r="Q48" s="35"/>
      <c r="R48" s="18"/>
      <c r="S48" s="2"/>
      <c r="T48" s="2"/>
      <c r="U48" s="62" t="s">
        <v>88</v>
      </c>
      <c r="V48" s="2"/>
      <c r="W48" s="2"/>
      <c r="X48" s="41"/>
      <c r="Y48" s="41" t="s">
        <v>62</v>
      </c>
      <c r="Z48" s="63" t="str">
        <f t="shared" ca="1" si="52"/>
        <v>okok</v>
      </c>
      <c r="AA48" s="63" t="str">
        <f t="shared" ca="1" si="53"/>
        <v>okok</v>
      </c>
      <c r="AB48" s="63" t="str">
        <f t="shared" ca="1" si="54"/>
        <v>okok</v>
      </c>
      <c r="AC48" s="47"/>
      <c r="AD48" s="46"/>
      <c r="AE48" s="65" t="s">
        <v>62</v>
      </c>
      <c r="AF48" s="66"/>
      <c r="AG48" s="131" t="str">
        <f t="shared" ca="1" si="41"/>
        <v>ok</v>
      </c>
      <c r="AH48" s="135">
        <f t="shared" ca="1" si="55"/>
        <v>8</v>
      </c>
      <c r="AI48" s="133" t="str">
        <f t="shared" ca="1" si="56"/>
        <v>ok</v>
      </c>
      <c r="AJ48" s="128" t="str">
        <f t="shared" ca="1" si="57"/>
        <v>ok</v>
      </c>
      <c r="AK48" s="128" t="str">
        <f t="shared" ca="1" si="42"/>
        <v>no</v>
      </c>
      <c r="AL48" s="128" t="str">
        <f t="shared" ca="1" si="58"/>
        <v>ok</v>
      </c>
      <c r="AM48" s="73">
        <f t="shared" ca="1" si="43"/>
        <v>9</v>
      </c>
      <c r="AN48" s="45">
        <f t="shared" ca="1" si="44"/>
        <v>0</v>
      </c>
      <c r="AO48" s="74">
        <f t="shared" ca="1" si="45"/>
        <v>9</v>
      </c>
      <c r="AP48" s="40"/>
      <c r="AQ48" s="131" t="str">
        <f t="shared" ca="1" si="59"/>
        <v>ok</v>
      </c>
      <c r="AR48" s="133" t="str">
        <f t="shared" ca="1" si="60"/>
        <v>ok</v>
      </c>
      <c r="AS48" s="128" t="str">
        <f t="shared" ca="1" si="61"/>
        <v>ok</v>
      </c>
      <c r="AT48" s="141">
        <f t="shared" ca="1" si="62"/>
        <v>9</v>
      </c>
      <c r="AU48" s="138" t="str">
        <f t="shared" ca="1" si="63"/>
        <v/>
      </c>
      <c r="AV48" s="128" t="str">
        <f t="shared" ca="1" si="64"/>
        <v>ok</v>
      </c>
      <c r="AW48" s="124" t="str">
        <f t="shared" ca="1" si="65"/>
        <v/>
      </c>
      <c r="AX48" s="121"/>
      <c r="AY48" s="124">
        <f t="shared" ca="1" si="66"/>
        <v>9</v>
      </c>
      <c r="AZ48" s="128" t="str">
        <f t="shared" ca="1" si="67"/>
        <v>ok</v>
      </c>
      <c r="BA48" s="127" t="str">
        <f t="shared" ca="1" si="68"/>
        <v>ok</v>
      </c>
      <c r="BB48" s="40"/>
      <c r="BC48" s="144">
        <f t="shared" ca="1" si="69"/>
        <v>10</v>
      </c>
      <c r="BD48" s="133" t="str">
        <f t="shared" ca="1" si="46"/>
        <v>ok</v>
      </c>
      <c r="BE48" s="128" t="str">
        <f t="shared" ca="1" si="47"/>
        <v>ok</v>
      </c>
      <c r="BF48" s="127" t="str">
        <f t="shared" ca="1" si="70"/>
        <v>no</v>
      </c>
      <c r="BG48" s="40"/>
      <c r="BH48" s="131" t="str">
        <f t="shared" ca="1" si="71"/>
        <v>ok</v>
      </c>
      <c r="BI48" s="133" t="str">
        <f t="shared" ca="1" si="72"/>
        <v>ok</v>
      </c>
      <c r="BJ48" s="73">
        <f t="shared" ca="1" si="73"/>
        <v>0</v>
      </c>
      <c r="BK48" s="45">
        <f t="shared" ca="1" si="74"/>
        <v>5</v>
      </c>
      <c r="BL48" s="75">
        <f t="shared" ca="1" si="48"/>
        <v>-5</v>
      </c>
      <c r="BM48" s="72"/>
      <c r="BN48" s="144">
        <f t="shared" ca="1" si="75"/>
        <v>10</v>
      </c>
      <c r="BO48" s="133" t="str">
        <f t="shared" ca="1" si="76"/>
        <v>ok</v>
      </c>
      <c r="BP48" s="73">
        <f t="shared" ca="1" si="49"/>
        <v>4</v>
      </c>
      <c r="BQ48" s="45">
        <f t="shared" ca="1" si="50"/>
        <v>7</v>
      </c>
      <c r="BR48" s="76">
        <f t="shared" ca="1" si="51"/>
        <v>-3</v>
      </c>
      <c r="BS48" s="72"/>
      <c r="BT48" s="116">
        <v>5</v>
      </c>
      <c r="BU48" s="117" t="s">
        <v>6</v>
      </c>
      <c r="BV48" s="72" t="s">
        <v>14</v>
      </c>
      <c r="BW48" s="72"/>
      <c r="BX48" s="72"/>
      <c r="BY48" s="43"/>
      <c r="BZ48" s="44"/>
      <c r="CB48" s="41"/>
      <c r="CC48" s="40"/>
      <c r="CD48" s="41"/>
      <c r="CG48" s="43"/>
      <c r="CH48" s="44"/>
      <c r="CJ48" s="41"/>
      <c r="CK48" s="40"/>
      <c r="CL48" s="41"/>
      <c r="CO48" s="166"/>
      <c r="CP48" s="167"/>
      <c r="CQ48" s="170"/>
      <c r="CR48" s="169"/>
      <c r="CS48" s="121"/>
      <c r="CT48" s="169"/>
      <c r="CV48" s="40"/>
      <c r="CW48" s="40"/>
    </row>
    <row r="49" spans="1:101" s="1" customFormat="1" ht="36.6" customHeight="1" x14ac:dyDescent="0.25">
      <c r="A49" s="3"/>
      <c r="B49" s="4"/>
      <c r="C49" s="25"/>
      <c r="D49" s="26" t="str">
        <f ca="1">IF($AT52="","",VLOOKUP($AT52,$BT$43:$BU$53,2,FALSE))</f>
        <v>⑨</v>
      </c>
      <c r="E49" s="25"/>
      <c r="F49" s="25"/>
      <c r="G49" s="27"/>
      <c r="H49" s="25"/>
      <c r="I49" s="25"/>
      <c r="J49" s="26" t="str">
        <f ca="1">IF($AT53="","",VLOOKUP($AT53,$BT$43:$BU$53,2,FALSE))</f>
        <v>⑨</v>
      </c>
      <c r="K49" s="25"/>
      <c r="L49" s="28"/>
      <c r="M49" s="24"/>
      <c r="N49" s="28"/>
      <c r="O49" s="25"/>
      <c r="P49" s="26" t="str">
        <f ca="1">IF($AT54="","",VLOOKUP($AT54,$BT$43:$BU$53,2,FALSE))</f>
        <v>⑨</v>
      </c>
      <c r="Q49" s="25"/>
      <c r="R49" s="5"/>
      <c r="S49" s="2"/>
      <c r="T49" s="2"/>
      <c r="U49" s="62" t="s">
        <v>94</v>
      </c>
      <c r="V49" s="2"/>
      <c r="W49" s="2"/>
      <c r="X49" s="41"/>
      <c r="Y49" s="41" t="s">
        <v>63</v>
      </c>
      <c r="Z49" s="63" t="str">
        <f t="shared" ca="1" si="52"/>
        <v>okok</v>
      </c>
      <c r="AA49" s="63" t="str">
        <f t="shared" ca="1" si="53"/>
        <v>okok</v>
      </c>
      <c r="AB49" s="63" t="str">
        <f t="shared" ca="1" si="54"/>
        <v>okok</v>
      </c>
      <c r="AC49" s="47"/>
      <c r="AD49" s="77"/>
      <c r="AE49" s="65" t="s">
        <v>63</v>
      </c>
      <c r="AF49" s="66"/>
      <c r="AG49" s="131" t="str">
        <f t="shared" ca="1" si="41"/>
        <v>ok</v>
      </c>
      <c r="AH49" s="135">
        <f t="shared" ca="1" si="55"/>
        <v>6</v>
      </c>
      <c r="AI49" s="133" t="str">
        <f t="shared" ca="1" si="56"/>
        <v>ok</v>
      </c>
      <c r="AJ49" s="128" t="str">
        <f t="shared" ca="1" si="57"/>
        <v>ok</v>
      </c>
      <c r="AK49" s="128" t="str">
        <f t="shared" ca="1" si="42"/>
        <v>ok</v>
      </c>
      <c r="AL49" s="128" t="str">
        <f t="shared" ca="1" si="58"/>
        <v>no</v>
      </c>
      <c r="AM49" s="73">
        <f t="shared" ca="1" si="43"/>
        <v>7</v>
      </c>
      <c r="AN49" s="45">
        <f t="shared" ca="1" si="44"/>
        <v>0</v>
      </c>
      <c r="AO49" s="74">
        <f t="shared" ca="1" si="45"/>
        <v>7</v>
      </c>
      <c r="AP49" s="40"/>
      <c r="AQ49" s="131" t="str">
        <f t="shared" ca="1" si="59"/>
        <v>ok</v>
      </c>
      <c r="AR49" s="133" t="str">
        <f ca="1">IF(AY49=9,"ok","no")</f>
        <v>ok</v>
      </c>
      <c r="AS49" s="128" t="str">
        <f t="shared" ca="1" si="61"/>
        <v>ok</v>
      </c>
      <c r="AT49" s="141">
        <f ca="1">IF(AY49=9,AY49,IF(AU49=10,AU49,""))</f>
        <v>9</v>
      </c>
      <c r="AU49" s="138" t="str">
        <f t="shared" ca="1" si="63"/>
        <v/>
      </c>
      <c r="AV49" s="128" t="str">
        <f t="shared" ca="1" si="64"/>
        <v>ok</v>
      </c>
      <c r="AW49" s="124" t="str">
        <f t="shared" ca="1" si="65"/>
        <v/>
      </c>
      <c r="AX49" s="121"/>
      <c r="AY49" s="124">
        <f t="shared" ca="1" si="66"/>
        <v>9</v>
      </c>
      <c r="AZ49" s="128" t="str">
        <f t="shared" ca="1" si="67"/>
        <v>ok</v>
      </c>
      <c r="BA49" s="127" t="str">
        <f t="shared" ca="1" si="68"/>
        <v>ok</v>
      </c>
      <c r="BB49" s="40"/>
      <c r="BC49" s="144">
        <f t="shared" ca="1" si="69"/>
        <v>10</v>
      </c>
      <c r="BD49" s="133" t="str">
        <f t="shared" ca="1" si="46"/>
        <v>ok</v>
      </c>
      <c r="BE49" s="128" t="str">
        <f t="shared" ca="1" si="47"/>
        <v>no</v>
      </c>
      <c r="BF49" s="127" t="str">
        <f t="shared" ca="1" si="70"/>
        <v>no</v>
      </c>
      <c r="BG49" s="40"/>
      <c r="BH49" s="131" t="str">
        <f t="shared" ca="1" si="71"/>
        <v>ok</v>
      </c>
      <c r="BI49" s="133" t="str">
        <f t="shared" ca="1" si="72"/>
        <v>ok</v>
      </c>
      <c r="BJ49" s="73">
        <f t="shared" ca="1" si="73"/>
        <v>0</v>
      </c>
      <c r="BK49" s="45">
        <f t="shared" ca="1" si="74"/>
        <v>0</v>
      </c>
      <c r="BL49" s="75">
        <f t="shared" ca="1" si="48"/>
        <v>0</v>
      </c>
      <c r="BM49" s="72"/>
      <c r="BN49" s="144">
        <f t="shared" ca="1" si="75"/>
        <v>10</v>
      </c>
      <c r="BO49" s="133" t="str">
        <f t="shared" ca="1" si="76"/>
        <v>ok</v>
      </c>
      <c r="BP49" s="73">
        <f t="shared" ca="1" si="49"/>
        <v>6</v>
      </c>
      <c r="BQ49" s="45">
        <f t="shared" ca="1" si="50"/>
        <v>9</v>
      </c>
      <c r="BR49" s="76">
        <f t="shared" ca="1" si="51"/>
        <v>-3</v>
      </c>
      <c r="BS49" s="72"/>
      <c r="BT49" s="116">
        <v>6</v>
      </c>
      <c r="BU49" s="117" t="s">
        <v>5</v>
      </c>
      <c r="BV49" s="72" t="s">
        <v>14</v>
      </c>
      <c r="BW49" s="72"/>
      <c r="BX49" s="72"/>
      <c r="BY49" s="43"/>
      <c r="BZ49" s="44"/>
      <c r="CB49" s="41"/>
      <c r="CC49" s="40"/>
      <c r="CD49" s="41"/>
      <c r="CG49" s="43"/>
      <c r="CH49" s="44"/>
      <c r="CJ49" s="41"/>
      <c r="CK49" s="40"/>
      <c r="CL49" s="41"/>
      <c r="CO49" s="166"/>
      <c r="CP49" s="167"/>
      <c r="CQ49" s="170"/>
      <c r="CR49" s="169"/>
      <c r="CS49" s="121"/>
      <c r="CT49" s="169"/>
      <c r="CV49" s="40"/>
      <c r="CW49" s="40"/>
    </row>
    <row r="50" spans="1:101" s="1" customFormat="1" ht="36.6" customHeight="1" x14ac:dyDescent="0.25">
      <c r="A50" s="6" t="str">
        <f>A23</f>
        <v>⑩</v>
      </c>
      <c r="B50" s="7"/>
      <c r="C50" s="36" t="str">
        <f ca="1">IF($AH52="","",VLOOKUP($AH52,$BT$43:$BU$53,2,FALSE))</f>
        <v>②</v>
      </c>
      <c r="D50" s="36" t="str">
        <f ca="1">IF($BC52="","",VLOOKUP($BC52,$BT$43:$BU$53,2,FALSE))</f>
        <v>⑩</v>
      </c>
      <c r="E50" s="36" t="str">
        <f ca="1">IF($BN52="","",VLOOKUP($BN52,$BT$43:$BU$53,2,FALSE))</f>
        <v>⑩</v>
      </c>
      <c r="F50" s="8"/>
      <c r="G50" s="6" t="str">
        <f>G23</f>
        <v>⑪</v>
      </c>
      <c r="H50" s="7"/>
      <c r="I50" s="36" t="str">
        <f ca="1">IF($AH53="","",VLOOKUP($AH53,$BT$43:$BU$53,2,FALSE))</f>
        <v>③</v>
      </c>
      <c r="J50" s="36" t="str">
        <f ca="1">IF($BC53="","",VLOOKUP($BC53,$BT$43:$BU$53,2,FALSE))</f>
        <v>⑩</v>
      </c>
      <c r="K50" s="36" t="str">
        <f ca="1">IF($BN53="","",VLOOKUP($BN53,$BT$43:$BU$53,2,FALSE))</f>
        <v>⑩</v>
      </c>
      <c r="L50" s="8"/>
      <c r="M50" s="6" t="str">
        <f>M23</f>
        <v>⑫</v>
      </c>
      <c r="N50" s="7"/>
      <c r="O50" s="36" t="str">
        <f ca="1">IF($AH54="","",VLOOKUP($AH54,$BT$43:$BU$53,2,FALSE))</f>
        <v>⑦</v>
      </c>
      <c r="P50" s="36" t="str">
        <f ca="1">IF($BC54="","",VLOOKUP($BC54,$BT$43:$BU$53,2,FALSE))</f>
        <v>⑩</v>
      </c>
      <c r="Q50" s="36" t="str">
        <f ca="1">IF($BN54="","",VLOOKUP($BN54,$BT$43:$BU$53,2,FALSE))</f>
        <v>⑩</v>
      </c>
      <c r="R50" s="8"/>
      <c r="S50" s="2"/>
      <c r="T50" s="2"/>
      <c r="U50" s="62" t="s">
        <v>89</v>
      </c>
      <c r="V50" s="2"/>
      <c r="W50" s="2"/>
      <c r="X50" s="41"/>
      <c r="Y50" s="41" t="s">
        <v>64</v>
      </c>
      <c r="Z50" s="63" t="str">
        <f t="shared" ca="1" si="52"/>
        <v>okok</v>
      </c>
      <c r="AA50" s="63" t="str">
        <f t="shared" ca="1" si="53"/>
        <v>okok</v>
      </c>
      <c r="AB50" s="63" t="str">
        <f t="shared" ca="1" si="54"/>
        <v>okok</v>
      </c>
      <c r="AC50" s="47"/>
      <c r="AD50" s="39"/>
      <c r="AE50" s="65" t="s">
        <v>64</v>
      </c>
      <c r="AF50" s="66"/>
      <c r="AG50" s="131" t="str">
        <f t="shared" ca="1" si="41"/>
        <v>ok</v>
      </c>
      <c r="AH50" s="135">
        <f t="shared" ca="1" si="55"/>
        <v>1</v>
      </c>
      <c r="AI50" s="133" t="str">
        <f t="shared" ca="1" si="56"/>
        <v>ok</v>
      </c>
      <c r="AJ50" s="128" t="str">
        <f t="shared" ca="1" si="57"/>
        <v>ok</v>
      </c>
      <c r="AK50" s="128" t="str">
        <f t="shared" ca="1" si="42"/>
        <v>ok</v>
      </c>
      <c r="AL50" s="128" t="str">
        <f t="shared" ca="1" si="58"/>
        <v>no</v>
      </c>
      <c r="AM50" s="73">
        <f t="shared" ca="1" si="43"/>
        <v>2</v>
      </c>
      <c r="AN50" s="45">
        <f t="shared" ca="1" si="44"/>
        <v>0</v>
      </c>
      <c r="AO50" s="74">
        <f t="shared" ca="1" si="45"/>
        <v>2</v>
      </c>
      <c r="AP50" s="40"/>
      <c r="AQ50" s="131" t="str">
        <f t="shared" ca="1" si="59"/>
        <v>ok</v>
      </c>
      <c r="AR50" s="133" t="str">
        <f t="shared" ca="1" si="60"/>
        <v>ok</v>
      </c>
      <c r="AS50" s="128" t="str">
        <f t="shared" ca="1" si="61"/>
        <v>ok</v>
      </c>
      <c r="AT50" s="141">
        <f t="shared" ca="1" si="62"/>
        <v>9</v>
      </c>
      <c r="AU50" s="138" t="str">
        <f t="shared" ca="1" si="63"/>
        <v/>
      </c>
      <c r="AV50" s="128" t="str">
        <f t="shared" ca="1" si="64"/>
        <v>ok</v>
      </c>
      <c r="AW50" s="124" t="str">
        <f t="shared" ca="1" si="65"/>
        <v/>
      </c>
      <c r="AX50" s="121"/>
      <c r="AY50" s="124">
        <f t="shared" ca="1" si="66"/>
        <v>9</v>
      </c>
      <c r="AZ50" s="128" t="str">
        <f t="shared" ca="1" si="67"/>
        <v>ok</v>
      </c>
      <c r="BA50" s="127" t="str">
        <f t="shared" ca="1" si="68"/>
        <v>ok</v>
      </c>
      <c r="BB50" s="40"/>
      <c r="BC50" s="144">
        <f t="shared" ca="1" si="69"/>
        <v>10</v>
      </c>
      <c r="BD50" s="133" t="str">
        <f t="shared" ca="1" si="46"/>
        <v>ok</v>
      </c>
      <c r="BE50" s="128" t="str">
        <f t="shared" ca="1" si="47"/>
        <v>no</v>
      </c>
      <c r="BF50" s="127" t="str">
        <f t="shared" ca="1" si="70"/>
        <v>no</v>
      </c>
      <c r="BG50" s="40"/>
      <c r="BH50" s="131" t="str">
        <f t="shared" ca="1" si="71"/>
        <v>ok</v>
      </c>
      <c r="BI50" s="133" t="str">
        <f t="shared" ca="1" si="72"/>
        <v>ok</v>
      </c>
      <c r="BJ50" s="73">
        <f t="shared" ca="1" si="73"/>
        <v>0</v>
      </c>
      <c r="BK50" s="45">
        <f t="shared" ca="1" si="74"/>
        <v>0</v>
      </c>
      <c r="BL50" s="75">
        <f t="shared" ca="1" si="48"/>
        <v>0</v>
      </c>
      <c r="BM50" s="72"/>
      <c r="BN50" s="144">
        <f t="shared" ca="1" si="75"/>
        <v>10</v>
      </c>
      <c r="BO50" s="133" t="str">
        <f t="shared" ca="1" si="76"/>
        <v>ok</v>
      </c>
      <c r="BP50" s="73">
        <f t="shared" ca="1" si="49"/>
        <v>2</v>
      </c>
      <c r="BQ50" s="45">
        <f t="shared" ca="1" si="50"/>
        <v>8</v>
      </c>
      <c r="BR50" s="76">
        <f t="shared" ca="1" si="51"/>
        <v>-6</v>
      </c>
      <c r="BS50" s="72"/>
      <c r="BT50" s="116">
        <v>7</v>
      </c>
      <c r="BU50" s="117" t="s">
        <v>8</v>
      </c>
      <c r="BV50" s="72" t="s">
        <v>14</v>
      </c>
      <c r="BW50" s="72"/>
      <c r="BX50" s="72"/>
      <c r="BY50" s="43"/>
      <c r="BZ50" s="44"/>
      <c r="CB50" s="41"/>
      <c r="CC50" s="40"/>
      <c r="CD50" s="41"/>
      <c r="CG50" s="43"/>
      <c r="CH50" s="44"/>
      <c r="CJ50" s="41"/>
      <c r="CK50" s="40"/>
      <c r="CL50" s="41"/>
      <c r="CO50" s="166"/>
      <c r="CP50" s="167"/>
      <c r="CQ50" s="170"/>
      <c r="CR50" s="169"/>
      <c r="CS50" s="121"/>
      <c r="CT50" s="169"/>
      <c r="CV50" s="40"/>
      <c r="CW50" s="40"/>
    </row>
    <row r="51" spans="1:101" s="1" customFormat="1" ht="42" customHeight="1" x14ac:dyDescent="0.25">
      <c r="A51" s="9"/>
      <c r="B51" s="10"/>
      <c r="C51" s="11">
        <f t="shared" ref="C51:Q51" ca="1" si="79">C24</f>
        <v>3</v>
      </c>
      <c r="D51" s="11">
        <f t="shared" ca="1" si="79"/>
        <v>0</v>
      </c>
      <c r="E51" s="11">
        <f t="shared" ca="1" si="79"/>
        <v>0</v>
      </c>
      <c r="F51" s="8"/>
      <c r="G51" s="9"/>
      <c r="H51" s="10"/>
      <c r="I51" s="11">
        <f t="shared" ca="1" si="79"/>
        <v>4</v>
      </c>
      <c r="J51" s="11">
        <f t="shared" ca="1" si="79"/>
        <v>0</v>
      </c>
      <c r="K51" s="11">
        <f t="shared" ca="1" si="79"/>
        <v>0</v>
      </c>
      <c r="L51" s="8"/>
      <c r="M51" s="9"/>
      <c r="N51" s="10"/>
      <c r="O51" s="11">
        <f t="shared" ca="1" si="79"/>
        <v>8</v>
      </c>
      <c r="P51" s="11">
        <f t="shared" ca="1" si="79"/>
        <v>0</v>
      </c>
      <c r="Q51" s="11">
        <f t="shared" ca="1" si="79"/>
        <v>4</v>
      </c>
      <c r="R51" s="8"/>
      <c r="S51" s="2"/>
      <c r="T51" s="2"/>
      <c r="U51" s="62" t="s">
        <v>90</v>
      </c>
      <c r="V51" s="2"/>
      <c r="W51" s="2"/>
      <c r="X51" s="41"/>
      <c r="Y51" s="41" t="s">
        <v>65</v>
      </c>
      <c r="Z51" s="63" t="str">
        <f t="shared" ca="1" si="52"/>
        <v>okok</v>
      </c>
      <c r="AA51" s="63" t="str">
        <f t="shared" ca="1" si="53"/>
        <v>okok</v>
      </c>
      <c r="AB51" s="63" t="str">
        <f t="shared" ca="1" si="54"/>
        <v>okok</v>
      </c>
      <c r="AC51" s="47"/>
      <c r="AD51" s="39"/>
      <c r="AE51" s="65" t="s">
        <v>65</v>
      </c>
      <c r="AF51" s="66"/>
      <c r="AG51" s="131" t="str">
        <f t="shared" ca="1" si="41"/>
        <v>ok</v>
      </c>
      <c r="AH51" s="135">
        <f t="shared" ca="1" si="55"/>
        <v>3</v>
      </c>
      <c r="AI51" s="133" t="str">
        <f t="shared" ca="1" si="56"/>
        <v>ok</v>
      </c>
      <c r="AJ51" s="128" t="str">
        <f t="shared" ca="1" si="57"/>
        <v>ok</v>
      </c>
      <c r="AK51" s="128" t="str">
        <f t="shared" ca="1" si="42"/>
        <v>ok</v>
      </c>
      <c r="AL51" s="128" t="str">
        <f t="shared" ca="1" si="58"/>
        <v>no</v>
      </c>
      <c r="AM51" s="73">
        <f t="shared" ca="1" si="43"/>
        <v>4</v>
      </c>
      <c r="AN51" s="45">
        <f t="shared" ca="1" si="44"/>
        <v>0</v>
      </c>
      <c r="AO51" s="74">
        <f t="shared" ca="1" si="45"/>
        <v>4</v>
      </c>
      <c r="AP51" s="40"/>
      <c r="AQ51" s="131" t="str">
        <f t="shared" ca="1" si="59"/>
        <v>ok</v>
      </c>
      <c r="AR51" s="133" t="str">
        <f t="shared" ca="1" si="60"/>
        <v>ok</v>
      </c>
      <c r="AS51" s="128" t="str">
        <f t="shared" ca="1" si="61"/>
        <v>ok</v>
      </c>
      <c r="AT51" s="141">
        <f t="shared" ca="1" si="62"/>
        <v>9</v>
      </c>
      <c r="AU51" s="138" t="str">
        <f t="shared" ca="1" si="63"/>
        <v/>
      </c>
      <c r="AV51" s="128" t="str">
        <f t="shared" ca="1" si="64"/>
        <v>ok</v>
      </c>
      <c r="AW51" s="124" t="str">
        <f t="shared" ca="1" si="65"/>
        <v/>
      </c>
      <c r="AX51" s="121"/>
      <c r="AY51" s="124">
        <f t="shared" ca="1" si="66"/>
        <v>9</v>
      </c>
      <c r="AZ51" s="128" t="str">
        <f t="shared" ca="1" si="67"/>
        <v>ok</v>
      </c>
      <c r="BA51" s="127" t="str">
        <f t="shared" ca="1" si="68"/>
        <v>ok</v>
      </c>
      <c r="BB51" s="40"/>
      <c r="BC51" s="144">
        <f t="shared" ca="1" si="69"/>
        <v>10</v>
      </c>
      <c r="BD51" s="133" t="str">
        <f t="shared" ca="1" si="46"/>
        <v>ok</v>
      </c>
      <c r="BE51" s="128" t="str">
        <f t="shared" ca="1" si="47"/>
        <v>no</v>
      </c>
      <c r="BF51" s="127" t="str">
        <f t="shared" ca="1" si="70"/>
        <v>no</v>
      </c>
      <c r="BG51" s="40"/>
      <c r="BH51" s="131" t="str">
        <f t="shared" ca="1" si="71"/>
        <v>ok</v>
      </c>
      <c r="BI51" s="133" t="str">
        <f t="shared" ca="1" si="72"/>
        <v>ok</v>
      </c>
      <c r="BJ51" s="73">
        <f t="shared" ca="1" si="73"/>
        <v>0</v>
      </c>
      <c r="BK51" s="45">
        <f t="shared" ca="1" si="74"/>
        <v>0</v>
      </c>
      <c r="BL51" s="75">
        <f t="shared" ca="1" si="48"/>
        <v>0</v>
      </c>
      <c r="BM51" s="72"/>
      <c r="BN51" s="144">
        <f t="shared" ca="1" si="75"/>
        <v>10</v>
      </c>
      <c r="BO51" s="133" t="str">
        <f t="shared" ca="1" si="76"/>
        <v>ok</v>
      </c>
      <c r="BP51" s="73">
        <f t="shared" ca="1" si="49"/>
        <v>0</v>
      </c>
      <c r="BQ51" s="45">
        <f t="shared" ca="1" si="50"/>
        <v>5</v>
      </c>
      <c r="BR51" s="76">
        <f t="shared" ca="1" si="51"/>
        <v>-5</v>
      </c>
      <c r="BS51" s="72"/>
      <c r="BT51" s="116">
        <v>8</v>
      </c>
      <c r="BU51" s="117" t="s">
        <v>9</v>
      </c>
      <c r="BV51" s="72" t="s">
        <v>14</v>
      </c>
      <c r="BW51" s="72"/>
      <c r="BX51" s="72"/>
      <c r="BY51" s="43"/>
      <c r="BZ51" s="44"/>
      <c r="CB51" s="41"/>
      <c r="CC51" s="40"/>
      <c r="CD51" s="41"/>
      <c r="CG51" s="43"/>
      <c r="CH51" s="44"/>
      <c r="CJ51" s="41"/>
      <c r="CK51" s="40"/>
      <c r="CL51" s="41"/>
      <c r="CO51" s="166"/>
      <c r="CP51" s="167"/>
      <c r="CQ51" s="170"/>
      <c r="CR51" s="169"/>
      <c r="CS51" s="121"/>
      <c r="CT51" s="169"/>
      <c r="CV51" s="40"/>
      <c r="CW51" s="40"/>
    </row>
    <row r="52" spans="1:101" s="1" customFormat="1" ht="42" customHeight="1" thickBot="1" x14ac:dyDescent="0.3">
      <c r="A52" s="9"/>
      <c r="B52" s="12" t="str">
        <f t="shared" ref="B52:Q52" si="80">B25</f>
        <v>－</v>
      </c>
      <c r="C52" s="13">
        <f t="shared" ca="1" si="80"/>
        <v>0</v>
      </c>
      <c r="D52" s="13">
        <f t="shared" ca="1" si="80"/>
        <v>0</v>
      </c>
      <c r="E52" s="13">
        <f t="shared" ca="1" si="80"/>
        <v>7</v>
      </c>
      <c r="F52" s="8"/>
      <c r="G52" s="9"/>
      <c r="H52" s="12" t="str">
        <f t="shared" si="80"/>
        <v>－</v>
      </c>
      <c r="I52" s="13">
        <f t="shared" ca="1" si="80"/>
        <v>0</v>
      </c>
      <c r="J52" s="13">
        <f t="shared" ca="1" si="80"/>
        <v>0</v>
      </c>
      <c r="K52" s="13">
        <f t="shared" ca="1" si="80"/>
        <v>1</v>
      </c>
      <c r="L52" s="8"/>
      <c r="M52" s="9"/>
      <c r="N52" s="12" t="str">
        <f t="shared" si="80"/>
        <v>－</v>
      </c>
      <c r="O52" s="13">
        <f t="shared" ca="1" si="80"/>
        <v>0</v>
      </c>
      <c r="P52" s="13">
        <f t="shared" ca="1" si="80"/>
        <v>0</v>
      </c>
      <c r="Q52" s="13">
        <f t="shared" ca="1" si="80"/>
        <v>5</v>
      </c>
      <c r="R52" s="8"/>
      <c r="S52" s="2"/>
      <c r="T52" s="2"/>
      <c r="U52" s="62" t="s">
        <v>91</v>
      </c>
      <c r="V52" s="2"/>
      <c r="W52" s="2"/>
      <c r="X52" s="41"/>
      <c r="Y52" s="41" t="s">
        <v>66</v>
      </c>
      <c r="Z52" s="63" t="str">
        <f t="shared" ca="1" si="52"/>
        <v>okok</v>
      </c>
      <c r="AA52" s="63" t="str">
        <f t="shared" ca="1" si="53"/>
        <v>okok</v>
      </c>
      <c r="AB52" s="63" t="str">
        <f t="shared" ca="1" si="54"/>
        <v>okok</v>
      </c>
      <c r="AC52" s="47"/>
      <c r="AD52" s="39"/>
      <c r="AE52" s="65" t="s">
        <v>66</v>
      </c>
      <c r="AF52" s="66"/>
      <c r="AG52" s="131" t="str">
        <f t="shared" ca="1" si="41"/>
        <v>ok</v>
      </c>
      <c r="AH52" s="135">
        <f t="shared" ca="1" si="55"/>
        <v>2</v>
      </c>
      <c r="AI52" s="133" t="str">
        <f t="shared" ca="1" si="56"/>
        <v>ok</v>
      </c>
      <c r="AJ52" s="128" t="str">
        <f t="shared" ca="1" si="57"/>
        <v>ok</v>
      </c>
      <c r="AK52" s="128" t="str">
        <f t="shared" ca="1" si="42"/>
        <v>ok</v>
      </c>
      <c r="AL52" s="128" t="str">
        <f t="shared" ca="1" si="58"/>
        <v>no</v>
      </c>
      <c r="AM52" s="73">
        <f t="shared" ca="1" si="43"/>
        <v>3</v>
      </c>
      <c r="AN52" s="45">
        <f t="shared" ca="1" si="44"/>
        <v>0</v>
      </c>
      <c r="AO52" s="74">
        <f t="shared" ca="1" si="45"/>
        <v>3</v>
      </c>
      <c r="AP52" s="40"/>
      <c r="AQ52" s="131" t="str">
        <f t="shared" ca="1" si="59"/>
        <v>ok</v>
      </c>
      <c r="AR52" s="133" t="str">
        <f t="shared" ca="1" si="60"/>
        <v>ok</v>
      </c>
      <c r="AS52" s="128" t="str">
        <f t="shared" ca="1" si="61"/>
        <v>ok</v>
      </c>
      <c r="AT52" s="141">
        <f t="shared" ca="1" si="62"/>
        <v>9</v>
      </c>
      <c r="AU52" s="138" t="str">
        <f t="shared" ca="1" si="63"/>
        <v/>
      </c>
      <c r="AV52" s="128" t="str">
        <f t="shared" ca="1" si="64"/>
        <v>ok</v>
      </c>
      <c r="AW52" s="124" t="str">
        <f t="shared" ca="1" si="65"/>
        <v/>
      </c>
      <c r="AX52" s="121"/>
      <c r="AY52" s="124">
        <f t="shared" ca="1" si="66"/>
        <v>9</v>
      </c>
      <c r="AZ52" s="128" t="str">
        <f t="shared" ca="1" si="67"/>
        <v>ok</v>
      </c>
      <c r="BA52" s="127" t="str">
        <f t="shared" ca="1" si="68"/>
        <v>ok</v>
      </c>
      <c r="BB52" s="40"/>
      <c r="BC52" s="144">
        <f t="shared" ca="1" si="69"/>
        <v>10</v>
      </c>
      <c r="BD52" s="133" t="str">
        <f t="shared" ca="1" si="46"/>
        <v>ok</v>
      </c>
      <c r="BE52" s="128" t="str">
        <f t="shared" ca="1" si="47"/>
        <v>no</v>
      </c>
      <c r="BF52" s="127" t="str">
        <f t="shared" ca="1" si="70"/>
        <v>no</v>
      </c>
      <c r="BG52" s="40"/>
      <c r="BH52" s="131" t="str">
        <f t="shared" ca="1" si="71"/>
        <v>ok</v>
      </c>
      <c r="BI52" s="133" t="str">
        <f t="shared" ca="1" si="72"/>
        <v>ok</v>
      </c>
      <c r="BJ52" s="73">
        <f t="shared" ca="1" si="73"/>
        <v>0</v>
      </c>
      <c r="BK52" s="45">
        <f t="shared" ca="1" si="74"/>
        <v>0</v>
      </c>
      <c r="BL52" s="75">
        <f t="shared" ca="1" si="48"/>
        <v>0</v>
      </c>
      <c r="BM52" s="72"/>
      <c r="BN52" s="144">
        <f t="shared" ca="1" si="75"/>
        <v>10</v>
      </c>
      <c r="BO52" s="133" t="str">
        <f t="shared" ca="1" si="76"/>
        <v>ok</v>
      </c>
      <c r="BP52" s="73">
        <f t="shared" ca="1" si="49"/>
        <v>0</v>
      </c>
      <c r="BQ52" s="45">
        <f t="shared" ca="1" si="50"/>
        <v>7</v>
      </c>
      <c r="BR52" s="76">
        <f t="shared" ca="1" si="51"/>
        <v>-7</v>
      </c>
      <c r="BS52" s="72"/>
      <c r="BT52" s="116">
        <v>9</v>
      </c>
      <c r="BU52" s="117" t="s">
        <v>10</v>
      </c>
      <c r="BV52" s="72" t="s">
        <v>14</v>
      </c>
      <c r="BW52" s="72"/>
      <c r="BX52" s="72"/>
      <c r="BY52" s="43"/>
      <c r="BZ52" s="44"/>
      <c r="CB52" s="41"/>
      <c r="CC52" s="40"/>
      <c r="CD52" s="41"/>
      <c r="CG52" s="43"/>
      <c r="CH52" s="44"/>
      <c r="CJ52" s="41"/>
      <c r="CK52" s="40"/>
      <c r="CL52" s="41"/>
      <c r="CO52" s="166"/>
      <c r="CP52" s="167"/>
      <c r="CQ52" s="170"/>
      <c r="CR52" s="169"/>
      <c r="CS52" s="121"/>
      <c r="CT52" s="169"/>
      <c r="CV52" s="40"/>
      <c r="CW52" s="40"/>
    </row>
    <row r="53" spans="1:101" s="1" customFormat="1" ht="42" customHeight="1" x14ac:dyDescent="0.25">
      <c r="A53" s="9"/>
      <c r="B53" s="33"/>
      <c r="C53" s="34">
        <f ca="1">MOD(ROUNDDOWN(AM38/100,0),10)</f>
        <v>2</v>
      </c>
      <c r="D53" s="34">
        <f ca="1">MOD(ROUNDDOWN(AM38/10,0),10)</f>
        <v>9</v>
      </c>
      <c r="E53" s="34">
        <f ca="1">MOD(AM38,10)</f>
        <v>3</v>
      </c>
      <c r="F53" s="8"/>
      <c r="G53" s="9"/>
      <c r="H53" s="33"/>
      <c r="I53" s="34">
        <f ca="1">MOD(ROUNDDOWN(AM39/100,0),10)</f>
        <v>3</v>
      </c>
      <c r="J53" s="34">
        <f ca="1">MOD(ROUNDDOWN(AM39/10,0),10)</f>
        <v>9</v>
      </c>
      <c r="K53" s="34">
        <f ca="1">MOD(AM39,10)</f>
        <v>9</v>
      </c>
      <c r="L53" s="8"/>
      <c r="M53" s="9"/>
      <c r="N53" s="33"/>
      <c r="O53" s="34">
        <f ca="1">MOD(ROUNDDOWN(AM40/100,0),10)</f>
        <v>7</v>
      </c>
      <c r="P53" s="34">
        <f ca="1">MOD(ROUNDDOWN(AM40/10,0),10)</f>
        <v>9</v>
      </c>
      <c r="Q53" s="34">
        <f ca="1">MOD(AM40,10)</f>
        <v>9</v>
      </c>
      <c r="R53" s="8"/>
      <c r="S53" s="2"/>
      <c r="T53" s="2"/>
      <c r="U53" s="62" t="s">
        <v>92</v>
      </c>
      <c r="V53" s="2"/>
      <c r="W53" s="2"/>
      <c r="X53" s="41"/>
      <c r="Y53" s="41" t="s">
        <v>67</v>
      </c>
      <c r="Z53" s="63" t="str">
        <f t="shared" ca="1" si="52"/>
        <v>okok</v>
      </c>
      <c r="AA53" s="63" t="str">
        <f t="shared" ca="1" si="53"/>
        <v>okok</v>
      </c>
      <c r="AB53" s="63" t="str">
        <f t="shared" ca="1" si="54"/>
        <v>okok</v>
      </c>
      <c r="AC53" s="47"/>
      <c r="AD53" s="39"/>
      <c r="AE53" s="65" t="s">
        <v>67</v>
      </c>
      <c r="AF53" s="66"/>
      <c r="AG53" s="131" t="str">
        <f t="shared" ca="1" si="41"/>
        <v>ok</v>
      </c>
      <c r="AH53" s="135">
        <f t="shared" ca="1" si="55"/>
        <v>3</v>
      </c>
      <c r="AI53" s="133" t="str">
        <f t="shared" ca="1" si="56"/>
        <v>ok</v>
      </c>
      <c r="AJ53" s="128" t="str">
        <f t="shared" ca="1" si="57"/>
        <v>ok</v>
      </c>
      <c r="AK53" s="128" t="str">
        <f t="shared" ca="1" si="42"/>
        <v>ok</v>
      </c>
      <c r="AL53" s="128" t="str">
        <f t="shared" ca="1" si="58"/>
        <v>no</v>
      </c>
      <c r="AM53" s="73">
        <f t="shared" ca="1" si="43"/>
        <v>4</v>
      </c>
      <c r="AN53" s="45">
        <f t="shared" ca="1" si="44"/>
        <v>0</v>
      </c>
      <c r="AO53" s="74">
        <f t="shared" ca="1" si="45"/>
        <v>4</v>
      </c>
      <c r="AP53" s="40"/>
      <c r="AQ53" s="131" t="str">
        <f t="shared" ca="1" si="59"/>
        <v>ok</v>
      </c>
      <c r="AR53" s="133" t="str">
        <f t="shared" ca="1" si="60"/>
        <v>ok</v>
      </c>
      <c r="AS53" s="128" t="str">
        <f t="shared" ca="1" si="61"/>
        <v>ok</v>
      </c>
      <c r="AT53" s="141">
        <f t="shared" ca="1" si="62"/>
        <v>9</v>
      </c>
      <c r="AU53" s="138" t="str">
        <f t="shared" ca="1" si="63"/>
        <v/>
      </c>
      <c r="AV53" s="128" t="str">
        <f t="shared" ca="1" si="64"/>
        <v>ok</v>
      </c>
      <c r="AW53" s="124" t="str">
        <f t="shared" ca="1" si="65"/>
        <v/>
      </c>
      <c r="AX53" s="121"/>
      <c r="AY53" s="124">
        <f t="shared" ca="1" si="66"/>
        <v>9</v>
      </c>
      <c r="AZ53" s="128" t="str">
        <f t="shared" ca="1" si="67"/>
        <v>ok</v>
      </c>
      <c r="BA53" s="127" t="str">
        <f t="shared" ca="1" si="68"/>
        <v>ok</v>
      </c>
      <c r="BB53" s="40"/>
      <c r="BC53" s="144">
        <f t="shared" ca="1" si="69"/>
        <v>10</v>
      </c>
      <c r="BD53" s="133" t="str">
        <f t="shared" ca="1" si="46"/>
        <v>ok</v>
      </c>
      <c r="BE53" s="128" t="str">
        <f t="shared" ca="1" si="47"/>
        <v>no</v>
      </c>
      <c r="BF53" s="127" t="str">
        <f t="shared" ca="1" si="70"/>
        <v>no</v>
      </c>
      <c r="BG53" s="40"/>
      <c r="BH53" s="131" t="str">
        <f t="shared" ca="1" si="71"/>
        <v>ok</v>
      </c>
      <c r="BI53" s="133" t="str">
        <f t="shared" ca="1" si="72"/>
        <v>ok</v>
      </c>
      <c r="BJ53" s="73">
        <f t="shared" ca="1" si="73"/>
        <v>0</v>
      </c>
      <c r="BK53" s="45">
        <f t="shared" ca="1" si="74"/>
        <v>0</v>
      </c>
      <c r="BL53" s="75">
        <f t="shared" ca="1" si="48"/>
        <v>0</v>
      </c>
      <c r="BM53" s="72"/>
      <c r="BN53" s="144">
        <f t="shared" ca="1" si="75"/>
        <v>10</v>
      </c>
      <c r="BO53" s="133" t="str">
        <f t="shared" ca="1" si="76"/>
        <v>ok</v>
      </c>
      <c r="BP53" s="73">
        <f t="shared" ca="1" si="49"/>
        <v>0</v>
      </c>
      <c r="BQ53" s="45">
        <f t="shared" ca="1" si="50"/>
        <v>1</v>
      </c>
      <c r="BR53" s="76">
        <f t="shared" ca="1" si="51"/>
        <v>-1</v>
      </c>
      <c r="BS53" s="72"/>
      <c r="BT53" s="118">
        <v>10</v>
      </c>
      <c r="BU53" s="119" t="s">
        <v>13</v>
      </c>
      <c r="BV53" s="72" t="s">
        <v>14</v>
      </c>
      <c r="BW53" s="72"/>
      <c r="BX53" s="72"/>
      <c r="BY53" s="43"/>
      <c r="BZ53" s="44"/>
      <c r="CB53" s="41"/>
      <c r="CC53" s="40"/>
      <c r="CD53" s="41"/>
      <c r="CG53" s="43"/>
      <c r="CH53" s="44"/>
      <c r="CJ53" s="41"/>
      <c r="CK53" s="40"/>
      <c r="CL53" s="41"/>
      <c r="CO53" s="166"/>
      <c r="CP53" s="167"/>
      <c r="CQ53" s="170"/>
      <c r="CR53" s="169"/>
      <c r="CS53" s="121"/>
      <c r="CT53" s="169"/>
      <c r="CV53" s="40"/>
      <c r="CW53" s="40"/>
    </row>
    <row r="54" spans="1:101" s="1" customFormat="1" ht="15" customHeight="1" thickBot="1" x14ac:dyDescent="0.3">
      <c r="A54" s="16"/>
      <c r="B54" s="17"/>
      <c r="C54" s="17"/>
      <c r="D54" s="17"/>
      <c r="E54" s="17"/>
      <c r="F54" s="18"/>
      <c r="G54" s="16"/>
      <c r="H54" s="17"/>
      <c r="I54" s="17"/>
      <c r="J54" s="17"/>
      <c r="K54" s="17"/>
      <c r="L54" s="18"/>
      <c r="M54" s="16"/>
      <c r="N54" s="17"/>
      <c r="O54" s="17"/>
      <c r="P54" s="17"/>
      <c r="Q54" s="17"/>
      <c r="R54" s="18"/>
      <c r="S54" s="2"/>
      <c r="T54" s="2"/>
      <c r="U54" s="78" t="s">
        <v>93</v>
      </c>
      <c r="V54" s="2"/>
      <c r="W54" s="2"/>
      <c r="X54" s="41"/>
      <c r="Y54" s="41" t="s">
        <v>68</v>
      </c>
      <c r="Z54" s="63" t="str">
        <f t="shared" ca="1" si="52"/>
        <v>okok</v>
      </c>
      <c r="AA54" s="63" t="str">
        <f t="shared" ca="1" si="53"/>
        <v>okok</v>
      </c>
      <c r="AB54" s="63" t="str">
        <f t="shared" ca="1" si="54"/>
        <v>okok</v>
      </c>
      <c r="AC54" s="79"/>
      <c r="AD54" s="64"/>
      <c r="AE54" s="65" t="s">
        <v>68</v>
      </c>
      <c r="AF54" s="66"/>
      <c r="AG54" s="132" t="str">
        <f t="shared" ca="1" si="41"/>
        <v>ok</v>
      </c>
      <c r="AH54" s="136">
        <f t="shared" ca="1" si="55"/>
        <v>7</v>
      </c>
      <c r="AI54" s="133" t="str">
        <f t="shared" ca="1" si="56"/>
        <v>ok</v>
      </c>
      <c r="AJ54" s="128" t="str">
        <f t="shared" ca="1" si="57"/>
        <v>ok</v>
      </c>
      <c r="AK54" s="128" t="str">
        <f t="shared" ca="1" si="42"/>
        <v>ok</v>
      </c>
      <c r="AL54" s="128" t="str">
        <f t="shared" ca="1" si="58"/>
        <v>no</v>
      </c>
      <c r="AM54" s="80">
        <f t="shared" ca="1" si="43"/>
        <v>8</v>
      </c>
      <c r="AN54" s="81">
        <f t="shared" ca="1" si="44"/>
        <v>0</v>
      </c>
      <c r="AO54" s="82">
        <f t="shared" ca="1" si="45"/>
        <v>8</v>
      </c>
      <c r="AP54" s="40"/>
      <c r="AQ54" s="132" t="str">
        <f t="shared" ca="1" si="59"/>
        <v>ok</v>
      </c>
      <c r="AR54" s="133" t="str">
        <f ca="1">IF(AY54=9,"ok","no")</f>
        <v>ok</v>
      </c>
      <c r="AS54" s="128" t="str">
        <f t="shared" ca="1" si="61"/>
        <v>ok</v>
      </c>
      <c r="AT54" s="142">
        <f t="shared" ca="1" si="62"/>
        <v>9</v>
      </c>
      <c r="AU54" s="139" t="str">
        <f t="shared" ca="1" si="63"/>
        <v/>
      </c>
      <c r="AV54" s="128" t="str">
        <f t="shared" ca="1" si="64"/>
        <v>ok</v>
      </c>
      <c r="AW54" s="125" t="str">
        <f t="shared" ca="1" si="65"/>
        <v/>
      </c>
      <c r="AX54" s="121"/>
      <c r="AY54" s="125">
        <f t="shared" ca="1" si="66"/>
        <v>9</v>
      </c>
      <c r="AZ54" s="128" t="str">
        <f t="shared" ca="1" si="67"/>
        <v>ok</v>
      </c>
      <c r="BA54" s="127" t="str">
        <f t="shared" ca="1" si="68"/>
        <v>ok</v>
      </c>
      <c r="BB54" s="40"/>
      <c r="BC54" s="145">
        <f t="shared" ca="1" si="69"/>
        <v>10</v>
      </c>
      <c r="BD54" s="133" t="str">
        <f t="shared" ca="1" si="46"/>
        <v>ok</v>
      </c>
      <c r="BE54" s="128" t="str">
        <f t="shared" ca="1" si="47"/>
        <v>no</v>
      </c>
      <c r="BF54" s="127" t="str">
        <f t="shared" ca="1" si="70"/>
        <v>no</v>
      </c>
      <c r="BG54" s="40"/>
      <c r="BH54" s="132" t="str">
        <f t="shared" ca="1" si="71"/>
        <v>ok</v>
      </c>
      <c r="BI54" s="133" t="str">
        <f t="shared" ca="1" si="72"/>
        <v>ok</v>
      </c>
      <c r="BJ54" s="80">
        <f t="shared" ca="1" si="73"/>
        <v>0</v>
      </c>
      <c r="BK54" s="81">
        <f t="shared" ca="1" si="74"/>
        <v>0</v>
      </c>
      <c r="BL54" s="83">
        <f t="shared" ca="1" si="48"/>
        <v>0</v>
      </c>
      <c r="BM54" s="72"/>
      <c r="BN54" s="145">
        <f t="shared" ca="1" si="75"/>
        <v>10</v>
      </c>
      <c r="BO54" s="133" t="str">
        <f t="shared" ca="1" si="76"/>
        <v>ok</v>
      </c>
      <c r="BP54" s="80">
        <f t="shared" ca="1" si="49"/>
        <v>4</v>
      </c>
      <c r="BQ54" s="81">
        <f t="shared" ca="1" si="50"/>
        <v>5</v>
      </c>
      <c r="BR54" s="84">
        <f t="shared" ca="1" si="51"/>
        <v>-1</v>
      </c>
      <c r="BS54" s="72"/>
      <c r="BT54" s="72">
        <v>12</v>
      </c>
      <c r="BU54" s="72"/>
      <c r="BV54" s="72"/>
      <c r="BW54" s="72"/>
      <c r="BX54" s="72"/>
      <c r="BY54" s="43"/>
      <c r="BZ54" s="44"/>
      <c r="CB54" s="41"/>
      <c r="CC54" s="40"/>
      <c r="CD54" s="41"/>
      <c r="CG54" s="43"/>
      <c r="CH54" s="44"/>
      <c r="CJ54" s="41"/>
      <c r="CK54" s="40"/>
      <c r="CL54" s="41"/>
      <c r="CO54" s="166"/>
      <c r="CP54" s="167"/>
      <c r="CQ54" s="170"/>
      <c r="CR54" s="169"/>
      <c r="CS54" s="121"/>
      <c r="CT54" s="169"/>
      <c r="CV54" s="40"/>
      <c r="CW54" s="40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8"/>
      <c r="V55" s="2"/>
      <c r="W55" s="2"/>
      <c r="X55" s="41"/>
      <c r="Y55" s="41"/>
      <c r="Z55" s="63"/>
      <c r="AA55" s="63"/>
      <c r="AB55" s="63"/>
      <c r="AE55" s="2"/>
      <c r="AF55" s="2"/>
      <c r="AG55" s="40"/>
      <c r="AH55" s="40"/>
      <c r="AI55" s="40"/>
      <c r="AJ55" s="2"/>
      <c r="AK55" s="2"/>
      <c r="AL55" s="40"/>
      <c r="AM55" s="40"/>
      <c r="AN55" s="40"/>
      <c r="AO55" s="40"/>
      <c r="AQ55" s="121"/>
      <c r="AR55" s="121"/>
      <c r="AS55" s="121"/>
      <c r="AT55" s="121"/>
      <c r="AU55" s="121"/>
      <c r="AV55" s="121"/>
      <c r="AW55" s="121"/>
      <c r="AX55" s="121"/>
      <c r="AY55" s="121"/>
      <c r="AZ55" s="121"/>
      <c r="BA55" s="121"/>
      <c r="BN55" s="40"/>
      <c r="BO55" s="40"/>
      <c r="BP55" s="40"/>
      <c r="BQ55" s="40"/>
      <c r="BR55" s="40"/>
      <c r="BY55" s="43"/>
      <c r="BZ55" s="44"/>
      <c r="CB55" s="41"/>
      <c r="CG55" s="43"/>
      <c r="CH55" s="44"/>
      <c r="CJ55" s="41"/>
      <c r="CL55" s="41"/>
      <c r="CO55" s="166"/>
      <c r="CP55" s="167"/>
      <c r="CQ55" s="170"/>
      <c r="CR55" s="169"/>
      <c r="CS55" s="121"/>
      <c r="CT55" s="169"/>
    </row>
    <row r="56" spans="1:101" ht="186" customHeight="1" x14ac:dyDescent="0.25">
      <c r="Z56" s="91"/>
      <c r="AA56" s="91"/>
      <c r="AB56" s="91"/>
      <c r="AC56" s="91"/>
      <c r="AD56" s="91"/>
      <c r="AE56" s="91"/>
      <c r="AF56" s="90"/>
      <c r="AG56" s="146" t="s">
        <v>79</v>
      </c>
      <c r="AH56" s="146" t="s">
        <v>78</v>
      </c>
      <c r="AI56" s="129" t="s">
        <v>69</v>
      </c>
      <c r="AJ56" s="129" t="s">
        <v>44</v>
      </c>
      <c r="AK56" s="129" t="s">
        <v>70</v>
      </c>
      <c r="AL56" s="90" t="s">
        <v>51</v>
      </c>
      <c r="AM56" s="92" t="s">
        <v>75</v>
      </c>
      <c r="AN56" s="92" t="s">
        <v>76</v>
      </c>
      <c r="AO56" s="92" t="s">
        <v>77</v>
      </c>
      <c r="AP56" s="91"/>
      <c r="AQ56" s="146" t="s">
        <v>74</v>
      </c>
      <c r="AR56" s="126" t="s">
        <v>49</v>
      </c>
      <c r="AS56" s="126" t="s">
        <v>71</v>
      </c>
      <c r="AT56" s="146" t="s">
        <v>72</v>
      </c>
      <c r="AU56" s="126" t="s">
        <v>50</v>
      </c>
      <c r="AV56" s="126" t="s">
        <v>51</v>
      </c>
      <c r="AW56" s="126" t="s">
        <v>54</v>
      </c>
      <c r="AX56" s="121"/>
      <c r="AY56" s="126" t="s">
        <v>53</v>
      </c>
      <c r="AZ56" s="126" t="s">
        <v>44</v>
      </c>
      <c r="BA56" s="126" t="s">
        <v>52</v>
      </c>
      <c r="BB56" s="91"/>
      <c r="BC56" s="146" t="s">
        <v>42</v>
      </c>
      <c r="BD56" s="90" t="s">
        <v>39</v>
      </c>
      <c r="BE56" s="90" t="s">
        <v>45</v>
      </c>
      <c r="BF56" s="90" t="s">
        <v>73</v>
      </c>
      <c r="BG56" s="40"/>
      <c r="BH56" s="146" t="s">
        <v>40</v>
      </c>
      <c r="BI56" s="90" t="s">
        <v>41</v>
      </c>
      <c r="BJ56" s="92" t="s">
        <v>36</v>
      </c>
      <c r="BK56" s="92" t="s">
        <v>37</v>
      </c>
      <c r="BL56" s="92" t="s">
        <v>38</v>
      </c>
      <c r="BM56" s="92"/>
      <c r="BN56" s="146" t="s">
        <v>43</v>
      </c>
      <c r="BO56" s="147" t="s">
        <v>44</v>
      </c>
      <c r="BP56" s="92" t="s">
        <v>29</v>
      </c>
      <c r="BQ56" s="92" t="s">
        <v>28</v>
      </c>
      <c r="BR56" s="92" t="s">
        <v>27</v>
      </c>
      <c r="BY56" s="43"/>
      <c r="BZ56" s="44"/>
      <c r="CB56" s="41"/>
      <c r="CG56" s="43"/>
      <c r="CH56" s="44"/>
      <c r="CJ56" s="41"/>
      <c r="CL56" s="41"/>
      <c r="CO56" s="166"/>
      <c r="CP56" s="167"/>
      <c r="CQ56" s="170"/>
      <c r="CR56" s="169"/>
      <c r="CS56" s="121"/>
      <c r="CT56" s="169"/>
    </row>
    <row r="57" spans="1:101" x14ac:dyDescent="0.25">
      <c r="BY57" s="43"/>
      <c r="BZ57" s="44"/>
      <c r="CB57" s="41"/>
      <c r="CG57" s="43"/>
      <c r="CH57" s="44"/>
      <c r="CJ57" s="41"/>
      <c r="CL57" s="41"/>
      <c r="CO57" s="166"/>
      <c r="CP57" s="167"/>
      <c r="CQ57" s="170"/>
      <c r="CR57" s="169"/>
      <c r="CS57" s="121"/>
      <c r="CT57" s="169"/>
    </row>
    <row r="58" spans="1:101" x14ac:dyDescent="0.25">
      <c r="BY58" s="43"/>
      <c r="BZ58" s="44"/>
      <c r="CB58" s="41"/>
      <c r="CG58" s="43"/>
      <c r="CH58" s="44"/>
      <c r="CJ58" s="41"/>
      <c r="CL58" s="41"/>
      <c r="CO58" s="166"/>
      <c r="CP58" s="167"/>
      <c r="CQ58" s="170"/>
      <c r="CR58" s="169"/>
      <c r="CS58" s="121"/>
      <c r="CT58" s="169"/>
    </row>
    <row r="59" spans="1:101" x14ac:dyDescent="0.25">
      <c r="BY59" s="43"/>
      <c r="BZ59" s="44"/>
      <c r="CB59" s="41"/>
      <c r="CG59" s="43"/>
      <c r="CH59" s="44"/>
      <c r="CJ59" s="41"/>
      <c r="CL59" s="41"/>
      <c r="CO59" s="166"/>
      <c r="CP59" s="167"/>
      <c r="CQ59" s="170"/>
      <c r="CR59" s="169"/>
      <c r="CS59" s="121"/>
      <c r="CT59" s="169"/>
    </row>
    <row r="60" spans="1:101" x14ac:dyDescent="0.25">
      <c r="BY60" s="43"/>
      <c r="BZ60" s="44"/>
      <c r="CB60" s="41"/>
      <c r="CG60" s="43"/>
      <c r="CH60" s="44"/>
      <c r="CJ60" s="41"/>
      <c r="CL60" s="41"/>
      <c r="CO60" s="166"/>
      <c r="CP60" s="167"/>
      <c r="CQ60" s="170"/>
      <c r="CR60" s="169"/>
      <c r="CS60" s="121"/>
      <c r="CT60" s="169"/>
    </row>
    <row r="61" spans="1:101" x14ac:dyDescent="0.25">
      <c r="BY61" s="43"/>
      <c r="BZ61" s="44"/>
      <c r="CB61" s="41"/>
      <c r="CG61" s="43"/>
      <c r="CH61" s="44"/>
      <c r="CJ61" s="41"/>
      <c r="CL61" s="41"/>
      <c r="CO61" s="166"/>
      <c r="CP61" s="167"/>
      <c r="CQ61" s="170"/>
      <c r="CR61" s="169"/>
      <c r="CS61" s="121"/>
      <c r="CT61" s="169"/>
    </row>
    <row r="62" spans="1:101" x14ac:dyDescent="0.25">
      <c r="BY62" s="43"/>
      <c r="BZ62" s="44"/>
      <c r="CB62" s="41"/>
      <c r="CG62" s="43"/>
      <c r="CH62" s="44"/>
      <c r="CJ62" s="41"/>
      <c r="CL62" s="41"/>
      <c r="CO62" s="166"/>
      <c r="CP62" s="167"/>
      <c r="CQ62" s="170"/>
      <c r="CR62" s="169"/>
      <c r="CS62" s="121"/>
      <c r="CT62" s="169"/>
    </row>
    <row r="63" spans="1:101" x14ac:dyDescent="0.25">
      <c r="BY63" s="43"/>
      <c r="BZ63" s="44"/>
      <c r="CB63" s="41"/>
      <c r="CG63" s="43"/>
      <c r="CH63" s="44"/>
      <c r="CJ63" s="41"/>
      <c r="CL63" s="41"/>
      <c r="CO63" s="166"/>
      <c r="CP63" s="167"/>
      <c r="CQ63" s="170"/>
      <c r="CR63" s="169"/>
      <c r="CS63" s="121"/>
      <c r="CT63" s="169"/>
    </row>
    <row r="64" spans="1:101" x14ac:dyDescent="0.25">
      <c r="BY64" s="43"/>
      <c r="BZ64" s="44"/>
      <c r="CB64" s="41"/>
      <c r="CG64" s="43"/>
      <c r="CH64" s="44"/>
      <c r="CJ64" s="41"/>
      <c r="CL64" s="41"/>
      <c r="CO64" s="166"/>
      <c r="CP64" s="167"/>
      <c r="CQ64" s="170"/>
      <c r="CR64" s="169"/>
      <c r="CS64" s="121"/>
      <c r="CT64" s="169"/>
    </row>
    <row r="65" spans="77:98" x14ac:dyDescent="0.25">
      <c r="BY65" s="43"/>
      <c r="BZ65" s="44"/>
      <c r="CB65" s="41"/>
      <c r="CG65" s="43"/>
      <c r="CH65" s="44"/>
      <c r="CJ65" s="41"/>
      <c r="CL65" s="41"/>
      <c r="CO65" s="43"/>
      <c r="CP65" s="44"/>
      <c r="CR65" s="41"/>
      <c r="CS65" s="41"/>
      <c r="CT65" s="41"/>
    </row>
    <row r="66" spans="77:98" x14ac:dyDescent="0.25">
      <c r="BY66" s="43"/>
      <c r="BZ66" s="44"/>
      <c r="CB66" s="41"/>
      <c r="CG66" s="43"/>
      <c r="CH66" s="44"/>
      <c r="CJ66" s="41"/>
      <c r="CL66" s="41"/>
      <c r="CO66" s="43"/>
      <c r="CP66" s="44"/>
      <c r="CR66" s="41"/>
      <c r="CS66" s="40"/>
      <c r="CT66" s="41"/>
    </row>
    <row r="67" spans="77:98" x14ac:dyDescent="0.25">
      <c r="BY67" s="43"/>
      <c r="BZ67" s="44"/>
      <c r="CB67" s="41"/>
      <c r="CG67" s="43"/>
      <c r="CH67" s="44"/>
      <c r="CJ67" s="41"/>
      <c r="CL67" s="41"/>
      <c r="CO67" s="43"/>
      <c r="CP67" s="44"/>
      <c r="CR67" s="41"/>
      <c r="CS67" s="40"/>
      <c r="CT67" s="41"/>
    </row>
    <row r="68" spans="77:98" x14ac:dyDescent="0.25">
      <c r="BY68" s="43"/>
      <c r="BZ68" s="44"/>
      <c r="CB68" s="41"/>
      <c r="CG68" s="43"/>
      <c r="CH68" s="44"/>
      <c r="CJ68" s="41"/>
      <c r="CL68" s="41"/>
      <c r="CO68" s="43"/>
      <c r="CP68" s="44"/>
      <c r="CR68" s="41"/>
      <c r="CS68" s="40"/>
      <c r="CT68" s="41"/>
    </row>
    <row r="69" spans="77:98" x14ac:dyDescent="0.25">
      <c r="BY69" s="43"/>
      <c r="BZ69" s="44"/>
      <c r="CB69" s="41"/>
      <c r="CG69" s="43"/>
      <c r="CH69" s="44"/>
      <c r="CJ69" s="41"/>
      <c r="CL69" s="41"/>
      <c r="CO69" s="43"/>
      <c r="CP69" s="44"/>
      <c r="CR69" s="41"/>
      <c r="CS69" s="40"/>
      <c r="CT69" s="41"/>
    </row>
    <row r="70" spans="77:98" x14ac:dyDescent="0.25">
      <c r="BY70" s="43"/>
      <c r="BZ70" s="44"/>
      <c r="CB70" s="41"/>
      <c r="CG70" s="43"/>
      <c r="CH70" s="44"/>
      <c r="CJ70" s="41"/>
      <c r="CL70" s="41"/>
      <c r="CO70" s="43"/>
      <c r="CP70" s="44"/>
      <c r="CR70" s="41"/>
      <c r="CS70" s="40"/>
      <c r="CT70" s="41"/>
    </row>
    <row r="71" spans="77:98" x14ac:dyDescent="0.25">
      <c r="BY71" s="43"/>
      <c r="BZ71" s="44"/>
      <c r="CB71" s="41"/>
      <c r="CG71" s="43"/>
      <c r="CH71" s="44"/>
      <c r="CJ71" s="41"/>
      <c r="CL71" s="41"/>
      <c r="CO71" s="43"/>
      <c r="CP71" s="44"/>
      <c r="CR71" s="41"/>
      <c r="CS71" s="40"/>
      <c r="CT71" s="41"/>
    </row>
    <row r="72" spans="77:98" x14ac:dyDescent="0.25">
      <c r="BY72" s="43"/>
      <c r="BZ72" s="44"/>
      <c r="CB72" s="41"/>
      <c r="CG72" s="43"/>
      <c r="CH72" s="44"/>
      <c r="CJ72" s="41"/>
      <c r="CL72" s="41"/>
      <c r="CO72" s="43"/>
      <c r="CP72" s="44"/>
      <c r="CR72" s="41"/>
      <c r="CS72" s="40"/>
      <c r="CT72" s="41"/>
    </row>
    <row r="73" spans="77:98" x14ac:dyDescent="0.25">
      <c r="BY73" s="43"/>
      <c r="BZ73" s="44"/>
      <c r="CB73" s="41"/>
      <c r="CG73" s="43"/>
      <c r="CH73" s="44"/>
      <c r="CJ73" s="41"/>
      <c r="CL73" s="41"/>
      <c r="CO73" s="43"/>
      <c r="CP73" s="44"/>
      <c r="CR73" s="41"/>
      <c r="CS73" s="40"/>
      <c r="CT73" s="41"/>
    </row>
    <row r="74" spans="77:98" x14ac:dyDescent="0.25">
      <c r="BY74" s="43"/>
      <c r="BZ74" s="44"/>
      <c r="CB74" s="41"/>
      <c r="CG74" s="43"/>
      <c r="CH74" s="44"/>
      <c r="CJ74" s="41"/>
      <c r="CL74" s="41"/>
      <c r="CO74" s="43"/>
      <c r="CP74" s="44"/>
      <c r="CR74" s="41"/>
      <c r="CS74" s="40"/>
      <c r="CT74" s="41"/>
    </row>
    <row r="75" spans="77:98" x14ac:dyDescent="0.25">
      <c r="BY75" s="43"/>
      <c r="BZ75" s="44"/>
      <c r="CB75" s="41"/>
      <c r="CG75" s="43"/>
      <c r="CH75" s="44"/>
      <c r="CJ75" s="41"/>
      <c r="CL75" s="41"/>
      <c r="CO75" s="43"/>
      <c r="CP75" s="44"/>
      <c r="CR75" s="41"/>
      <c r="CS75" s="40"/>
      <c r="CT75" s="41"/>
    </row>
    <row r="76" spans="77:98" x14ac:dyDescent="0.25">
      <c r="BY76" s="43"/>
      <c r="BZ76" s="44"/>
      <c r="CB76" s="41"/>
      <c r="CG76" s="43"/>
      <c r="CH76" s="44"/>
      <c r="CJ76" s="41"/>
      <c r="CL76" s="41"/>
      <c r="CO76" s="43"/>
      <c r="CP76" s="44"/>
      <c r="CR76" s="41"/>
      <c r="CS76" s="40"/>
      <c r="CT76" s="41"/>
    </row>
    <row r="77" spans="77:98" x14ac:dyDescent="0.25">
      <c r="BY77" s="43"/>
      <c r="BZ77" s="44"/>
      <c r="CB77" s="41"/>
      <c r="CG77" s="43"/>
      <c r="CH77" s="44"/>
      <c r="CJ77" s="41"/>
      <c r="CL77" s="41"/>
      <c r="CO77" s="43"/>
      <c r="CP77" s="44"/>
      <c r="CR77" s="41"/>
      <c r="CS77" s="40"/>
      <c r="CT77" s="41"/>
    </row>
    <row r="78" spans="77:98" x14ac:dyDescent="0.25">
      <c r="BY78" s="43"/>
      <c r="BZ78" s="44"/>
      <c r="CB78" s="41"/>
      <c r="CG78" s="43"/>
      <c r="CH78" s="44"/>
      <c r="CJ78" s="41"/>
      <c r="CL78" s="41"/>
      <c r="CO78" s="43"/>
      <c r="CP78" s="44"/>
      <c r="CR78" s="41"/>
      <c r="CS78" s="40"/>
      <c r="CT78" s="41"/>
    </row>
    <row r="79" spans="77:98" x14ac:dyDescent="0.25">
      <c r="BY79" s="43"/>
      <c r="BZ79" s="44"/>
      <c r="CB79" s="41"/>
      <c r="CG79" s="43"/>
      <c r="CH79" s="44"/>
      <c r="CJ79" s="41"/>
      <c r="CL79" s="41"/>
      <c r="CO79" s="43"/>
      <c r="CP79" s="44"/>
      <c r="CR79" s="41"/>
      <c r="CS79" s="40"/>
      <c r="CT79" s="41"/>
    </row>
    <row r="80" spans="77:98" x14ac:dyDescent="0.25">
      <c r="BY80" s="43"/>
      <c r="BZ80" s="44"/>
      <c r="CB80" s="41"/>
      <c r="CG80" s="43"/>
      <c r="CH80" s="44"/>
      <c r="CJ80" s="41"/>
      <c r="CL80" s="41"/>
      <c r="CO80" s="43"/>
      <c r="CP80" s="44"/>
      <c r="CR80" s="41"/>
      <c r="CS80" s="40"/>
      <c r="CT80" s="41"/>
    </row>
    <row r="81" spans="77:98" x14ac:dyDescent="0.25">
      <c r="BY81" s="43"/>
      <c r="BZ81" s="44"/>
      <c r="CB81" s="41"/>
      <c r="CG81" s="43"/>
      <c r="CH81" s="44"/>
      <c r="CJ81" s="41"/>
      <c r="CL81" s="41"/>
      <c r="CO81" s="43"/>
      <c r="CP81" s="44"/>
      <c r="CR81" s="41"/>
      <c r="CS81" s="40"/>
      <c r="CT81" s="41"/>
    </row>
    <row r="82" spans="77:98" x14ac:dyDescent="0.25">
      <c r="BY82" s="43"/>
      <c r="BZ82" s="44"/>
      <c r="CB82" s="41"/>
      <c r="CG82" s="43"/>
      <c r="CH82" s="44"/>
      <c r="CJ82" s="41"/>
      <c r="CL82" s="41"/>
      <c r="CO82" s="43"/>
      <c r="CP82" s="44"/>
      <c r="CR82" s="41"/>
      <c r="CS82" s="40"/>
      <c r="CT82" s="41"/>
    </row>
    <row r="83" spans="77:98" x14ac:dyDescent="0.25">
      <c r="BY83" s="43"/>
      <c r="BZ83" s="44"/>
      <c r="CB83" s="41"/>
      <c r="CG83" s="43"/>
      <c r="CH83" s="44"/>
      <c r="CJ83" s="41"/>
      <c r="CL83" s="41"/>
      <c r="CO83" s="43"/>
      <c r="CP83" s="44"/>
      <c r="CR83" s="41"/>
      <c r="CS83" s="40"/>
      <c r="CT83" s="41"/>
    </row>
    <row r="84" spans="77:98" x14ac:dyDescent="0.25">
      <c r="BY84" s="43"/>
      <c r="BZ84" s="44"/>
      <c r="CB84" s="41"/>
      <c r="CG84" s="43"/>
      <c r="CH84" s="44"/>
      <c r="CJ84" s="41"/>
      <c r="CL84" s="41"/>
      <c r="CO84" s="43"/>
      <c r="CP84" s="44"/>
      <c r="CR84" s="41"/>
      <c r="CS84" s="40"/>
      <c r="CT84" s="41"/>
    </row>
    <row r="85" spans="77:98" x14ac:dyDescent="0.25">
      <c r="BY85" s="43"/>
      <c r="BZ85" s="44"/>
      <c r="CB85" s="41"/>
      <c r="CG85" s="43"/>
      <c r="CH85" s="44"/>
      <c r="CJ85" s="41"/>
      <c r="CL85" s="41"/>
      <c r="CO85" s="43"/>
      <c r="CP85" s="44"/>
      <c r="CR85" s="41"/>
      <c r="CS85" s="40"/>
      <c r="CT85" s="41"/>
    </row>
    <row r="86" spans="77:98" x14ac:dyDescent="0.25">
      <c r="BY86" s="43"/>
      <c r="BZ86" s="44"/>
      <c r="CB86" s="41"/>
      <c r="CG86" s="43"/>
      <c r="CH86" s="44"/>
      <c r="CJ86" s="41"/>
      <c r="CL86" s="41"/>
      <c r="CO86" s="43"/>
      <c r="CP86" s="44"/>
      <c r="CR86" s="41"/>
      <c r="CS86" s="40"/>
      <c r="CT86" s="41"/>
    </row>
    <row r="87" spans="77:98" x14ac:dyDescent="0.25">
      <c r="BY87" s="43"/>
      <c r="BZ87" s="44"/>
      <c r="CB87" s="41"/>
      <c r="CG87" s="43"/>
      <c r="CH87" s="44"/>
      <c r="CJ87" s="41"/>
      <c r="CL87" s="41"/>
      <c r="CO87" s="43"/>
      <c r="CP87" s="44"/>
      <c r="CR87" s="41"/>
      <c r="CS87" s="40"/>
      <c r="CT87" s="41"/>
    </row>
    <row r="88" spans="77:98" x14ac:dyDescent="0.25">
      <c r="BY88" s="43"/>
      <c r="BZ88" s="44"/>
      <c r="CB88" s="41"/>
      <c r="CG88" s="43"/>
      <c r="CH88" s="44"/>
      <c r="CJ88" s="41"/>
      <c r="CL88" s="41"/>
      <c r="CO88" s="43"/>
      <c r="CP88" s="44"/>
      <c r="CR88" s="41"/>
      <c r="CS88" s="40"/>
      <c r="CT88" s="41"/>
    </row>
    <row r="89" spans="77:98" x14ac:dyDescent="0.25">
      <c r="BY89" s="43"/>
      <c r="BZ89" s="44"/>
      <c r="CB89" s="41"/>
      <c r="CG89" s="43"/>
      <c r="CH89" s="44"/>
      <c r="CJ89" s="41"/>
      <c r="CL89" s="41"/>
      <c r="CO89" s="43"/>
      <c r="CP89" s="44"/>
      <c r="CR89" s="41"/>
      <c r="CS89" s="40"/>
      <c r="CT89" s="41"/>
    </row>
    <row r="90" spans="77:98" x14ac:dyDescent="0.25">
      <c r="BY90" s="43"/>
      <c r="BZ90" s="44"/>
      <c r="CB90" s="41"/>
      <c r="CG90" s="43"/>
      <c r="CH90" s="44"/>
      <c r="CJ90" s="41"/>
      <c r="CL90" s="41"/>
      <c r="CO90" s="43"/>
      <c r="CP90" s="44"/>
      <c r="CR90" s="41"/>
      <c r="CS90" s="40"/>
      <c r="CT90" s="41"/>
    </row>
    <row r="91" spans="77:98" x14ac:dyDescent="0.25">
      <c r="BY91" s="43"/>
      <c r="BZ91" s="44"/>
      <c r="CB91" s="41"/>
      <c r="CG91" s="43"/>
      <c r="CH91" s="44"/>
      <c r="CJ91" s="41"/>
      <c r="CL91" s="41"/>
      <c r="CO91" s="43"/>
      <c r="CP91" s="44"/>
      <c r="CR91" s="41"/>
      <c r="CS91" s="40"/>
      <c r="CT91" s="41"/>
    </row>
    <row r="92" spans="77:98" x14ac:dyDescent="0.25">
      <c r="BY92" s="43"/>
      <c r="BZ92" s="44"/>
      <c r="CB92" s="41"/>
      <c r="CG92" s="43"/>
      <c r="CH92" s="44"/>
      <c r="CJ92" s="41"/>
      <c r="CO92" s="43"/>
      <c r="CP92" s="44"/>
      <c r="CR92" s="41"/>
      <c r="CS92" s="40"/>
      <c r="CT92" s="41"/>
    </row>
    <row r="93" spans="77:98" x14ac:dyDescent="0.25">
      <c r="BY93" s="43"/>
      <c r="BZ93" s="44"/>
      <c r="CB93" s="41"/>
      <c r="CG93" s="43"/>
      <c r="CH93" s="44"/>
      <c r="CJ93" s="41"/>
      <c r="CO93" s="43"/>
      <c r="CP93" s="44"/>
      <c r="CR93" s="41"/>
      <c r="CS93" s="40"/>
      <c r="CT93" s="41"/>
    </row>
    <row r="94" spans="77:98" x14ac:dyDescent="0.25">
      <c r="BY94" s="43"/>
      <c r="BZ94" s="44"/>
      <c r="CB94" s="41"/>
      <c r="CG94" s="43"/>
      <c r="CH94" s="44"/>
      <c r="CJ94" s="41"/>
      <c r="CO94" s="43"/>
      <c r="CP94" s="44"/>
      <c r="CR94" s="41"/>
      <c r="CS94" s="40"/>
      <c r="CT94" s="41"/>
    </row>
    <row r="95" spans="77:98" x14ac:dyDescent="0.25">
      <c r="BY95" s="43"/>
      <c r="BZ95" s="44"/>
      <c r="CB95" s="41"/>
      <c r="CG95" s="43"/>
      <c r="CH95" s="44"/>
      <c r="CJ95" s="41"/>
      <c r="CO95" s="43"/>
      <c r="CP95" s="44"/>
      <c r="CR95" s="41"/>
      <c r="CS95" s="40"/>
      <c r="CT95" s="41"/>
    </row>
    <row r="96" spans="77:98" x14ac:dyDescent="0.25">
      <c r="BY96" s="43"/>
      <c r="BZ96" s="44"/>
      <c r="CB96" s="41"/>
      <c r="CG96" s="43"/>
      <c r="CH96" s="44"/>
      <c r="CJ96" s="41"/>
      <c r="CO96" s="43"/>
      <c r="CP96" s="44"/>
      <c r="CR96" s="41"/>
      <c r="CS96" s="40"/>
      <c r="CT96" s="41"/>
    </row>
    <row r="97" spans="77:98" x14ac:dyDescent="0.25">
      <c r="BY97" s="43"/>
      <c r="BZ97" s="44"/>
      <c r="CB97" s="41"/>
      <c r="CG97" s="43"/>
      <c r="CH97" s="44"/>
      <c r="CJ97" s="41"/>
      <c r="CO97" s="43"/>
      <c r="CP97" s="44"/>
      <c r="CR97" s="41"/>
      <c r="CS97" s="40"/>
      <c r="CT97" s="41"/>
    </row>
    <row r="98" spans="77:98" x14ac:dyDescent="0.25">
      <c r="BY98" s="43"/>
      <c r="BZ98" s="44"/>
      <c r="CB98" s="41"/>
      <c r="CG98" s="43"/>
      <c r="CH98" s="44"/>
      <c r="CJ98" s="41"/>
      <c r="CO98" s="43"/>
      <c r="CP98" s="44"/>
      <c r="CR98" s="41"/>
      <c r="CS98" s="40"/>
      <c r="CT98" s="41"/>
    </row>
    <row r="99" spans="77:98" x14ac:dyDescent="0.25">
      <c r="BY99" s="43"/>
      <c r="BZ99" s="44"/>
      <c r="CB99" s="41"/>
      <c r="CG99" s="43"/>
      <c r="CH99" s="44"/>
      <c r="CJ99" s="41"/>
      <c r="CO99" s="43"/>
      <c r="CP99" s="44"/>
      <c r="CR99" s="41"/>
      <c r="CS99" s="40"/>
      <c r="CT99" s="41"/>
    </row>
    <row r="100" spans="77:98" x14ac:dyDescent="0.25">
      <c r="BY100" s="43"/>
      <c r="BZ100" s="44"/>
      <c r="CB100" s="41"/>
      <c r="CG100" s="43"/>
      <c r="CH100" s="44"/>
      <c r="CJ100" s="41"/>
      <c r="CO100" s="43"/>
      <c r="CP100" s="44"/>
      <c r="CR100" s="41"/>
      <c r="CS100" s="40"/>
      <c r="CT100" s="41"/>
    </row>
    <row r="101" spans="77:98" x14ac:dyDescent="0.15">
      <c r="CS101" s="40"/>
      <c r="CT101" s="41"/>
    </row>
    <row r="102" spans="77:98" x14ac:dyDescent="0.15">
      <c r="CS102" s="40"/>
      <c r="CT102" s="41"/>
    </row>
    <row r="103" spans="77:98" x14ac:dyDescent="0.15">
      <c r="CS103" s="40"/>
      <c r="CT103" s="41"/>
    </row>
    <row r="104" spans="77:98" x14ac:dyDescent="0.15">
      <c r="CS104" s="40"/>
      <c r="CT104" s="41"/>
    </row>
    <row r="105" spans="77:98" x14ac:dyDescent="0.15">
      <c r="CS105" s="40"/>
      <c r="CT105" s="41"/>
    </row>
    <row r="106" spans="77:98" x14ac:dyDescent="0.15">
      <c r="CS106" s="40"/>
      <c r="CT106" s="41"/>
    </row>
    <row r="107" spans="77:98" x14ac:dyDescent="0.15">
      <c r="CS107" s="40"/>
      <c r="CT107" s="41"/>
    </row>
    <row r="108" spans="77:98" x14ac:dyDescent="0.15">
      <c r="CS108" s="40"/>
      <c r="CT108" s="41"/>
    </row>
    <row r="109" spans="77:98" x14ac:dyDescent="0.15">
      <c r="CS109" s="40"/>
      <c r="CT109" s="41"/>
    </row>
    <row r="110" spans="77:98" x14ac:dyDescent="0.15">
      <c r="CS110" s="40"/>
      <c r="CT110" s="41"/>
    </row>
    <row r="111" spans="77:98" x14ac:dyDescent="0.15">
      <c r="CS111" s="40"/>
      <c r="CT111" s="41"/>
    </row>
    <row r="112" spans="77:98" x14ac:dyDescent="0.15">
      <c r="CS112" s="40"/>
      <c r="CT112" s="41"/>
    </row>
    <row r="113" spans="97:98" x14ac:dyDescent="0.15">
      <c r="CS113" s="40"/>
      <c r="CT113" s="41"/>
    </row>
    <row r="114" spans="97:98" x14ac:dyDescent="0.15">
      <c r="CS114" s="40"/>
      <c r="CT114" s="41"/>
    </row>
    <row r="115" spans="97:98" x14ac:dyDescent="0.15">
      <c r="CS115" s="40"/>
      <c r="CT115" s="41"/>
    </row>
    <row r="116" spans="97:98" x14ac:dyDescent="0.15">
      <c r="CS116" s="40"/>
      <c r="CT116" s="41"/>
    </row>
    <row r="117" spans="97:98" x14ac:dyDescent="0.15">
      <c r="CS117" s="40"/>
      <c r="CT117" s="41"/>
    </row>
    <row r="118" spans="97:98" x14ac:dyDescent="0.15">
      <c r="CS118" s="40"/>
      <c r="CT118" s="41"/>
    </row>
  </sheetData>
  <sheetProtection algorithmName="SHA-512" hashValue="izKuUtnVyRS1N2TnIk+MIFxPSIcYN5DqvH46WD9DWFgCKHzCW/9QYAYk3VWyqDARfyN3sfYogh2iIa3uGuvYNw==" saltValue="afwQaqwvfVb9uBVYBhlRtg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③ひかれる数十位０</vt:lpstr>
      <vt:lpstr>nono</vt:lpstr>
      <vt:lpstr>okok</vt:lpstr>
      <vt:lpstr>③ひかれる数十位０!Print_Area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2022-08-28T03:01:53Z</dcterms:modified>
</cp:coreProperties>
</file>