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32_normal\"/>
    </mc:Choice>
  </mc:AlternateContent>
  <workbookProtection workbookAlgorithmName="SHA-512" workbookHashValue="yOe8ocynkFLCQh42l/GRiKc78g6He2ldEYrzsiDW0KDjvISuFlClwfjBZqj6BcXD65xoEMIKoYb43wHIi/yLNQ==" workbookSaltValue="6Mz3k915DLZDFYTvyXHvAA==" workbookSpinCount="100000" lockStructure="1"/>
  <bookViews>
    <workbookView xWindow="0" yWindow="0" windowWidth="28800" windowHeight="12060"/>
  </bookViews>
  <sheets>
    <sheet name="①一位・十位くり下がり" sheetId="1" r:id="rId1"/>
    <sheet name="②連続くり下がり" sheetId="2" r:id="rId2"/>
    <sheet name="③ひかれる数十位０" sheetId="3" r:id="rId3"/>
    <sheet name="④ミックス" sheetId="4" r:id="rId4"/>
  </sheets>
  <definedNames>
    <definedName name="goB" localSheetId="1">INDIRECT(②連続くり下がり!$AB$47)</definedName>
    <definedName name="goB" localSheetId="2">INDIRECT(③ひかれる数十位０!$AB$47)</definedName>
    <definedName name="goB" localSheetId="3">INDIRECT(④ミックス!$AB$47)</definedName>
    <definedName name="goB">INDIRECT(①一位・十位くり下がり!$AB$47)</definedName>
    <definedName name="goC" localSheetId="1">INDIRECT(②連続くり下がり!$AA$47)</definedName>
    <definedName name="goC" localSheetId="2">INDIRECT(③ひかれる数十位０!$AA$47)</definedName>
    <definedName name="goC" localSheetId="3">INDIRECT(④ミックス!$AA$47)</definedName>
    <definedName name="goC">INDIRECT(①一位・十位くり下がり!$AA$47)</definedName>
    <definedName name="goE" localSheetId="1">INDIRECT(②連続くり下がり!$Z$47)</definedName>
    <definedName name="goE" localSheetId="2">INDIRECT(③ひかれる数十位０!$Z$47)</definedName>
    <definedName name="goE" localSheetId="3">INDIRECT(④ミックス!$Z$47)</definedName>
    <definedName name="goE">INDIRECT(①一位・十位くり下がり!$Z$47)</definedName>
    <definedName name="hatiB" localSheetId="1">INDIRECT(②連続くり下がり!$AB$50)</definedName>
    <definedName name="hatiB" localSheetId="2">INDIRECT(③ひかれる数十位０!$AB$50)</definedName>
    <definedName name="hatiB" localSheetId="3">INDIRECT(④ミックス!$AB$50)</definedName>
    <definedName name="hatiB">INDIRECT(①一位・十位くり下がり!$AB$50)</definedName>
    <definedName name="hatiC" localSheetId="1">INDIRECT(②連続くり下がり!$AA$50)</definedName>
    <definedName name="hatiC" localSheetId="2">INDIRECT(③ひかれる数十位０!$AA$50)</definedName>
    <definedName name="hatiC" localSheetId="3">INDIRECT(④ミックス!$AA$50)</definedName>
    <definedName name="hatiC">INDIRECT(①一位・十位くり下がり!$AA$50)</definedName>
    <definedName name="hatiE" localSheetId="1">INDIRECT(②連続くり下がり!$Z$50)</definedName>
    <definedName name="hatiE" localSheetId="2">INDIRECT(③ひかれる数十位０!$Z$50)</definedName>
    <definedName name="hatiE" localSheetId="3">INDIRECT(④ミックス!$Z$50)</definedName>
    <definedName name="hatiE">INDIRECT(①一位・十位くり下がり!$Z$50)</definedName>
    <definedName name="itiB" localSheetId="1">INDIRECT(②連続くり下がり!$AB$43)</definedName>
    <definedName name="itiB" localSheetId="2">INDIRECT(③ひかれる数十位０!$AB$43)</definedName>
    <definedName name="itiB" localSheetId="3">INDIRECT(④ミックス!$AB$43)</definedName>
    <definedName name="itiB">INDIRECT(①一位・十位くり下がり!$AB$43)</definedName>
    <definedName name="itiC" localSheetId="1">INDIRECT(②連続くり下がり!$AA$43)</definedName>
    <definedName name="itiC" localSheetId="2">INDIRECT(③ひかれる数十位０!$AA$43)</definedName>
    <definedName name="itiC" localSheetId="3">INDIRECT(④ミックス!$AA$43)</definedName>
    <definedName name="itiC">INDIRECT(①一位・十位くり下がり!$AA$43)</definedName>
    <definedName name="itiE" localSheetId="1">INDIRECT(②連続くり下がり!$Z$43)</definedName>
    <definedName name="itiE" localSheetId="2">INDIRECT(③ひかれる数十位０!$Z$43)</definedName>
    <definedName name="itiE" localSheetId="3">INDIRECT(④ミックス!$Z$43)</definedName>
    <definedName name="itiE">INDIRECT(①一位・十位くり下がり!$Z$43)</definedName>
    <definedName name="juuB" localSheetId="1">INDIRECT(②連続くり下がり!$AB$52)</definedName>
    <definedName name="juuB" localSheetId="2">INDIRECT(③ひかれる数十位０!$AB$52)</definedName>
    <definedName name="juuB" localSheetId="3">INDIRECT(④ミックス!$AB$52)</definedName>
    <definedName name="juuB">INDIRECT(①一位・十位くり下がり!$AB$52)</definedName>
    <definedName name="juuC" localSheetId="1">INDIRECT(②連続くり下がり!$AA$52)</definedName>
    <definedName name="juuC" localSheetId="2">INDIRECT(③ひかれる数十位０!$AA$52)</definedName>
    <definedName name="juuC" localSheetId="3">INDIRECT(④ミックス!$AA$52)</definedName>
    <definedName name="juuC">INDIRECT(①一位・十位くり下がり!$AA$52)</definedName>
    <definedName name="juuE" localSheetId="1">INDIRECT(②連続くり下がり!$Z$52)</definedName>
    <definedName name="juuE" localSheetId="2">INDIRECT(③ひかれる数十位０!$Z$52)</definedName>
    <definedName name="juuE" localSheetId="3">INDIRECT(④ミックス!$Z$52)</definedName>
    <definedName name="juuE">INDIRECT(①一位・十位くり下がり!$Z$52)</definedName>
    <definedName name="juuitiB" localSheetId="1">INDIRECT(②連続くり下がり!$AB$53)</definedName>
    <definedName name="juuitiB" localSheetId="2">INDIRECT(③ひかれる数十位０!$AB$53)</definedName>
    <definedName name="juuitiB" localSheetId="3">INDIRECT(④ミックス!$AB$53)</definedName>
    <definedName name="juuitiB">INDIRECT(①一位・十位くり下がり!$AB$53)</definedName>
    <definedName name="juuitiC" localSheetId="1">INDIRECT(②連続くり下がり!$AA$53)</definedName>
    <definedName name="juuitiC" localSheetId="2">INDIRECT(③ひかれる数十位０!$AA$53)</definedName>
    <definedName name="juuitiC" localSheetId="3">INDIRECT(④ミックス!$AA$53)</definedName>
    <definedName name="juuitiC">INDIRECT(①一位・十位くり下がり!$AA$53)</definedName>
    <definedName name="juuitiE" localSheetId="1">INDIRECT(②連続くり下がり!$Z$53)</definedName>
    <definedName name="juuitiE" localSheetId="2">INDIRECT(③ひかれる数十位０!$Z$53)</definedName>
    <definedName name="juuitiE" localSheetId="3">INDIRECT(④ミックス!$Z$53)</definedName>
    <definedName name="juuitiE">INDIRECT(①一位・十位くり下がり!$Z$53)</definedName>
    <definedName name="juuniB" localSheetId="1">INDIRECT(②連続くり下がり!$AB$54)</definedName>
    <definedName name="juuniB" localSheetId="2">INDIRECT(③ひかれる数十位０!$AB$54)</definedName>
    <definedName name="juuniB" localSheetId="3">INDIRECT(④ミックス!$AB$54)</definedName>
    <definedName name="juuniB">INDIRECT(①一位・十位くり下がり!$AB$54)</definedName>
    <definedName name="juuniC" localSheetId="1">INDIRECT(②連続くり下がり!$AA$54)</definedName>
    <definedName name="juuniC" localSheetId="2">INDIRECT(③ひかれる数十位０!$AA$54)</definedName>
    <definedName name="juuniC" localSheetId="3">INDIRECT(④ミックス!$AA$54)</definedName>
    <definedName name="juuniC">INDIRECT(①一位・十位くり下がり!$AA$54)</definedName>
    <definedName name="juuniE" localSheetId="1">INDIRECT(②連続くり下がり!$Z$54)</definedName>
    <definedName name="juuniE" localSheetId="2">INDIRECT(③ひかれる数十位０!$Z$54)</definedName>
    <definedName name="juuniE" localSheetId="3">INDIRECT(④ミックス!$Z$54)</definedName>
    <definedName name="juuniE">INDIRECT(①一位・十位くり下がり!$Z$54)</definedName>
    <definedName name="kuB" localSheetId="1">INDIRECT(②連続くり下がり!$AB$51)</definedName>
    <definedName name="kuB" localSheetId="2">INDIRECT(③ひかれる数十位０!$AB$51)</definedName>
    <definedName name="kuB" localSheetId="3">INDIRECT(④ミックス!$AB$51)</definedName>
    <definedName name="kuB">INDIRECT(①一位・十位くり下がり!$AB$51)</definedName>
    <definedName name="kuC" localSheetId="1">INDIRECT(②連続くり下がり!$AA$51)</definedName>
    <definedName name="kuC" localSheetId="2">INDIRECT(③ひかれる数十位０!$AA$51)</definedName>
    <definedName name="kuC" localSheetId="3">INDIRECT(④ミックス!$AA$51)</definedName>
    <definedName name="kuC">INDIRECT(①一位・十位くり下がり!$AA$51)</definedName>
    <definedName name="kuE" localSheetId="1">INDIRECT(②連続くり下がり!$Z$51)</definedName>
    <definedName name="kuE" localSheetId="2">INDIRECT(③ひかれる数十位０!$Z$51)</definedName>
    <definedName name="kuE" localSheetId="3">INDIRECT(④ミックス!$Z$51)</definedName>
    <definedName name="kuE">INDIRECT(①一位・十位くり下がり!$Z$51)</definedName>
    <definedName name="niB" localSheetId="1">INDIRECT(②連続くり下がり!$AB$44)</definedName>
    <definedName name="niB" localSheetId="2">INDIRECT(③ひかれる数十位０!$AB$44)</definedName>
    <definedName name="niB" localSheetId="3">INDIRECT(④ミックス!$AB$44)</definedName>
    <definedName name="niB">INDIRECT(①一位・十位くり下がり!$AB$44)</definedName>
    <definedName name="niC" localSheetId="1">INDIRECT(②連続くり下がり!$AA$44)</definedName>
    <definedName name="niC" localSheetId="2">INDIRECT(③ひかれる数十位０!$AA$44)</definedName>
    <definedName name="niC" localSheetId="3">INDIRECT(④ミックス!$AA$44)</definedName>
    <definedName name="niC">INDIRECT(①一位・十位くり下がり!$AA$44)</definedName>
    <definedName name="niE" localSheetId="1">INDIRECT(②連続くり下がり!$Z$44)</definedName>
    <definedName name="niE" localSheetId="2">INDIRECT(③ひかれる数十位０!$Z$44)</definedName>
    <definedName name="niE" localSheetId="3">INDIRECT(④ミックス!$Z$44)</definedName>
    <definedName name="niE">INDIRECT(①一位・十位くり下がり!$Z$44)</definedName>
    <definedName name="nono" localSheetId="1">②連続くり下がり!$T$40</definedName>
    <definedName name="nono" localSheetId="2">③ひかれる数十位０!$T$40</definedName>
    <definedName name="nono" localSheetId="3">④ミックス!$T$40</definedName>
    <definedName name="nono">①一位・十位くり下がり!$T$40</definedName>
    <definedName name="okok" localSheetId="1">②連続くり下がり!$T$39</definedName>
    <definedName name="okok" localSheetId="2">③ひかれる数十位０!$T$39</definedName>
    <definedName name="okok" localSheetId="3">④ミックス!$T$39</definedName>
    <definedName name="okok">①一位・十位くり下がり!$T$39</definedName>
    <definedName name="_xlnm.Print_Area" localSheetId="0">①一位・十位くり下がり!$A$1:$R$54</definedName>
    <definedName name="_xlnm.Print_Area" localSheetId="1">②連続くり下がり!$A$1:$R$54</definedName>
    <definedName name="_xlnm.Print_Area" localSheetId="2">③ひかれる数十位０!$A$1:$R$54</definedName>
    <definedName name="_xlnm.Print_Area" localSheetId="3">④ミックス!$A$1:$R$54</definedName>
    <definedName name="rokuB" localSheetId="1">INDIRECT(②連続くり下がり!$AB$48)</definedName>
    <definedName name="rokuB" localSheetId="2">INDIRECT(③ひかれる数十位０!$AB$48)</definedName>
    <definedName name="rokuB" localSheetId="3">INDIRECT(④ミックス!$AB$48)</definedName>
    <definedName name="rokuB">INDIRECT(①一位・十位くり下がり!$AB$48)</definedName>
    <definedName name="rokuC" localSheetId="1">INDIRECT(②連続くり下がり!$AA$48)</definedName>
    <definedName name="rokuC" localSheetId="2">INDIRECT(③ひかれる数十位０!$AA$48)</definedName>
    <definedName name="rokuC" localSheetId="3">INDIRECT(④ミックス!$AA$48)</definedName>
    <definedName name="rokuC">INDIRECT(①一位・十位くり下がり!$AA$48)</definedName>
    <definedName name="rokuE" localSheetId="1">INDIRECT(②連続くり下がり!$Z$48)</definedName>
    <definedName name="rokuE" localSheetId="2">INDIRECT(③ひかれる数十位０!$Z$48)</definedName>
    <definedName name="rokuE" localSheetId="3">INDIRECT(④ミックス!$Z$48)</definedName>
    <definedName name="rokuE">INDIRECT(①一位・十位くり下がり!$Z$48)</definedName>
    <definedName name="sanB" localSheetId="1">INDIRECT(②連続くり下がり!$AB$45)</definedName>
    <definedName name="sanB" localSheetId="2">INDIRECT(③ひかれる数十位０!$AB$45)</definedName>
    <definedName name="sanB" localSheetId="3">INDIRECT(④ミックス!$AB$45)</definedName>
    <definedName name="sanB">INDIRECT(①一位・十位くり下がり!$AB$45)</definedName>
    <definedName name="sanC" localSheetId="1">INDIRECT(②連続くり下がり!$AA$45)</definedName>
    <definedName name="sanC" localSheetId="2">INDIRECT(③ひかれる数十位０!$AA$45)</definedName>
    <definedName name="sanC" localSheetId="3">INDIRECT(④ミックス!$AA$45)</definedName>
    <definedName name="sanC">INDIRECT(①一位・十位くり下がり!$AA$45)</definedName>
    <definedName name="sanE" localSheetId="1">INDIRECT(②連続くり下がり!$Z$45)</definedName>
    <definedName name="sanE" localSheetId="2">INDIRECT(③ひかれる数十位０!$Z$45)</definedName>
    <definedName name="sanE" localSheetId="3">INDIRECT(④ミックス!$Z$45)</definedName>
    <definedName name="sanE">INDIRECT(①一位・十位くり下がり!$Z$45)</definedName>
    <definedName name="siB" localSheetId="1">INDIRECT(②連続くり下がり!$AB$46)</definedName>
    <definedName name="siB" localSheetId="2">INDIRECT(③ひかれる数十位０!$AB$46)</definedName>
    <definedName name="siB" localSheetId="3">INDIRECT(④ミックス!$AB$46)</definedName>
    <definedName name="siB">INDIRECT(①一位・十位くり下がり!$AB$46)</definedName>
    <definedName name="siC" localSheetId="1">INDIRECT(②連続くり下がり!$AA$46)</definedName>
    <definedName name="siC" localSheetId="2">INDIRECT(③ひかれる数十位０!$AA$46)</definedName>
    <definedName name="siC" localSheetId="3">INDIRECT(④ミックス!$AA$46)</definedName>
    <definedName name="siC">INDIRECT(①一位・十位くり下がり!$AA$46)</definedName>
    <definedName name="siE" localSheetId="1">INDIRECT(②連続くり下がり!$Z$46)</definedName>
    <definedName name="siE" localSheetId="2">INDIRECT(③ひかれる数十位０!$Z$46)</definedName>
    <definedName name="siE" localSheetId="3">INDIRECT(④ミックス!$Z$46)</definedName>
    <definedName name="siE">INDIRECT(①一位・十位くり下がり!$Z$46)</definedName>
    <definedName name="sitiB" localSheetId="1">INDIRECT(②連続くり下がり!$AB$49)</definedName>
    <definedName name="sitiB" localSheetId="2">INDIRECT(③ひかれる数十位０!$AB$49)</definedName>
    <definedName name="sitiB" localSheetId="3">INDIRECT(④ミックス!$AB$49)</definedName>
    <definedName name="sitiB">INDIRECT(①一位・十位くり下がり!$AB$49)</definedName>
    <definedName name="sitiC" localSheetId="1">INDIRECT(②連続くり下がり!$AA$49)</definedName>
    <definedName name="sitiC" localSheetId="2">INDIRECT(③ひかれる数十位０!$AA$49)</definedName>
    <definedName name="sitiC" localSheetId="3">INDIRECT(④ミックス!$AA$49)</definedName>
    <definedName name="sitiC">INDIRECT(①一位・十位くり下がり!$AA$49)</definedName>
    <definedName name="sitiE" localSheetId="1">INDIRECT(②連続くり下がり!$Z$49)</definedName>
    <definedName name="sitiE" localSheetId="2">INDIRECT(③ひかれる数十位０!$Z$49)</definedName>
    <definedName name="sitiE" localSheetId="3">INDIRECT(④ミックス!$Z$49)</definedName>
    <definedName name="sitiE">INDIRECT(①一位・十位くり下がり!$Z$49)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O100" i="4" l="1"/>
  <c r="CG100" i="4"/>
  <c r="CO99" i="4"/>
  <c r="CG99" i="4"/>
  <c r="CO98" i="4"/>
  <c r="CG98" i="4"/>
  <c r="CO97" i="4"/>
  <c r="CG97" i="4"/>
  <c r="CO96" i="4"/>
  <c r="CG96" i="4"/>
  <c r="CO95" i="4"/>
  <c r="CG95" i="4"/>
  <c r="CO94" i="4"/>
  <c r="CG94" i="4"/>
  <c r="CO93" i="4"/>
  <c r="CG93" i="4"/>
  <c r="CO92" i="4"/>
  <c r="CG92" i="4"/>
  <c r="CO91" i="4"/>
  <c r="CG91" i="4"/>
  <c r="CO90" i="4"/>
  <c r="CG90" i="4"/>
  <c r="CO89" i="4"/>
  <c r="CG89" i="4"/>
  <c r="CO88" i="4"/>
  <c r="CG88" i="4"/>
  <c r="CO87" i="4"/>
  <c r="CG87" i="4"/>
  <c r="CO86" i="4"/>
  <c r="CG86" i="4"/>
  <c r="CO85" i="4"/>
  <c r="CG85" i="4"/>
  <c r="CO84" i="4"/>
  <c r="CG84" i="4"/>
  <c r="CO83" i="4"/>
  <c r="CG83" i="4"/>
  <c r="CO82" i="4"/>
  <c r="CG82" i="4"/>
  <c r="CO81" i="4"/>
  <c r="CG81" i="4"/>
  <c r="CO80" i="4"/>
  <c r="CG80" i="4"/>
  <c r="CO79" i="4"/>
  <c r="CG79" i="4"/>
  <c r="CO78" i="4"/>
  <c r="CG78" i="4"/>
  <c r="CO77" i="4"/>
  <c r="CG77" i="4"/>
  <c r="CO76" i="4"/>
  <c r="CG76" i="4"/>
  <c r="CO75" i="4"/>
  <c r="CG75" i="4"/>
  <c r="CO74" i="4"/>
  <c r="CG74" i="4"/>
  <c r="CO73" i="4"/>
  <c r="CG73" i="4"/>
  <c r="CO72" i="4"/>
  <c r="CG72" i="4"/>
  <c r="CO71" i="4"/>
  <c r="CG71" i="4"/>
  <c r="CO70" i="4"/>
  <c r="CG70" i="4"/>
  <c r="CO69" i="4"/>
  <c r="CG69" i="4"/>
  <c r="CO68" i="4"/>
  <c r="CG68" i="4"/>
  <c r="CO67" i="4"/>
  <c r="CG67" i="4"/>
  <c r="CO66" i="4"/>
  <c r="CG66" i="4"/>
  <c r="CO65" i="4"/>
  <c r="CG65" i="4"/>
  <c r="CO64" i="4"/>
  <c r="CG64" i="4"/>
  <c r="CO63" i="4"/>
  <c r="CG63" i="4"/>
  <c r="CO62" i="4"/>
  <c r="CG62" i="4"/>
  <c r="CO61" i="4"/>
  <c r="CG61" i="4"/>
  <c r="CO60" i="4"/>
  <c r="CG60" i="4"/>
  <c r="CO59" i="4"/>
  <c r="CG59" i="4"/>
  <c r="CO58" i="4"/>
  <c r="CG58" i="4"/>
  <c r="CO57" i="4"/>
  <c r="CG57" i="4"/>
  <c r="CO56" i="4"/>
  <c r="CG56" i="4"/>
  <c r="CO55" i="4"/>
  <c r="CG55" i="4"/>
  <c r="CO54" i="4"/>
  <c r="CG54" i="4"/>
  <c r="CO53" i="4"/>
  <c r="CG53" i="4"/>
  <c r="CO52" i="4"/>
  <c r="CG52" i="4"/>
  <c r="N52" i="4"/>
  <c r="H52" i="4"/>
  <c r="B52" i="4"/>
  <c r="CO51" i="4"/>
  <c r="CG51" i="4"/>
  <c r="CO50" i="4"/>
  <c r="CG50" i="4"/>
  <c r="M50" i="4"/>
  <c r="G50" i="4"/>
  <c r="A50" i="4"/>
  <c r="CO49" i="4"/>
  <c r="CG49" i="4"/>
  <c r="CO48" i="4"/>
  <c r="CG48" i="4"/>
  <c r="CO47" i="4"/>
  <c r="CG47" i="4"/>
  <c r="CO46" i="4"/>
  <c r="CG46" i="4"/>
  <c r="N46" i="4"/>
  <c r="H46" i="4"/>
  <c r="B46" i="4"/>
  <c r="CO45" i="4"/>
  <c r="CG45" i="4"/>
  <c r="CO44" i="4"/>
  <c r="CG44" i="4"/>
  <c r="M44" i="4"/>
  <c r="G44" i="4"/>
  <c r="A44" i="4"/>
  <c r="CO43" i="4"/>
  <c r="CG43" i="4"/>
  <c r="CO42" i="4"/>
  <c r="CG42" i="4"/>
  <c r="CO41" i="4"/>
  <c r="CG41" i="4"/>
  <c r="CO40" i="4"/>
  <c r="CG40" i="4"/>
  <c r="AL40" i="4"/>
  <c r="AJ40" i="4"/>
  <c r="AH40" i="4"/>
  <c r="Y40" i="4"/>
  <c r="N40" i="4"/>
  <c r="H40" i="4"/>
  <c r="B40" i="4"/>
  <c r="CO39" i="4"/>
  <c r="CG39" i="4"/>
  <c r="AL39" i="4"/>
  <c r="AJ39" i="4"/>
  <c r="AH39" i="4"/>
  <c r="Y39" i="4"/>
  <c r="CO38" i="4"/>
  <c r="CG38" i="4"/>
  <c r="AL38" i="4"/>
  <c r="AJ38" i="4"/>
  <c r="AH38" i="4"/>
  <c r="Y38" i="4"/>
  <c r="M38" i="4"/>
  <c r="G38" i="4"/>
  <c r="A38" i="4"/>
  <c r="CO37" i="4"/>
  <c r="CG37" i="4"/>
  <c r="AL37" i="4"/>
  <c r="AJ37" i="4"/>
  <c r="AH37" i="4"/>
  <c r="Y37" i="4"/>
  <c r="CO36" i="4"/>
  <c r="CG36" i="4"/>
  <c r="AL36" i="4"/>
  <c r="AJ36" i="4"/>
  <c r="AH36" i="4"/>
  <c r="Y36" i="4"/>
  <c r="CO35" i="4"/>
  <c r="CG35" i="4"/>
  <c r="AL35" i="4"/>
  <c r="AJ35" i="4"/>
  <c r="AH35" i="4"/>
  <c r="Y35" i="4"/>
  <c r="CO34" i="4"/>
  <c r="CG34" i="4"/>
  <c r="AL34" i="4"/>
  <c r="AJ34" i="4"/>
  <c r="AH34" i="4"/>
  <c r="Y34" i="4"/>
  <c r="N34" i="4"/>
  <c r="H34" i="4"/>
  <c r="B34" i="4"/>
  <c r="CO33" i="4"/>
  <c r="CG33" i="4"/>
  <c r="AL33" i="4"/>
  <c r="AJ33" i="4"/>
  <c r="AH33" i="4"/>
  <c r="Y33" i="4"/>
  <c r="CO32" i="4"/>
  <c r="CG32" i="4"/>
  <c r="AL32" i="4"/>
  <c r="AJ32" i="4"/>
  <c r="AH32" i="4"/>
  <c r="Y32" i="4"/>
  <c r="M32" i="4"/>
  <c r="G32" i="4"/>
  <c r="A32" i="4"/>
  <c r="CO31" i="4"/>
  <c r="CG31" i="4"/>
  <c r="AL31" i="4"/>
  <c r="AJ31" i="4"/>
  <c r="AH31" i="4"/>
  <c r="Y31" i="4"/>
  <c r="CO30" i="4"/>
  <c r="CG30" i="4"/>
  <c r="AL30" i="4"/>
  <c r="AJ30" i="4"/>
  <c r="AH30" i="4"/>
  <c r="Y30" i="4"/>
  <c r="CO29" i="4"/>
  <c r="CG29" i="4"/>
  <c r="AL29" i="4"/>
  <c r="AJ29" i="4"/>
  <c r="AH29" i="4"/>
  <c r="Y29" i="4"/>
  <c r="F29" i="4"/>
  <c r="B29" i="4"/>
  <c r="CO28" i="4"/>
  <c r="CG28" i="4"/>
  <c r="AD28" i="4"/>
  <c r="Z28" i="4"/>
  <c r="Q28" i="4"/>
  <c r="A28" i="4"/>
  <c r="CO27" i="4"/>
  <c r="CG27" i="4"/>
  <c r="CO26" i="4"/>
  <c r="CG26" i="4"/>
  <c r="CO25" i="4"/>
  <c r="CG25" i="4"/>
  <c r="CO24" i="4"/>
  <c r="CG24" i="4"/>
  <c r="CO23" i="4"/>
  <c r="CG23" i="4"/>
  <c r="CO22" i="4"/>
  <c r="CG22" i="4"/>
  <c r="CO21" i="4"/>
  <c r="CG21" i="4"/>
  <c r="CO20" i="4"/>
  <c r="CG20" i="4"/>
  <c r="CO19" i="4"/>
  <c r="CG19" i="4"/>
  <c r="CO18" i="4"/>
  <c r="CG18" i="4"/>
  <c r="BY18" i="4"/>
  <c r="CO17" i="4"/>
  <c r="CG17" i="4"/>
  <c r="BY17" i="4"/>
  <c r="CO16" i="4"/>
  <c r="CG16" i="4"/>
  <c r="BY16" i="4"/>
  <c r="CO15" i="4"/>
  <c r="CG15" i="4"/>
  <c r="BY15" i="4"/>
  <c r="CO14" i="4"/>
  <c r="CG14" i="4"/>
  <c r="BY14" i="4"/>
  <c r="CO13" i="4"/>
  <c r="CG13" i="4"/>
  <c r="BY13" i="4"/>
  <c r="CO12" i="4"/>
  <c r="CG12" i="4"/>
  <c r="BY12" i="4"/>
  <c r="CO11" i="4"/>
  <c r="CG11" i="4"/>
  <c r="BY11" i="4"/>
  <c r="CO10" i="4"/>
  <c r="CG10" i="4"/>
  <c r="BY10" i="4"/>
  <c r="CO9" i="4"/>
  <c r="CG9" i="4"/>
  <c r="CH9" i="4" s="1"/>
  <c r="AQ10" i="4" s="1"/>
  <c r="AA10" i="4" s="1"/>
  <c r="BY9" i="4"/>
  <c r="CO8" i="4"/>
  <c r="CG8" i="4"/>
  <c r="BY8" i="4"/>
  <c r="CO7" i="4"/>
  <c r="CG7" i="4"/>
  <c r="BY7" i="4"/>
  <c r="CO6" i="4"/>
  <c r="CP6" i="4" s="1"/>
  <c r="CG6" i="4"/>
  <c r="BY6" i="4"/>
  <c r="CO5" i="4"/>
  <c r="CG5" i="4"/>
  <c r="BY5" i="4"/>
  <c r="BZ5" i="4" s="1"/>
  <c r="CO4" i="4"/>
  <c r="CG4" i="4"/>
  <c r="CH4" i="4" s="1"/>
  <c r="BY4" i="4"/>
  <c r="CO3" i="4"/>
  <c r="CG3" i="4"/>
  <c r="BY3" i="4"/>
  <c r="CO2" i="4"/>
  <c r="CG2" i="4"/>
  <c r="BY2" i="4"/>
  <c r="BZ2" i="4" s="1"/>
  <c r="AP3" i="4" s="1"/>
  <c r="CO1" i="4"/>
  <c r="CG1" i="4"/>
  <c r="BY1" i="4"/>
  <c r="BZ7" i="4" l="1"/>
  <c r="AT8" i="4" s="1"/>
  <c r="CH86" i="4"/>
  <c r="BZ15" i="4"/>
  <c r="BZ11" i="4"/>
  <c r="AP12" i="4" s="1"/>
  <c r="CH12" i="4"/>
  <c r="CP46" i="4"/>
  <c r="BZ18" i="4"/>
  <c r="AA37" i="4"/>
  <c r="BJ51" i="4" s="1"/>
  <c r="P18" i="4"/>
  <c r="P45" i="4" s="1"/>
  <c r="AR7" i="4"/>
  <c r="AB7" i="4" s="1"/>
  <c r="AV7" i="4"/>
  <c r="CH97" i="4"/>
  <c r="CH2" i="4"/>
  <c r="BZ8" i="4"/>
  <c r="BZ14" i="4"/>
  <c r="CH18" i="4"/>
  <c r="CH33" i="4"/>
  <c r="CP45" i="4"/>
  <c r="CH72" i="4"/>
  <c r="CP4" i="4"/>
  <c r="CP10" i="4"/>
  <c r="CH19" i="4"/>
  <c r="CP30" i="4"/>
  <c r="CH31" i="4"/>
  <c r="CH34" i="4"/>
  <c r="CH35" i="4"/>
  <c r="CP36" i="4"/>
  <c r="CP39" i="4"/>
  <c r="CP40" i="4"/>
  <c r="CH61" i="4"/>
  <c r="CH65" i="4"/>
  <c r="CH67" i="4"/>
  <c r="CH69" i="4"/>
  <c r="CH88" i="4"/>
  <c r="AQ5" i="4"/>
  <c r="AA5" i="4" s="1"/>
  <c r="AU5" i="4"/>
  <c r="AE5" i="4" s="1"/>
  <c r="AP6" i="4"/>
  <c r="AT6" i="4"/>
  <c r="CP8" i="4"/>
  <c r="AQ13" i="4"/>
  <c r="AA13" i="4" s="1"/>
  <c r="AU13" i="4"/>
  <c r="AE13" i="4" s="1"/>
  <c r="CP13" i="4"/>
  <c r="CP14" i="4"/>
  <c r="CH16" i="4"/>
  <c r="CH17" i="4"/>
  <c r="CH21" i="4"/>
  <c r="CP24" i="4"/>
  <c r="CH32" i="4"/>
  <c r="CH38" i="4"/>
  <c r="CH54" i="4"/>
  <c r="CH56" i="4"/>
  <c r="CH93" i="4"/>
  <c r="CH99" i="4"/>
  <c r="BZ12" i="4"/>
  <c r="CP1" i="4"/>
  <c r="CP3" i="4"/>
  <c r="CH5" i="4"/>
  <c r="CP9" i="4"/>
  <c r="AU10" i="4"/>
  <c r="AE10" i="4" s="1"/>
  <c r="CH10" i="4"/>
  <c r="BZ13" i="4"/>
  <c r="CP15" i="4"/>
  <c r="CP16" i="4"/>
  <c r="CH20" i="4"/>
  <c r="CP37" i="4"/>
  <c r="CH70" i="4"/>
  <c r="BZ1" i="4"/>
  <c r="AT3" i="4"/>
  <c r="BZ3" i="4"/>
  <c r="BZ6" i="4"/>
  <c r="CH7" i="4"/>
  <c r="AP8" i="4"/>
  <c r="BZ9" i="4"/>
  <c r="CH11" i="4"/>
  <c r="CH13" i="4"/>
  <c r="BZ16" i="4"/>
  <c r="CP17" i="4"/>
  <c r="CH23" i="4"/>
  <c r="CH29" i="4"/>
  <c r="CH52" i="4"/>
  <c r="CH46" i="4"/>
  <c r="CH45" i="4"/>
  <c r="CH43" i="4"/>
  <c r="CH37" i="4"/>
  <c r="CH36" i="4"/>
  <c r="CH98" i="4"/>
  <c r="CH90" i="4"/>
  <c r="CH82" i="4"/>
  <c r="CH74" i="4"/>
  <c r="CH66" i="4"/>
  <c r="CH58" i="4"/>
  <c r="CH39" i="4"/>
  <c r="CH53" i="4"/>
  <c r="CH40" i="4"/>
  <c r="CH30" i="4"/>
  <c r="CH6" i="4"/>
  <c r="CH94" i="4"/>
  <c r="CH78" i="4"/>
  <c r="CH62" i="4"/>
  <c r="CH51" i="4"/>
  <c r="CH1" i="4"/>
  <c r="CH28" i="4"/>
  <c r="CH27" i="4"/>
  <c r="CH26" i="4"/>
  <c r="CH25" i="4"/>
  <c r="CP2" i="4"/>
  <c r="CH3" i="4"/>
  <c r="BZ4" i="4"/>
  <c r="CP5" i="4"/>
  <c r="CP7" i="4"/>
  <c r="CH8" i="4"/>
  <c r="BZ10" i="4"/>
  <c r="CP11" i="4"/>
  <c r="CH14" i="4"/>
  <c r="CH15" i="4"/>
  <c r="BZ17" i="4"/>
  <c r="CH22" i="4"/>
  <c r="CP29" i="4"/>
  <c r="CH41" i="4"/>
  <c r="CP47" i="4"/>
  <c r="CH77" i="4"/>
  <c r="CH81" i="4"/>
  <c r="CH83" i="4"/>
  <c r="CH85" i="4"/>
  <c r="CP31" i="4"/>
  <c r="CP42" i="4"/>
  <c r="CH48" i="4"/>
  <c r="CH50" i="4"/>
  <c r="CP52" i="4"/>
  <c r="CP54" i="4"/>
  <c r="CP67" i="4"/>
  <c r="CP70" i="4"/>
  <c r="CP83" i="4"/>
  <c r="CP86" i="4"/>
  <c r="CP99" i="4"/>
  <c r="CP19" i="4"/>
  <c r="CP20" i="4"/>
  <c r="CP21" i="4"/>
  <c r="CP22" i="4"/>
  <c r="CP23" i="4"/>
  <c r="CH24" i="4"/>
  <c r="CP35" i="4"/>
  <c r="CP41" i="4"/>
  <c r="CP43" i="4"/>
  <c r="CH44" i="4"/>
  <c r="CP48" i="4"/>
  <c r="CH57" i="4"/>
  <c r="CH59" i="4"/>
  <c r="CH64" i="4"/>
  <c r="CH73" i="4"/>
  <c r="CH75" i="4"/>
  <c r="CH80" i="4"/>
  <c r="CH89" i="4"/>
  <c r="CH91" i="4"/>
  <c r="CH96" i="4"/>
  <c r="CP50" i="4"/>
  <c r="CP34" i="4"/>
  <c r="CP33" i="4"/>
  <c r="CP38" i="4"/>
  <c r="CP12" i="4"/>
  <c r="CP18" i="4"/>
  <c r="CP25" i="4"/>
  <c r="CP26" i="4"/>
  <c r="CP27" i="4"/>
  <c r="CP28" i="4"/>
  <c r="CP32" i="4"/>
  <c r="CH42" i="4"/>
  <c r="CH47" i="4"/>
  <c r="CP49" i="4"/>
  <c r="CP51" i="4"/>
  <c r="CP59" i="4"/>
  <c r="CP62" i="4"/>
  <c r="CP75" i="4"/>
  <c r="CP78" i="4"/>
  <c r="CP91" i="4"/>
  <c r="CP94" i="4"/>
  <c r="CH49" i="4"/>
  <c r="CP53" i="4"/>
  <c r="CH55" i="4"/>
  <c r="CH60" i="4"/>
  <c r="CH63" i="4"/>
  <c r="CH68" i="4"/>
  <c r="CH71" i="4"/>
  <c r="CH76" i="4"/>
  <c r="CH79" i="4"/>
  <c r="CH84" i="4"/>
  <c r="CH87" i="4"/>
  <c r="CH92" i="4"/>
  <c r="CH95" i="4"/>
  <c r="CH100" i="4"/>
  <c r="CP44" i="4"/>
  <c r="CP55" i="4"/>
  <c r="CP58" i="4"/>
  <c r="CP63" i="4"/>
  <c r="CP66" i="4"/>
  <c r="CP71" i="4"/>
  <c r="CP74" i="4"/>
  <c r="CP79" i="4"/>
  <c r="CP82" i="4"/>
  <c r="CP87" i="4"/>
  <c r="CP90" i="4"/>
  <c r="CP95" i="4"/>
  <c r="CP98" i="4"/>
  <c r="CP57" i="4"/>
  <c r="CP61" i="4"/>
  <c r="CP65" i="4"/>
  <c r="CP69" i="4"/>
  <c r="CP73" i="4"/>
  <c r="CP77" i="4"/>
  <c r="CP81" i="4"/>
  <c r="CP85" i="4"/>
  <c r="CP89" i="4"/>
  <c r="CP93" i="4"/>
  <c r="CP97" i="4"/>
  <c r="CP56" i="4"/>
  <c r="CP60" i="4"/>
  <c r="CP64" i="4"/>
  <c r="CP68" i="4"/>
  <c r="CP72" i="4"/>
  <c r="CP76" i="4"/>
  <c r="CP80" i="4"/>
  <c r="CP84" i="4"/>
  <c r="CP88" i="4"/>
  <c r="CP92" i="4"/>
  <c r="CP96" i="4"/>
  <c r="CP100" i="4"/>
  <c r="AT12" i="4" l="1"/>
  <c r="AV11" i="4"/>
  <c r="AR11" i="4"/>
  <c r="AB11" i="4" s="1"/>
  <c r="AQ3" i="4"/>
  <c r="AU3" i="4"/>
  <c r="AE3" i="4" s="1"/>
  <c r="AQ9" i="4"/>
  <c r="AA9" i="4" s="1"/>
  <c r="AU9" i="4"/>
  <c r="AE9" i="4" s="1"/>
  <c r="AP2" i="4"/>
  <c r="AY2" i="4" s="1"/>
  <c r="AT2" i="4"/>
  <c r="AV4" i="4"/>
  <c r="AR4" i="4"/>
  <c r="AB4" i="4" s="1"/>
  <c r="AA40" i="4"/>
  <c r="BJ54" i="4" s="1"/>
  <c r="P24" i="4"/>
  <c r="P51" i="4" s="1"/>
  <c r="AB34" i="4"/>
  <c r="BP48" i="4" s="1"/>
  <c r="Q12" i="4"/>
  <c r="Q39" i="4" s="1"/>
  <c r="AV8" i="4"/>
  <c r="AR8" i="4"/>
  <c r="AB8" i="4" s="1"/>
  <c r="AV3" i="4"/>
  <c r="AR3" i="4"/>
  <c r="AB3" i="4" s="1"/>
  <c r="AQ12" i="4"/>
  <c r="AU12" i="4"/>
  <c r="AE12" i="4" s="1"/>
  <c r="AT7" i="4"/>
  <c r="AP7" i="4"/>
  <c r="AE37" i="4"/>
  <c r="BK51" i="4" s="1"/>
  <c r="AK51" i="4" s="1"/>
  <c r="P19" i="4"/>
  <c r="P46" i="4" s="1"/>
  <c r="AV2" i="4"/>
  <c r="AR2" i="4"/>
  <c r="AB2" i="4" s="1"/>
  <c r="AR9" i="4"/>
  <c r="AB9" i="4" s="1"/>
  <c r="AV9" i="4"/>
  <c r="AE32" i="4"/>
  <c r="BK46" i="4" s="1"/>
  <c r="D13" i="4"/>
  <c r="D40" i="4" s="1"/>
  <c r="AV5" i="4"/>
  <c r="AR5" i="4"/>
  <c r="AB5" i="4" s="1"/>
  <c r="AR12" i="4"/>
  <c r="AB12" i="4" s="1"/>
  <c r="AV12" i="4"/>
  <c r="AR6" i="4"/>
  <c r="AB6" i="4" s="1"/>
  <c r="AV6" i="4"/>
  <c r="AQ2" i="4"/>
  <c r="AA2" i="4" s="1"/>
  <c r="AU2" i="4"/>
  <c r="AE2" i="4" s="1"/>
  <c r="AT10" i="4"/>
  <c r="BA10" i="4" s="1"/>
  <c r="AF10" i="4" s="1"/>
  <c r="AP10" i="4"/>
  <c r="AP4" i="4"/>
  <c r="AT4" i="4"/>
  <c r="AR10" i="4"/>
  <c r="AB10" i="4" s="1"/>
  <c r="AV10" i="4"/>
  <c r="AT13" i="4"/>
  <c r="AP13" i="4"/>
  <c r="AA32" i="4"/>
  <c r="BJ46" i="4" s="1"/>
  <c r="D12" i="4"/>
  <c r="D39" i="4" s="1"/>
  <c r="BI51" i="4"/>
  <c r="BD51" i="4"/>
  <c r="AQ4" i="4"/>
  <c r="AA4" i="4" s="1"/>
  <c r="AU4" i="4"/>
  <c r="AE4" i="4" s="1"/>
  <c r="AQ8" i="4"/>
  <c r="AA8" i="4" s="1"/>
  <c r="AU8" i="4"/>
  <c r="AQ11" i="4"/>
  <c r="AA11" i="4" s="1"/>
  <c r="AU11" i="4"/>
  <c r="AE11" i="4" s="1"/>
  <c r="AV13" i="4"/>
  <c r="AR13" i="4"/>
  <c r="AB13" i="4" s="1"/>
  <c r="AT11" i="4"/>
  <c r="AP11" i="4"/>
  <c r="AP5" i="4"/>
  <c r="AY5" i="4" s="1"/>
  <c r="AT5" i="4"/>
  <c r="AQ7" i="4"/>
  <c r="AA7" i="4" s="1"/>
  <c r="AU7" i="4"/>
  <c r="AE7" i="4" s="1"/>
  <c r="AY8" i="4"/>
  <c r="BA3" i="4"/>
  <c r="AF3" i="4" s="1"/>
  <c r="BA12" i="4"/>
  <c r="AF12" i="4" s="1"/>
  <c r="AU6" i="4"/>
  <c r="AE6" i="4" s="1"/>
  <c r="AQ6" i="4"/>
  <c r="AA6" i="4" s="1"/>
  <c r="P25" i="4"/>
  <c r="P52" i="4" s="1"/>
  <c r="AE40" i="4"/>
  <c r="BK54" i="4" s="1"/>
  <c r="BA6" i="4"/>
  <c r="AF6" i="4" s="1"/>
  <c r="AT9" i="4"/>
  <c r="BA9" i="4" s="1"/>
  <c r="AF9" i="4" s="1"/>
  <c r="AP9" i="4"/>
  <c r="AY13" i="4" l="1"/>
  <c r="AY11" i="4"/>
  <c r="AF36" i="4"/>
  <c r="BQ50" i="4" s="1"/>
  <c r="K19" i="4"/>
  <c r="K46" i="4" s="1"/>
  <c r="BL46" i="4"/>
  <c r="BI46" i="4"/>
  <c r="BD46" i="4"/>
  <c r="AK46" i="4"/>
  <c r="AB33" i="4"/>
  <c r="BP47" i="4" s="1"/>
  <c r="K12" i="4"/>
  <c r="K39" i="4" s="1"/>
  <c r="AA12" i="4"/>
  <c r="AY12" i="4"/>
  <c r="BC12" i="4" s="1"/>
  <c r="AA3" i="4"/>
  <c r="AY3" i="4"/>
  <c r="BC3" i="4" s="1"/>
  <c r="AF33" i="4"/>
  <c r="BQ47" i="4" s="1"/>
  <c r="K13" i="4"/>
  <c r="K40" i="4" s="1"/>
  <c r="AE33" i="4"/>
  <c r="BK47" i="4" s="1"/>
  <c r="J13" i="4"/>
  <c r="J40" i="4" s="1"/>
  <c r="P13" i="4"/>
  <c r="P40" i="4" s="1"/>
  <c r="AE34" i="4"/>
  <c r="BK48" i="4" s="1"/>
  <c r="AE38" i="4"/>
  <c r="BK52" i="4" s="1"/>
  <c r="D25" i="4"/>
  <c r="D52" i="4" s="1"/>
  <c r="AE31" i="4"/>
  <c r="BK45" i="4" s="1"/>
  <c r="P7" i="4"/>
  <c r="P34" i="4" s="1"/>
  <c r="BA4" i="4"/>
  <c r="AF4" i="4" s="1"/>
  <c r="D7" i="4"/>
  <c r="D34" i="4" s="1"/>
  <c r="AS34" i="4" s="1"/>
  <c r="AE29" i="4"/>
  <c r="BK43" i="4" s="1"/>
  <c r="E6" i="4"/>
  <c r="E33" i="4" s="1"/>
  <c r="AT33" i="4" s="1"/>
  <c r="AB29" i="4"/>
  <c r="BP43" i="4" s="1"/>
  <c r="AY7" i="4"/>
  <c r="K6" i="4"/>
  <c r="K33" i="4" s="1"/>
  <c r="AB30" i="4"/>
  <c r="BP44" i="4" s="1"/>
  <c r="AB31" i="4"/>
  <c r="BP45" i="4" s="1"/>
  <c r="Q6" i="4"/>
  <c r="Q33" i="4" s="1"/>
  <c r="AE36" i="4"/>
  <c r="BK50" i="4" s="1"/>
  <c r="J19" i="4"/>
  <c r="J46" i="4" s="1"/>
  <c r="E24" i="4"/>
  <c r="E51" i="4" s="1"/>
  <c r="AB38" i="4"/>
  <c r="BP52" i="4" s="1"/>
  <c r="AA33" i="4"/>
  <c r="BJ47" i="4" s="1"/>
  <c r="J12" i="4"/>
  <c r="J39" i="4" s="1"/>
  <c r="AF37" i="4"/>
  <c r="BQ51" i="4" s="1"/>
  <c r="Q19" i="4"/>
  <c r="Q46" i="4" s="1"/>
  <c r="K18" i="4"/>
  <c r="K45" i="4" s="1"/>
  <c r="AB36" i="4"/>
  <c r="BP50" i="4" s="1"/>
  <c r="BR50" i="4" s="1"/>
  <c r="AF39" i="4"/>
  <c r="BQ53" i="4" s="1"/>
  <c r="K25" i="4"/>
  <c r="K52" i="4" s="1"/>
  <c r="AA34" i="4"/>
  <c r="BJ48" i="4" s="1"/>
  <c r="P12" i="4"/>
  <c r="P39" i="4" s="1"/>
  <c r="BA11" i="4"/>
  <c r="AF11" i="4" s="1"/>
  <c r="AA38" i="4"/>
  <c r="BJ52" i="4" s="1"/>
  <c r="D24" i="4"/>
  <c r="D51" i="4" s="1"/>
  <c r="AA31" i="4"/>
  <c r="BJ45" i="4" s="1"/>
  <c r="P6" i="4"/>
  <c r="P33" i="4" s="1"/>
  <c r="BL51" i="4"/>
  <c r="BA13" i="4"/>
  <c r="AF13" i="4" s="1"/>
  <c r="AY4" i="4"/>
  <c r="BC4" i="4" s="1"/>
  <c r="AA29" i="4"/>
  <c r="BJ43" i="4" s="1"/>
  <c r="D6" i="4"/>
  <c r="D33" i="4" s="1"/>
  <c r="AS33" i="4" s="1"/>
  <c r="AB39" i="4"/>
  <c r="BP53" i="4" s="1"/>
  <c r="K24" i="4"/>
  <c r="K51" i="4" s="1"/>
  <c r="BA7" i="4"/>
  <c r="AF7" i="4" s="1"/>
  <c r="AA36" i="4"/>
  <c r="BJ50" i="4" s="1"/>
  <c r="J18" i="4"/>
  <c r="J45" i="4" s="1"/>
  <c r="AA35" i="4"/>
  <c r="BJ49" i="4" s="1"/>
  <c r="D18" i="4"/>
  <c r="D45" i="4" s="1"/>
  <c r="Q18" i="4"/>
  <c r="Q45" i="4" s="1"/>
  <c r="AB37" i="4"/>
  <c r="BP51" i="4" s="1"/>
  <c r="BR51" i="4" s="1"/>
  <c r="BI54" i="4"/>
  <c r="BD54" i="4"/>
  <c r="AK54" i="4"/>
  <c r="BL54" i="4"/>
  <c r="AY9" i="4"/>
  <c r="BC9" i="4" s="1"/>
  <c r="AF30" i="4"/>
  <c r="BQ44" i="4" s="1"/>
  <c r="K7" i="4"/>
  <c r="K34" i="4" s="1"/>
  <c r="BA5" i="4"/>
  <c r="AF5" i="4" s="1"/>
  <c r="Q24" i="4"/>
  <c r="Q51" i="4" s="1"/>
  <c r="AB40" i="4"/>
  <c r="BP54" i="4" s="1"/>
  <c r="AE8" i="4"/>
  <c r="BA8" i="4"/>
  <c r="AF8" i="4" s="1"/>
  <c r="AY10" i="4"/>
  <c r="BC10" i="4" s="1"/>
  <c r="AB32" i="4"/>
  <c r="BP46" i="4" s="1"/>
  <c r="E12" i="4"/>
  <c r="E39" i="4" s="1"/>
  <c r="AE39" i="4"/>
  <c r="BK53" i="4" s="1"/>
  <c r="J25" i="4"/>
  <c r="J52" i="4" s="1"/>
  <c r="E18" i="4"/>
  <c r="E45" i="4" s="1"/>
  <c r="AB35" i="4"/>
  <c r="BP49" i="4" s="1"/>
  <c r="BA2" i="4"/>
  <c r="AF2" i="4" s="1"/>
  <c r="AE30" i="4"/>
  <c r="BK44" i="4" s="1"/>
  <c r="J7" i="4"/>
  <c r="J34" i="4" s="1"/>
  <c r="AY6" i="4"/>
  <c r="BC6" i="4" s="1"/>
  <c r="BC11" i="4" l="1"/>
  <c r="BR47" i="4"/>
  <c r="Z9" i="4"/>
  <c r="AD9" i="4"/>
  <c r="BI52" i="4"/>
  <c r="BD52" i="4"/>
  <c r="BL52" i="4"/>
  <c r="AK52" i="4"/>
  <c r="BL47" i="4"/>
  <c r="BD47" i="4"/>
  <c r="AK47" i="4"/>
  <c r="BI47" i="4"/>
  <c r="Z11" i="4"/>
  <c r="AD11" i="4"/>
  <c r="J6" i="4"/>
  <c r="J33" i="4" s="1"/>
  <c r="AA30" i="4"/>
  <c r="BJ44" i="4" s="1"/>
  <c r="AF29" i="4"/>
  <c r="BQ43" i="4" s="1"/>
  <c r="E7" i="4"/>
  <c r="E34" i="4" s="1"/>
  <c r="AT34" i="4" s="1"/>
  <c r="AF35" i="4"/>
  <c r="BQ49" i="4" s="1"/>
  <c r="E19" i="4"/>
  <c r="E46" i="4" s="1"/>
  <c r="BE54" i="4"/>
  <c r="AL54" i="4"/>
  <c r="BO51" i="4"/>
  <c r="AZ51" i="4"/>
  <c r="AJ51" i="4"/>
  <c r="BC8" i="4"/>
  <c r="AF34" i="4"/>
  <c r="BQ48" i="4" s="1"/>
  <c r="BR48" i="4" s="1"/>
  <c r="Q13" i="4"/>
  <c r="Q40" i="4" s="1"/>
  <c r="BI43" i="4"/>
  <c r="BD43" i="4"/>
  <c r="AK43" i="4"/>
  <c r="BL43" i="4"/>
  <c r="AF38" i="4"/>
  <c r="BQ52" i="4" s="1"/>
  <c r="E25" i="4"/>
  <c r="E52" i="4" s="1"/>
  <c r="BR52" i="4"/>
  <c r="BC7" i="4"/>
  <c r="AD12" i="4"/>
  <c r="Z12" i="4"/>
  <c r="BC5" i="4"/>
  <c r="Z10" i="4"/>
  <c r="AD10" i="4"/>
  <c r="BD49" i="4"/>
  <c r="AK49" i="4"/>
  <c r="BI49" i="4"/>
  <c r="BO47" i="4"/>
  <c r="AZ47" i="4"/>
  <c r="AJ47" i="4"/>
  <c r="Z6" i="4"/>
  <c r="AD6" i="4"/>
  <c r="AE35" i="4"/>
  <c r="BK49" i="4" s="1"/>
  <c r="BL49" i="4" s="1"/>
  <c r="D19" i="4"/>
  <c r="D46" i="4" s="1"/>
  <c r="Z4" i="4"/>
  <c r="AD4" i="4"/>
  <c r="BL45" i="4"/>
  <c r="BI45" i="4"/>
  <c r="AK45" i="4"/>
  <c r="BD45" i="4"/>
  <c r="BC2" i="4"/>
  <c r="BR45" i="4"/>
  <c r="BR43" i="4"/>
  <c r="Q7" i="4"/>
  <c r="Q34" i="4" s="1"/>
  <c r="AF31" i="4"/>
  <c r="BQ45" i="4" s="1"/>
  <c r="AA39" i="4"/>
  <c r="BJ53" i="4" s="1"/>
  <c r="J24" i="4"/>
  <c r="J51" i="4" s="1"/>
  <c r="BE51" i="4"/>
  <c r="AL51" i="4"/>
  <c r="AI51" i="4" s="1"/>
  <c r="AV51" i="4"/>
  <c r="AG51" i="4"/>
  <c r="BE46" i="4"/>
  <c r="AG46" i="4"/>
  <c r="AL46" i="4"/>
  <c r="AI46" i="4" s="1"/>
  <c r="AV46" i="4"/>
  <c r="E13" i="4"/>
  <c r="E40" i="4" s="1"/>
  <c r="AF32" i="4"/>
  <c r="BQ46" i="4" s="1"/>
  <c r="BR46" i="4" s="1"/>
  <c r="BR49" i="4"/>
  <c r="BL50" i="4"/>
  <c r="BD50" i="4"/>
  <c r="AK50" i="4"/>
  <c r="BI50" i="4"/>
  <c r="BR53" i="4"/>
  <c r="AF40" i="4"/>
  <c r="BQ54" i="4" s="1"/>
  <c r="BR54" i="4" s="1"/>
  <c r="Q25" i="4"/>
  <c r="Q52" i="4" s="1"/>
  <c r="BI48" i="4"/>
  <c r="BL48" i="4"/>
  <c r="AK48" i="4"/>
  <c r="BD48" i="4"/>
  <c r="AJ50" i="4"/>
  <c r="BO50" i="4"/>
  <c r="AZ50" i="4"/>
  <c r="BR44" i="4"/>
  <c r="BC13" i="4"/>
  <c r="AD3" i="4"/>
  <c r="Z3" i="4"/>
  <c r="AJ54" i="4" l="1"/>
  <c r="BO54" i="4"/>
  <c r="AZ54" i="4"/>
  <c r="AV54" i="4"/>
  <c r="AG54" i="4"/>
  <c r="AJ46" i="4"/>
  <c r="BO46" i="4"/>
  <c r="AZ46" i="4"/>
  <c r="Z30" i="4"/>
  <c r="AM44" i="4" s="1"/>
  <c r="AI3" i="4"/>
  <c r="I6" i="4"/>
  <c r="I33" i="4" s="1"/>
  <c r="Z46" i="4"/>
  <c r="AJ45" i="4"/>
  <c r="BO45" i="4"/>
  <c r="AZ45" i="4"/>
  <c r="AD38" i="4"/>
  <c r="AN52" i="4" s="1"/>
  <c r="AK11" i="4"/>
  <c r="AK38" i="4" s="1"/>
  <c r="C25" i="4"/>
  <c r="C52" i="4" s="1"/>
  <c r="AD30" i="4"/>
  <c r="AN44" i="4" s="1"/>
  <c r="I7" i="4"/>
  <c r="I34" i="4" s="1"/>
  <c r="AK3" i="4"/>
  <c r="AK30" i="4" s="1"/>
  <c r="BH50" i="4"/>
  <c r="AB50" i="4" s="1"/>
  <c r="BF50" i="4"/>
  <c r="BC50" i="4" s="1"/>
  <c r="BN50" i="4"/>
  <c r="K44" i="4" s="1"/>
  <c r="AV48" i="4"/>
  <c r="BE48" i="4"/>
  <c r="AG48" i="4"/>
  <c r="AL48" i="4"/>
  <c r="AI48" i="4" s="1"/>
  <c r="AZ53" i="4"/>
  <c r="BO53" i="4"/>
  <c r="AJ53" i="4"/>
  <c r="AV50" i="4"/>
  <c r="BE50" i="4"/>
  <c r="AL50" i="4"/>
  <c r="AI50" i="4" s="1"/>
  <c r="AG50" i="4"/>
  <c r="Z51" i="4"/>
  <c r="AD2" i="4"/>
  <c r="Z2" i="4"/>
  <c r="AL45" i="4"/>
  <c r="AI45" i="4" s="1"/>
  <c r="AV45" i="4"/>
  <c r="BE45" i="4"/>
  <c r="AG45" i="4"/>
  <c r="Z5" i="4"/>
  <c r="AD5" i="4"/>
  <c r="BO52" i="4"/>
  <c r="AZ52" i="4"/>
  <c r="AJ52" i="4"/>
  <c r="BO48" i="4"/>
  <c r="AJ48" i="4"/>
  <c r="AZ48" i="4"/>
  <c r="BN51" i="4"/>
  <c r="Q44" i="4" s="1"/>
  <c r="BH51" i="4"/>
  <c r="AB51" i="4" s="1"/>
  <c r="BF51" i="4"/>
  <c r="BC51" i="4" s="1"/>
  <c r="Z38" i="4"/>
  <c r="AM52" i="4" s="1"/>
  <c r="C24" i="4"/>
  <c r="C51" i="4" s="1"/>
  <c r="AI11" i="4"/>
  <c r="AV47" i="4"/>
  <c r="BE47" i="4"/>
  <c r="AL47" i="4"/>
  <c r="AI47" i="4" s="1"/>
  <c r="AG47" i="4"/>
  <c r="AJ49" i="4"/>
  <c r="AZ49" i="4"/>
  <c r="BO49" i="4"/>
  <c r="BI53" i="4"/>
  <c r="BD53" i="4"/>
  <c r="AK53" i="4"/>
  <c r="BL53" i="4"/>
  <c r="Z7" i="4"/>
  <c r="AD7" i="4"/>
  <c r="AD13" i="4"/>
  <c r="Z13" i="4"/>
  <c r="AD31" i="4"/>
  <c r="AN45" i="4" s="1"/>
  <c r="AK4" i="4"/>
  <c r="AK31" i="4" s="1"/>
  <c r="O7" i="4"/>
  <c r="O34" i="4" s="1"/>
  <c r="I13" i="4"/>
  <c r="I40" i="4" s="1"/>
  <c r="AK6" i="4"/>
  <c r="AK33" i="4" s="1"/>
  <c r="AD33" i="4"/>
  <c r="AN47" i="4" s="1"/>
  <c r="BF47" i="4"/>
  <c r="BC47" i="4" s="1"/>
  <c r="BH47" i="4"/>
  <c r="AB47" i="4" s="1"/>
  <c r="BN47" i="4"/>
  <c r="K38" i="4" s="1"/>
  <c r="AV49" i="4"/>
  <c r="BE49" i="4"/>
  <c r="AL49" i="4"/>
  <c r="AI49" i="4" s="1"/>
  <c r="AG49" i="4"/>
  <c r="Z39" i="4"/>
  <c r="AM53" i="4" s="1"/>
  <c r="AI12" i="4"/>
  <c r="I24" i="4"/>
  <c r="I51" i="4" s="1"/>
  <c r="Z8" i="4"/>
  <c r="AD8" i="4"/>
  <c r="AI54" i="4"/>
  <c r="BI44" i="4"/>
  <c r="BD44" i="4"/>
  <c r="AK44" i="4"/>
  <c r="BL44" i="4"/>
  <c r="I19" i="4"/>
  <c r="I46" i="4" s="1"/>
  <c r="AK9" i="4"/>
  <c r="AK36" i="4" s="1"/>
  <c r="AD36" i="4"/>
  <c r="AN50" i="4" s="1"/>
  <c r="Z37" i="4"/>
  <c r="AM51" i="4" s="1"/>
  <c r="AH51" i="4" s="1"/>
  <c r="O44" i="4" s="1"/>
  <c r="O18" i="4"/>
  <c r="O45" i="4" s="1"/>
  <c r="AI10" i="4"/>
  <c r="AG43" i="4"/>
  <c r="AL43" i="4"/>
  <c r="AV43" i="4"/>
  <c r="BE43" i="4"/>
  <c r="AJ44" i="4"/>
  <c r="BO44" i="4"/>
  <c r="AZ44" i="4"/>
  <c r="BO43" i="4"/>
  <c r="AZ43" i="4"/>
  <c r="AJ43" i="4"/>
  <c r="Z31" i="4"/>
  <c r="AM45" i="4" s="1"/>
  <c r="AO45" i="4" s="1"/>
  <c r="O6" i="4"/>
  <c r="O33" i="4" s="1"/>
  <c r="AI4" i="4"/>
  <c r="Z33" i="4"/>
  <c r="AM47" i="4" s="1"/>
  <c r="AO47" i="4" s="1"/>
  <c r="I12" i="4"/>
  <c r="I39" i="4" s="1"/>
  <c r="AI6" i="4"/>
  <c r="AK10" i="4"/>
  <c r="AK37" i="4" s="1"/>
  <c r="AD37" i="4"/>
  <c r="AN51" i="4" s="1"/>
  <c r="O19" i="4"/>
  <c r="O46" i="4" s="1"/>
  <c r="I25" i="4"/>
  <c r="I52" i="4" s="1"/>
  <c r="AK12" i="4"/>
  <c r="AK39" i="4" s="1"/>
  <c r="AD39" i="4"/>
  <c r="AN53" i="4" s="1"/>
  <c r="BE52" i="4"/>
  <c r="AL52" i="4"/>
  <c r="AI52" i="4" s="1"/>
  <c r="AV52" i="4"/>
  <c r="AG52" i="4"/>
  <c r="Z36" i="4"/>
  <c r="AM50" i="4" s="1"/>
  <c r="AO50" i="4" s="1"/>
  <c r="I18" i="4"/>
  <c r="I45" i="4" s="1"/>
  <c r="AI9" i="4"/>
  <c r="AO52" i="4" l="1"/>
  <c r="BA51" i="4"/>
  <c r="AY51" i="4" s="1"/>
  <c r="AS51" i="4"/>
  <c r="AW51" i="4"/>
  <c r="AU51" i="4" s="1"/>
  <c r="P44" i="4"/>
  <c r="BA47" i="4"/>
  <c r="AY47" i="4" s="1"/>
  <c r="AS47" i="4"/>
  <c r="AW47" i="4"/>
  <c r="AU47" i="4" s="1"/>
  <c r="J38" i="4"/>
  <c r="AI38" i="4"/>
  <c r="AM11" i="4"/>
  <c r="AM38" i="4" s="1"/>
  <c r="C7" i="4"/>
  <c r="C34" i="4" s="1"/>
  <c r="AR34" i="4" s="1"/>
  <c r="AD29" i="4"/>
  <c r="AN43" i="4" s="1"/>
  <c r="AK2" i="4"/>
  <c r="AK29" i="4" s="1"/>
  <c r="Z54" i="4"/>
  <c r="AH54" i="4"/>
  <c r="O50" i="4" s="1"/>
  <c r="Z40" i="4"/>
  <c r="AM54" i="4" s="1"/>
  <c r="O24" i="4"/>
  <c r="O51" i="4" s="1"/>
  <c r="AI13" i="4"/>
  <c r="BH49" i="4"/>
  <c r="AB49" i="4" s="1"/>
  <c r="BF49" i="4"/>
  <c r="BC49" i="4" s="1"/>
  <c r="BN49" i="4"/>
  <c r="E44" i="4" s="1"/>
  <c r="BF48" i="4"/>
  <c r="BC48" i="4" s="1"/>
  <c r="BH48" i="4"/>
  <c r="AB48" i="4" s="1"/>
  <c r="BN48" i="4"/>
  <c r="Q38" i="4" s="1"/>
  <c r="AI36" i="4"/>
  <c r="AM9" i="4"/>
  <c r="AM36" i="4" s="1"/>
  <c r="AI31" i="4"/>
  <c r="AM4" i="4"/>
  <c r="AM31" i="4" s="1"/>
  <c r="AK8" i="4"/>
  <c r="AK35" i="4" s="1"/>
  <c r="AD35" i="4"/>
  <c r="AN49" i="4" s="1"/>
  <c r="C19" i="4"/>
  <c r="C46" i="4" s="1"/>
  <c r="AO53" i="4"/>
  <c r="AD40" i="4"/>
  <c r="AN54" i="4" s="1"/>
  <c r="AK13" i="4"/>
  <c r="AK40" i="4" s="1"/>
  <c r="O25" i="4"/>
  <c r="O52" i="4" s="1"/>
  <c r="C12" i="4"/>
  <c r="C39" i="4" s="1"/>
  <c r="AI5" i="4"/>
  <c r="Z32" i="4"/>
  <c r="AM46" i="4" s="1"/>
  <c r="Z45" i="4"/>
  <c r="AH45" i="4"/>
  <c r="O32" i="4" s="1"/>
  <c r="Z48" i="4"/>
  <c r="AI30" i="4"/>
  <c r="AM3" i="4"/>
  <c r="AM30" i="4" s="1"/>
  <c r="BN54" i="4"/>
  <c r="Q50" i="4" s="1"/>
  <c r="BH54" i="4"/>
  <c r="AB54" i="4" s="1"/>
  <c r="BF54" i="4"/>
  <c r="BC54" i="4" s="1"/>
  <c r="AH49" i="4"/>
  <c r="C44" i="4" s="1"/>
  <c r="Z49" i="4"/>
  <c r="Z34" i="4"/>
  <c r="AM48" i="4" s="1"/>
  <c r="AH48" i="4" s="1"/>
  <c r="O38" i="4" s="1"/>
  <c r="O12" i="4"/>
  <c r="O39" i="4" s="1"/>
  <c r="AI7" i="4"/>
  <c r="BN52" i="4"/>
  <c r="E50" i="4" s="1"/>
  <c r="BH52" i="4"/>
  <c r="AB52" i="4" s="1"/>
  <c r="BF52" i="4"/>
  <c r="BC52" i="4" s="1"/>
  <c r="Z50" i="4"/>
  <c r="AH50" i="4"/>
  <c r="I44" i="4" s="1"/>
  <c r="BN53" i="4"/>
  <c r="K50" i="4" s="1"/>
  <c r="BF53" i="4"/>
  <c r="BC53" i="4" s="1"/>
  <c r="BH53" i="4"/>
  <c r="AB53" i="4" s="1"/>
  <c r="AW50" i="4"/>
  <c r="AU50" i="4" s="1"/>
  <c r="AS50" i="4"/>
  <c r="BA50" i="4"/>
  <c r="AY50" i="4" s="1"/>
  <c r="J44" i="4"/>
  <c r="BN44" i="4"/>
  <c r="K32" i="4" s="1"/>
  <c r="BH44" i="4"/>
  <c r="AB44" i="4" s="1"/>
  <c r="BF44" i="4"/>
  <c r="AI43" i="4"/>
  <c r="AO51" i="4"/>
  <c r="AG44" i="4"/>
  <c r="AV44" i="4"/>
  <c r="AL44" i="4"/>
  <c r="AI44" i="4" s="1"/>
  <c r="BE44" i="4"/>
  <c r="BC44" i="4" s="1"/>
  <c r="AI39" i="4"/>
  <c r="AM12" i="4"/>
  <c r="AM39" i="4" s="1"/>
  <c r="AG53" i="4"/>
  <c r="BE53" i="4"/>
  <c r="AL53" i="4"/>
  <c r="AI53" i="4" s="1"/>
  <c r="AV53" i="4"/>
  <c r="AH47" i="4"/>
  <c r="I38" i="4" s="1"/>
  <c r="Z47" i="4"/>
  <c r="AD32" i="4"/>
  <c r="AN46" i="4" s="1"/>
  <c r="C13" i="4"/>
  <c r="C40" i="4" s="1"/>
  <c r="AK5" i="4"/>
  <c r="AK32" i="4" s="1"/>
  <c r="BH45" i="4"/>
  <c r="AB45" i="4" s="1"/>
  <c r="BC45" i="4"/>
  <c r="BN45" i="4"/>
  <c r="Q32" i="4" s="1"/>
  <c r="BF45" i="4"/>
  <c r="BH46" i="4"/>
  <c r="AB46" i="4" s="1"/>
  <c r="BC46" i="4"/>
  <c r="BN46" i="4"/>
  <c r="E38" i="4" s="1"/>
  <c r="BF46" i="4"/>
  <c r="AH52" i="4"/>
  <c r="C50" i="4" s="1"/>
  <c r="Z52" i="4"/>
  <c r="AI33" i="4"/>
  <c r="AM6" i="4"/>
  <c r="AM33" i="4" s="1"/>
  <c r="BN43" i="4"/>
  <c r="BH43" i="4"/>
  <c r="AB43" i="4" s="1"/>
  <c r="BF43" i="4"/>
  <c r="BC43" i="4"/>
  <c r="AI37" i="4"/>
  <c r="AM10" i="4"/>
  <c r="AM37" i="4" s="1"/>
  <c r="Z35" i="4"/>
  <c r="AM49" i="4" s="1"/>
  <c r="C18" i="4"/>
  <c r="C45" i="4" s="1"/>
  <c r="AI8" i="4"/>
  <c r="AD34" i="4"/>
  <c r="AN48" i="4" s="1"/>
  <c r="O13" i="4"/>
  <c r="O40" i="4" s="1"/>
  <c r="AK7" i="4"/>
  <c r="AK34" i="4" s="1"/>
  <c r="Z29" i="4"/>
  <c r="AM43" i="4" s="1"/>
  <c r="AI2" i="4"/>
  <c r="C6" i="4"/>
  <c r="C33" i="4" s="1"/>
  <c r="AR33" i="4" s="1"/>
  <c r="AO44" i="4"/>
  <c r="AO54" i="4" l="1"/>
  <c r="BA44" i="4"/>
  <c r="AY44" i="4" s="1"/>
  <c r="AW44" i="4"/>
  <c r="AU44" i="4" s="1"/>
  <c r="J32" i="4"/>
  <c r="AS44" i="4"/>
  <c r="O47" i="4"/>
  <c r="P47" i="4"/>
  <c r="Q47" i="4"/>
  <c r="AW46" i="4"/>
  <c r="AU46" i="4" s="1"/>
  <c r="AS46" i="4"/>
  <c r="BA46" i="4"/>
  <c r="AY46" i="4" s="1"/>
  <c r="D38" i="4"/>
  <c r="BA48" i="4"/>
  <c r="AY48" i="4" s="1"/>
  <c r="AW48" i="4"/>
  <c r="AU48" i="4" s="1"/>
  <c r="AS48" i="4"/>
  <c r="P38" i="4"/>
  <c r="AO43" i="4"/>
  <c r="AT32" i="4"/>
  <c r="E32" i="4"/>
  <c r="AM5" i="4"/>
  <c r="AM32" i="4" s="1"/>
  <c r="AI32" i="4"/>
  <c r="BA43" i="4"/>
  <c r="AY43" i="4" s="1"/>
  <c r="AS43" i="4"/>
  <c r="AW43" i="4"/>
  <c r="AU43" i="4" s="1"/>
  <c r="AS32" i="4"/>
  <c r="D32" i="4"/>
  <c r="I41" i="4"/>
  <c r="K41" i="4"/>
  <c r="J41" i="4"/>
  <c r="Z44" i="4"/>
  <c r="AH44" i="4"/>
  <c r="I32" i="4" s="1"/>
  <c r="Z43" i="4"/>
  <c r="AH43" i="4"/>
  <c r="I35" i="4"/>
  <c r="K35" i="4"/>
  <c r="J35" i="4"/>
  <c r="P35" i="4"/>
  <c r="O35" i="4"/>
  <c r="Q35" i="4"/>
  <c r="AI40" i="4"/>
  <c r="AM13" i="4"/>
  <c r="AM40" i="4" s="1"/>
  <c r="C53" i="4"/>
  <c r="E53" i="4"/>
  <c r="D53" i="4"/>
  <c r="AI29" i="4"/>
  <c r="AM2" i="4"/>
  <c r="AM29" i="4" s="1"/>
  <c r="AW45" i="4"/>
  <c r="AU45" i="4" s="1"/>
  <c r="AS45" i="4"/>
  <c r="BA45" i="4"/>
  <c r="AY45" i="4" s="1"/>
  <c r="P32" i="4"/>
  <c r="AH53" i="4"/>
  <c r="I50" i="4" s="1"/>
  <c r="Z53" i="4"/>
  <c r="AR50" i="4"/>
  <c r="AQ50" i="4" s="1"/>
  <c r="AA50" i="4" s="1"/>
  <c r="AT50" i="4"/>
  <c r="J43" i="4" s="1"/>
  <c r="AS53" i="4"/>
  <c r="J50" i="4"/>
  <c r="AW53" i="4"/>
  <c r="AU53" i="4" s="1"/>
  <c r="BA53" i="4"/>
  <c r="AY53" i="4" s="1"/>
  <c r="D50" i="4"/>
  <c r="BA52" i="4"/>
  <c r="AY52" i="4" s="1"/>
  <c r="AS52" i="4"/>
  <c r="AW52" i="4"/>
  <c r="AU52" i="4" s="1"/>
  <c r="P50" i="4"/>
  <c r="BA54" i="4"/>
  <c r="AY54" i="4" s="1"/>
  <c r="AS54" i="4"/>
  <c r="AW54" i="4"/>
  <c r="AU54" i="4" s="1"/>
  <c r="AO46" i="4"/>
  <c r="AH46" i="4"/>
  <c r="C38" i="4" s="1"/>
  <c r="K47" i="4"/>
  <c r="I47" i="4"/>
  <c r="J47" i="4"/>
  <c r="AW49" i="4"/>
  <c r="AU49" i="4" s="1"/>
  <c r="AS49" i="4"/>
  <c r="BA49" i="4"/>
  <c r="AY49" i="4" s="1"/>
  <c r="D44" i="4"/>
  <c r="AI35" i="4"/>
  <c r="AM8" i="4"/>
  <c r="AM35" i="4" s="1"/>
  <c r="AM7" i="4"/>
  <c r="AM34" i="4" s="1"/>
  <c r="AI34" i="4"/>
  <c r="AO49" i="4"/>
  <c r="J53" i="4"/>
  <c r="K53" i="4"/>
  <c r="I53" i="4"/>
  <c r="AO48" i="4"/>
  <c r="AR47" i="4"/>
  <c r="AQ47" i="4" s="1"/>
  <c r="AA47" i="4" s="1"/>
  <c r="AT47" i="4"/>
  <c r="J37" i="4" s="1"/>
  <c r="AT51" i="4"/>
  <c r="P43" i="4" s="1"/>
  <c r="AR51" i="4"/>
  <c r="AQ51" i="4" s="1"/>
  <c r="AA51" i="4" s="1"/>
  <c r="P41" i="4" l="1"/>
  <c r="O41" i="4"/>
  <c r="Q41" i="4"/>
  <c r="AR49" i="4"/>
  <c r="AT49" i="4"/>
  <c r="D43" i="4" s="1"/>
  <c r="AT53" i="4"/>
  <c r="J49" i="4" s="1"/>
  <c r="AR53" i="4"/>
  <c r="AQ53" i="4" s="1"/>
  <c r="AA53" i="4" s="1"/>
  <c r="D41" i="4"/>
  <c r="C41" i="4"/>
  <c r="E41" i="4"/>
  <c r="AR48" i="4"/>
  <c r="AQ48" i="4" s="1"/>
  <c r="AA48" i="4" s="1"/>
  <c r="AT48" i="4"/>
  <c r="P37" i="4" s="1"/>
  <c r="E47" i="4"/>
  <c r="D47" i="4"/>
  <c r="C47" i="4"/>
  <c r="AQ49" i="4"/>
  <c r="AA49" i="4" s="1"/>
  <c r="AT45" i="4"/>
  <c r="P31" i="4" s="1"/>
  <c r="AR45" i="4"/>
  <c r="AQ45" i="4" s="1"/>
  <c r="AA45" i="4" s="1"/>
  <c r="AT54" i="4"/>
  <c r="P49" i="4" s="1"/>
  <c r="AR54" i="4"/>
  <c r="AQ54" i="4" s="1"/>
  <c r="AA54" i="4" s="1"/>
  <c r="AT52" i="4"/>
  <c r="D49" i="4" s="1"/>
  <c r="AR52" i="4"/>
  <c r="AQ52" i="4" s="1"/>
  <c r="AA52" i="4" s="1"/>
  <c r="AT43" i="4"/>
  <c r="AR43" i="4"/>
  <c r="AQ43" i="4" s="1"/>
  <c r="AA43" i="4" s="1"/>
  <c r="AT46" i="4"/>
  <c r="D37" i="4" s="1"/>
  <c r="AR46" i="4"/>
  <c r="AQ46" i="4" s="1"/>
  <c r="AA46" i="4" s="1"/>
  <c r="E35" i="4"/>
  <c r="AT35" i="4" s="1"/>
  <c r="D35" i="4"/>
  <c r="AS35" i="4" s="1"/>
  <c r="C35" i="4"/>
  <c r="AR35" i="4" s="1"/>
  <c r="Q53" i="4"/>
  <c r="P53" i="4"/>
  <c r="O53" i="4"/>
  <c r="AR32" i="4"/>
  <c r="C32" i="4"/>
  <c r="AT44" i="4"/>
  <c r="J31" i="4" s="1"/>
  <c r="AR44" i="4"/>
  <c r="AQ44" i="4" s="1"/>
  <c r="AA44" i="4" s="1"/>
  <c r="AS31" i="4" l="1"/>
  <c r="D31" i="4"/>
  <c r="N52" i="3" l="1"/>
  <c r="H52" i="3"/>
  <c r="B52" i="3"/>
  <c r="M50" i="3"/>
  <c r="G50" i="3"/>
  <c r="A50" i="3"/>
  <c r="N46" i="3"/>
  <c r="H46" i="3"/>
  <c r="B46" i="3"/>
  <c r="M44" i="3"/>
  <c r="G44" i="3"/>
  <c r="A44" i="3"/>
  <c r="CO43" i="3"/>
  <c r="CO42" i="3"/>
  <c r="CO41" i="3"/>
  <c r="CO40" i="3"/>
  <c r="AL40" i="3"/>
  <c r="AJ40" i="3"/>
  <c r="AH40" i="3"/>
  <c r="Y40" i="3"/>
  <c r="N40" i="3"/>
  <c r="H40" i="3"/>
  <c r="B40" i="3"/>
  <c r="CO39" i="3"/>
  <c r="AL39" i="3"/>
  <c r="AJ39" i="3"/>
  <c r="AH39" i="3"/>
  <c r="Y39" i="3"/>
  <c r="CO38" i="3"/>
  <c r="AL38" i="3"/>
  <c r="AJ38" i="3"/>
  <c r="AH38" i="3"/>
  <c r="Y38" i="3"/>
  <c r="M38" i="3"/>
  <c r="G38" i="3"/>
  <c r="A38" i="3"/>
  <c r="CO37" i="3"/>
  <c r="AL37" i="3"/>
  <c r="AJ37" i="3"/>
  <c r="AH37" i="3"/>
  <c r="Y37" i="3"/>
  <c r="CO36" i="3"/>
  <c r="AL36" i="3"/>
  <c r="AJ36" i="3"/>
  <c r="AH36" i="3"/>
  <c r="Y36" i="3"/>
  <c r="CO35" i="3"/>
  <c r="AL35" i="3"/>
  <c r="AJ35" i="3"/>
  <c r="AH35" i="3"/>
  <c r="Y35" i="3"/>
  <c r="CO34" i="3"/>
  <c r="AL34" i="3"/>
  <c r="AJ34" i="3"/>
  <c r="AH34" i="3"/>
  <c r="Y34" i="3"/>
  <c r="N34" i="3"/>
  <c r="H34" i="3"/>
  <c r="B34" i="3"/>
  <c r="CO33" i="3"/>
  <c r="AL33" i="3"/>
  <c r="AJ33" i="3"/>
  <c r="AH33" i="3"/>
  <c r="Y33" i="3"/>
  <c r="CO32" i="3"/>
  <c r="AL32" i="3"/>
  <c r="AJ32" i="3"/>
  <c r="AH32" i="3"/>
  <c r="Y32" i="3"/>
  <c r="M32" i="3"/>
  <c r="G32" i="3"/>
  <c r="A32" i="3"/>
  <c r="CO31" i="3"/>
  <c r="AL31" i="3"/>
  <c r="AJ31" i="3"/>
  <c r="AH31" i="3"/>
  <c r="Y31" i="3"/>
  <c r="CO30" i="3"/>
  <c r="AL30" i="3"/>
  <c r="AJ30" i="3"/>
  <c r="AH30" i="3"/>
  <c r="Y30" i="3"/>
  <c r="CO29" i="3"/>
  <c r="AL29" i="3"/>
  <c r="AJ29" i="3"/>
  <c r="AH29" i="3"/>
  <c r="Y29" i="3"/>
  <c r="F29" i="3"/>
  <c r="B29" i="3"/>
  <c r="CO28" i="3"/>
  <c r="AD28" i="3"/>
  <c r="Z28" i="3"/>
  <c r="Q28" i="3"/>
  <c r="A28" i="3"/>
  <c r="CO27" i="3"/>
  <c r="CO26" i="3"/>
  <c r="CO25" i="3"/>
  <c r="CO24" i="3"/>
  <c r="CO23" i="3"/>
  <c r="CO22" i="3"/>
  <c r="CO21" i="3"/>
  <c r="CO20" i="3"/>
  <c r="CO19" i="3"/>
  <c r="CO18" i="3"/>
  <c r="CG18" i="3"/>
  <c r="BY18" i="3"/>
  <c r="CO17" i="3"/>
  <c r="CG17" i="3"/>
  <c r="BY17" i="3"/>
  <c r="CO16" i="3"/>
  <c r="CG16" i="3"/>
  <c r="BY16" i="3"/>
  <c r="CO15" i="3"/>
  <c r="CG15" i="3"/>
  <c r="BY15" i="3"/>
  <c r="CO14" i="3"/>
  <c r="CG14" i="3"/>
  <c r="BY14" i="3"/>
  <c r="CO13" i="3"/>
  <c r="CG13" i="3"/>
  <c r="BY13" i="3"/>
  <c r="CO12" i="3"/>
  <c r="CG12" i="3"/>
  <c r="BY12" i="3"/>
  <c r="CO11" i="3"/>
  <c r="CG11" i="3"/>
  <c r="BY11" i="3"/>
  <c r="CO10" i="3"/>
  <c r="CG10" i="3"/>
  <c r="BY10" i="3"/>
  <c r="CO9" i="3"/>
  <c r="CG9" i="3"/>
  <c r="BY9" i="3"/>
  <c r="CO8" i="3"/>
  <c r="CG8" i="3"/>
  <c r="BY8" i="3"/>
  <c r="CO7" i="3"/>
  <c r="CG7" i="3"/>
  <c r="BY7" i="3"/>
  <c r="CO6" i="3"/>
  <c r="CG6" i="3"/>
  <c r="BY6" i="3"/>
  <c r="CO5" i="3"/>
  <c r="CG5" i="3"/>
  <c r="BY5" i="3"/>
  <c r="CO4" i="3"/>
  <c r="CG4" i="3"/>
  <c r="BY4" i="3"/>
  <c r="CO3" i="3"/>
  <c r="CG3" i="3"/>
  <c r="BY3" i="3"/>
  <c r="CO2" i="3"/>
  <c r="CG2" i="3"/>
  <c r="BY2" i="3"/>
  <c r="CO1" i="3"/>
  <c r="CG1" i="3"/>
  <c r="BY1" i="3"/>
  <c r="CH11" i="3" l="1"/>
  <c r="BZ1" i="3"/>
  <c r="AP2" i="3" s="1"/>
  <c r="CP3" i="3"/>
  <c r="CH6" i="3"/>
  <c r="AQ7" i="3" s="1"/>
  <c r="AA7" i="3" s="1"/>
  <c r="P12" i="3" s="1"/>
  <c r="P39" i="3" s="1"/>
  <c r="BZ5" i="3"/>
  <c r="CH5" i="3"/>
  <c r="AU6" i="3" s="1"/>
  <c r="AE6" i="3" s="1"/>
  <c r="CP2" i="3"/>
  <c r="BZ4" i="3"/>
  <c r="AP5" i="3" s="1"/>
  <c r="CH18" i="3"/>
  <c r="CP31" i="3"/>
  <c r="BZ3" i="3"/>
  <c r="AT4" i="3" s="1"/>
  <c r="CP5" i="3"/>
  <c r="AR6" i="3" s="1"/>
  <c r="AB6" i="3" s="1"/>
  <c r="CP6" i="3"/>
  <c r="CH9" i="3"/>
  <c r="CH3" i="3"/>
  <c r="AU4" i="3" s="1"/>
  <c r="AE4" i="3" s="1"/>
  <c r="BZ2" i="3"/>
  <c r="AT3" i="3" s="1"/>
  <c r="CP4" i="3"/>
  <c r="BZ6" i="3"/>
  <c r="CH8" i="3"/>
  <c r="AP4" i="3"/>
  <c r="AR7" i="3"/>
  <c r="AB7" i="3" s="1"/>
  <c r="AV7" i="3"/>
  <c r="AT7" i="3"/>
  <c r="AP7" i="3"/>
  <c r="AT2" i="3"/>
  <c r="AV4" i="3"/>
  <c r="AR4" i="3"/>
  <c r="AB4" i="3" s="1"/>
  <c r="AT6" i="3"/>
  <c r="AP6" i="3"/>
  <c r="AQ4" i="3"/>
  <c r="AA4" i="3" s="1"/>
  <c r="AQ9" i="3"/>
  <c r="AA9" i="3" s="1"/>
  <c r="AU9" i="3"/>
  <c r="AE9" i="3" s="1"/>
  <c r="AR5" i="3"/>
  <c r="AB5" i="3" s="1"/>
  <c r="AV5" i="3"/>
  <c r="AQ6" i="3"/>
  <c r="AA6" i="3" s="1"/>
  <c r="AV3" i="3"/>
  <c r="AR3" i="3"/>
  <c r="AB3" i="3" s="1"/>
  <c r="BZ16" i="3"/>
  <c r="CP20" i="3"/>
  <c r="CP34" i="3"/>
  <c r="CP37" i="3"/>
  <c r="CP1" i="3"/>
  <c r="CH7" i="3"/>
  <c r="CH10" i="3"/>
  <c r="CP13" i="3"/>
  <c r="BZ15" i="3"/>
  <c r="CH16" i="3"/>
  <c r="CP17" i="3"/>
  <c r="CP21" i="3"/>
  <c r="CP28" i="3"/>
  <c r="CP33" i="3"/>
  <c r="CP36" i="3"/>
  <c r="BZ18" i="3"/>
  <c r="BZ12" i="3"/>
  <c r="CP14" i="3"/>
  <c r="CH17" i="3"/>
  <c r="CP27" i="3"/>
  <c r="CH12" i="3"/>
  <c r="BZ14" i="3"/>
  <c r="CH15" i="3"/>
  <c r="CP16" i="3"/>
  <c r="CP22" i="3"/>
  <c r="CP25" i="3"/>
  <c r="CP30" i="3"/>
  <c r="CP39" i="3"/>
  <c r="CP41" i="3"/>
  <c r="CP38" i="3"/>
  <c r="CP35" i="3"/>
  <c r="CP32" i="3"/>
  <c r="CP29" i="3"/>
  <c r="CP18" i="3"/>
  <c r="CP12" i="3"/>
  <c r="BZ11" i="3"/>
  <c r="CH13" i="3"/>
  <c r="CH1" i="3"/>
  <c r="CH2" i="3"/>
  <c r="CH4" i="3"/>
  <c r="BZ7" i="3"/>
  <c r="CP7" i="3"/>
  <c r="BZ8" i="3"/>
  <c r="CP8" i="3"/>
  <c r="BZ9" i="3"/>
  <c r="CP9" i="3"/>
  <c r="BZ10" i="3"/>
  <c r="CP10" i="3"/>
  <c r="CP11" i="3"/>
  <c r="BZ13" i="3"/>
  <c r="CH14" i="3"/>
  <c r="CP15" i="3"/>
  <c r="BZ17" i="3"/>
  <c r="CP19" i="3"/>
  <c r="CP23" i="3"/>
  <c r="CP24" i="3"/>
  <c r="CP26" i="3"/>
  <c r="CP40" i="3"/>
  <c r="CP43" i="3"/>
  <c r="CP42" i="3"/>
  <c r="AA34" i="3" l="1"/>
  <c r="BJ48" i="3" s="1"/>
  <c r="AU7" i="3"/>
  <c r="AE7" i="3" s="1"/>
  <c r="AY7" i="3"/>
  <c r="AP3" i="3"/>
  <c r="AT5" i="3"/>
  <c r="AV6" i="3"/>
  <c r="AT10" i="3"/>
  <c r="AP10" i="3"/>
  <c r="AQ10" i="3"/>
  <c r="AA10" i="3" s="1"/>
  <c r="AU10" i="3"/>
  <c r="AE10" i="3" s="1"/>
  <c r="Q6" i="3"/>
  <c r="Q33" i="3" s="1"/>
  <c r="AB31" i="3"/>
  <c r="BP45" i="3" s="1"/>
  <c r="AR11" i="3"/>
  <c r="AB11" i="3" s="1"/>
  <c r="AV11" i="3"/>
  <c r="AT12" i="3"/>
  <c r="AP12" i="3"/>
  <c r="AV2" i="3"/>
  <c r="AR2" i="3"/>
  <c r="AB2" i="3" s="1"/>
  <c r="J13" i="3"/>
  <c r="J40" i="3" s="1"/>
  <c r="AE33" i="3"/>
  <c r="BK47" i="3" s="1"/>
  <c r="AE31" i="3"/>
  <c r="BK45" i="3" s="1"/>
  <c r="P7" i="3"/>
  <c r="P34" i="3" s="1"/>
  <c r="BA7" i="3"/>
  <c r="AF7" i="3" s="1"/>
  <c r="AQ12" i="3"/>
  <c r="AA12" i="3" s="1"/>
  <c r="AU12" i="3"/>
  <c r="AE12" i="3" s="1"/>
  <c r="AT11" i="3"/>
  <c r="AP11" i="3"/>
  <c r="AT9" i="3"/>
  <c r="AP9" i="3"/>
  <c r="AU3" i="3"/>
  <c r="AE3" i="3" s="1"/>
  <c r="AQ3" i="3"/>
  <c r="AA3" i="3" s="1"/>
  <c r="AR13" i="3"/>
  <c r="AB13" i="3" s="1"/>
  <c r="AV13" i="3"/>
  <c r="AQ13" i="3"/>
  <c r="AA13" i="3" s="1"/>
  <c r="AU13" i="3"/>
  <c r="AE13" i="3" s="1"/>
  <c r="AQ8" i="3"/>
  <c r="AA8" i="3" s="1"/>
  <c r="AU8" i="3"/>
  <c r="AE8" i="3" s="1"/>
  <c r="BI48" i="3"/>
  <c r="BD48" i="3"/>
  <c r="AB30" i="3"/>
  <c r="BP44" i="3" s="1"/>
  <c r="K6" i="3"/>
  <c r="K33" i="3" s="1"/>
  <c r="J19" i="3"/>
  <c r="J46" i="3" s="1"/>
  <c r="AE36" i="3"/>
  <c r="BK50" i="3" s="1"/>
  <c r="AY6" i="3"/>
  <c r="BA4" i="3"/>
  <c r="AF4" i="3" s="1"/>
  <c r="AR12" i="3"/>
  <c r="AB12" i="3" s="1"/>
  <c r="AV12" i="3"/>
  <c r="AP8" i="3"/>
  <c r="AT8" i="3"/>
  <c r="AQ11" i="3"/>
  <c r="AA11" i="3" s="1"/>
  <c r="AU11" i="3"/>
  <c r="AE11" i="3" s="1"/>
  <c r="AP13" i="3"/>
  <c r="AT13" i="3"/>
  <c r="AE34" i="3"/>
  <c r="BK48" i="3" s="1"/>
  <c r="AK48" i="3" s="1"/>
  <c r="P13" i="3"/>
  <c r="P40" i="3" s="1"/>
  <c r="AA33" i="3"/>
  <c r="BJ47" i="3" s="1"/>
  <c r="J12" i="3"/>
  <c r="J39" i="3" s="1"/>
  <c r="AA31" i="3"/>
  <c r="BJ45" i="3" s="1"/>
  <c r="P6" i="3"/>
  <c r="P33" i="3" s="1"/>
  <c r="AR9" i="3"/>
  <c r="AB9" i="3" s="1"/>
  <c r="AV9" i="3"/>
  <c r="AU5" i="3"/>
  <c r="AE5" i="3" s="1"/>
  <c r="AQ5" i="3"/>
  <c r="AA5" i="3" s="1"/>
  <c r="AB33" i="3"/>
  <c r="BP47" i="3" s="1"/>
  <c r="K12" i="3"/>
  <c r="K39" i="3" s="1"/>
  <c r="AB34" i="3"/>
  <c r="BP48" i="3" s="1"/>
  <c r="Q12" i="3"/>
  <c r="Q39" i="3" s="1"/>
  <c r="AR10" i="3"/>
  <c r="AB10" i="3" s="1"/>
  <c r="AV10" i="3"/>
  <c r="AR8" i="3"/>
  <c r="AB8" i="3" s="1"/>
  <c r="AV8" i="3"/>
  <c r="AU2" i="3"/>
  <c r="AE2" i="3" s="1"/>
  <c r="AQ2" i="3"/>
  <c r="AA2" i="3" s="1"/>
  <c r="AB32" i="3"/>
  <c r="BP46" i="3" s="1"/>
  <c r="E12" i="3"/>
  <c r="E39" i="3" s="1"/>
  <c r="AA36" i="3"/>
  <c r="BJ50" i="3" s="1"/>
  <c r="J18" i="3"/>
  <c r="J45" i="3" s="1"/>
  <c r="BA6" i="3"/>
  <c r="AF6" i="3" s="1"/>
  <c r="AY4" i="3"/>
  <c r="BC4" i="3" s="1"/>
  <c r="AY11" i="3" l="1"/>
  <c r="BC7" i="3"/>
  <c r="BA2" i="3"/>
  <c r="AF2" i="3" s="1"/>
  <c r="BC6" i="3"/>
  <c r="AD6" i="3" s="1"/>
  <c r="Z4" i="3"/>
  <c r="AD4" i="3"/>
  <c r="AA29" i="3"/>
  <c r="BJ43" i="3" s="1"/>
  <c r="D6" i="3"/>
  <c r="D33" i="3" s="1"/>
  <c r="AS33" i="3" s="1"/>
  <c r="BL45" i="3"/>
  <c r="BD45" i="3"/>
  <c r="AK45" i="3"/>
  <c r="BI45" i="3"/>
  <c r="AE38" i="3"/>
  <c r="BK52" i="3" s="1"/>
  <c r="D25" i="3"/>
  <c r="D52" i="3" s="1"/>
  <c r="AF29" i="3"/>
  <c r="BQ43" i="3" s="1"/>
  <c r="E7" i="3"/>
  <c r="E34" i="3" s="1"/>
  <c r="AT34" i="3" s="1"/>
  <c r="AE40" i="3"/>
  <c r="BK54" i="3" s="1"/>
  <c r="P25" i="3"/>
  <c r="P52" i="3" s="1"/>
  <c r="AA30" i="3"/>
  <c r="BJ44" i="3" s="1"/>
  <c r="J6" i="3"/>
  <c r="J33" i="3" s="1"/>
  <c r="AB29" i="3"/>
  <c r="BP43" i="3" s="1"/>
  <c r="E6" i="3"/>
  <c r="E33" i="3" s="1"/>
  <c r="AT33" i="3" s="1"/>
  <c r="P19" i="3"/>
  <c r="P46" i="3" s="1"/>
  <c r="AE37" i="3"/>
  <c r="BK51" i="3" s="1"/>
  <c r="AY3" i="3"/>
  <c r="BI50" i="3"/>
  <c r="BD50" i="3"/>
  <c r="AK50" i="3"/>
  <c r="BL50" i="3"/>
  <c r="AE29" i="3"/>
  <c r="BK43" i="3" s="1"/>
  <c r="D7" i="3"/>
  <c r="D34" i="3" s="1"/>
  <c r="AS34" i="3" s="1"/>
  <c r="AB37" i="3"/>
  <c r="BP51" i="3" s="1"/>
  <c r="Q18" i="3"/>
  <c r="Q45" i="3" s="1"/>
  <c r="AB36" i="3"/>
  <c r="BP50" i="3" s="1"/>
  <c r="K18" i="3"/>
  <c r="K45" i="3" s="1"/>
  <c r="D24" i="3"/>
  <c r="D51" i="3" s="1"/>
  <c r="AA38" i="3"/>
  <c r="BJ52" i="3" s="1"/>
  <c r="AB39" i="3"/>
  <c r="BP53" i="3" s="1"/>
  <c r="K24" i="3"/>
  <c r="K51" i="3" s="1"/>
  <c r="Z6" i="3"/>
  <c r="AA40" i="3"/>
  <c r="BJ54" i="3" s="1"/>
  <c r="P24" i="3"/>
  <c r="P51" i="3" s="1"/>
  <c r="J7" i="3"/>
  <c r="J34" i="3" s="1"/>
  <c r="AE30" i="3"/>
  <c r="BK44" i="3" s="1"/>
  <c r="BA11" i="3"/>
  <c r="AF11" i="3" s="1"/>
  <c r="AB38" i="3"/>
  <c r="BP52" i="3" s="1"/>
  <c r="E24" i="3"/>
  <c r="E51" i="3" s="1"/>
  <c r="AA37" i="3"/>
  <c r="BJ51" i="3" s="1"/>
  <c r="P18" i="3"/>
  <c r="P45" i="3" s="1"/>
  <c r="AY2" i="3"/>
  <c r="AA32" i="3"/>
  <c r="BJ46" i="3" s="1"/>
  <c r="D12" i="3"/>
  <c r="D39" i="3" s="1"/>
  <c r="AD7" i="3"/>
  <c r="Z7" i="3"/>
  <c r="BI47" i="3"/>
  <c r="BD47" i="3"/>
  <c r="AK47" i="3"/>
  <c r="BL47" i="3"/>
  <c r="BA13" i="3"/>
  <c r="AF13" i="3" s="1"/>
  <c r="BA8" i="3"/>
  <c r="AF8" i="3" s="1"/>
  <c r="AF31" i="3"/>
  <c r="BQ45" i="3" s="1"/>
  <c r="Q7" i="3"/>
  <c r="Q34" i="3" s="1"/>
  <c r="BL48" i="3"/>
  <c r="AE35" i="3"/>
  <c r="BK49" i="3" s="1"/>
  <c r="D19" i="3"/>
  <c r="D46" i="3" s="1"/>
  <c r="AY9" i="3"/>
  <c r="AE39" i="3"/>
  <c r="BK53" i="3" s="1"/>
  <c r="J25" i="3"/>
  <c r="J52" i="3" s="1"/>
  <c r="Q13" i="3"/>
  <c r="Q40" i="3" s="1"/>
  <c r="AF34" i="3"/>
  <c r="BQ48" i="3" s="1"/>
  <c r="AY12" i="3"/>
  <c r="BR45" i="3"/>
  <c r="AY10" i="3"/>
  <c r="AF33" i="3"/>
  <c r="BQ47" i="3" s="1"/>
  <c r="BR47" i="3" s="1"/>
  <c r="K13" i="3"/>
  <c r="K40" i="3" s="1"/>
  <c r="E18" i="3"/>
  <c r="E45" i="3" s="1"/>
  <c r="AB35" i="3"/>
  <c r="BP49" i="3" s="1"/>
  <c r="BR48" i="3"/>
  <c r="AE32" i="3"/>
  <c r="BK46" i="3" s="1"/>
  <c r="D13" i="3"/>
  <c r="D40" i="3" s="1"/>
  <c r="BA5" i="3"/>
  <c r="AF5" i="3" s="1"/>
  <c r="AY13" i="3"/>
  <c r="AY8" i="3"/>
  <c r="BA3" i="3"/>
  <c r="AF3" i="3" s="1"/>
  <c r="AA35" i="3"/>
  <c r="BJ49" i="3" s="1"/>
  <c r="D18" i="3"/>
  <c r="D45" i="3" s="1"/>
  <c r="AB40" i="3"/>
  <c r="BP54" i="3" s="1"/>
  <c r="Q24" i="3"/>
  <c r="Q51" i="3" s="1"/>
  <c r="BA9" i="3"/>
  <c r="AF9" i="3" s="1"/>
  <c r="J24" i="3"/>
  <c r="J51" i="3" s="1"/>
  <c r="AA39" i="3"/>
  <c r="BJ53" i="3" s="1"/>
  <c r="AY5" i="3"/>
  <c r="BA12" i="3"/>
  <c r="AF12" i="3" s="1"/>
  <c r="BA10" i="3"/>
  <c r="AF10" i="3" s="1"/>
  <c r="BC2" i="3" l="1"/>
  <c r="BC13" i="3"/>
  <c r="BO47" i="3"/>
  <c r="AJ47" i="3"/>
  <c r="AZ47" i="3"/>
  <c r="AD13" i="3"/>
  <c r="Z13" i="3"/>
  <c r="AJ45" i="3"/>
  <c r="BO45" i="3"/>
  <c r="AZ45" i="3"/>
  <c r="AF36" i="3"/>
  <c r="BQ50" i="3" s="1"/>
  <c r="BR50" i="3" s="1"/>
  <c r="K19" i="3"/>
  <c r="K46" i="3" s="1"/>
  <c r="AF32" i="3"/>
  <c r="BQ46" i="3" s="1"/>
  <c r="BR46" i="3" s="1"/>
  <c r="E13" i="3"/>
  <c r="E40" i="3" s="1"/>
  <c r="BC12" i="3"/>
  <c r="BE48" i="3"/>
  <c r="AL48" i="3"/>
  <c r="AI48" i="3" s="1"/>
  <c r="AG48" i="3"/>
  <c r="AV48" i="3"/>
  <c r="AF40" i="3"/>
  <c r="BQ54" i="3" s="1"/>
  <c r="BR54" i="3" s="1"/>
  <c r="Q25" i="3"/>
  <c r="Q52" i="3" s="1"/>
  <c r="BL46" i="3"/>
  <c r="BI46" i="3"/>
  <c r="BD46" i="3"/>
  <c r="AK46" i="3"/>
  <c r="I13" i="3"/>
  <c r="I40" i="3" s="1"/>
  <c r="AD33" i="3"/>
  <c r="AN47" i="3" s="1"/>
  <c r="AK6" i="3"/>
  <c r="AK33" i="3" s="1"/>
  <c r="BI52" i="3"/>
  <c r="BD52" i="3"/>
  <c r="AK52" i="3"/>
  <c r="BL52" i="3"/>
  <c r="BI44" i="3"/>
  <c r="BD44" i="3"/>
  <c r="AK44" i="3"/>
  <c r="BL44" i="3"/>
  <c r="BI43" i="3"/>
  <c r="BD43" i="3"/>
  <c r="AK43" i="3"/>
  <c r="BL43" i="3"/>
  <c r="BC5" i="3"/>
  <c r="AF30" i="3"/>
  <c r="BQ44" i="3" s="1"/>
  <c r="BR44" i="3" s="1"/>
  <c r="K7" i="3"/>
  <c r="K34" i="3" s="1"/>
  <c r="BC9" i="3"/>
  <c r="BE47" i="3"/>
  <c r="AG47" i="3"/>
  <c r="AV47" i="3"/>
  <c r="AL47" i="3"/>
  <c r="AI47" i="3" s="1"/>
  <c r="Z34" i="3"/>
  <c r="AM48" i="3" s="1"/>
  <c r="AI7" i="3"/>
  <c r="O12" i="3"/>
  <c r="O39" i="3" s="1"/>
  <c r="Z2" i="3"/>
  <c r="AD2" i="3"/>
  <c r="Z33" i="3"/>
  <c r="AM47" i="3" s="1"/>
  <c r="I12" i="3"/>
  <c r="I39" i="3" s="1"/>
  <c r="AI6" i="3"/>
  <c r="BE50" i="3"/>
  <c r="AL50" i="3"/>
  <c r="BC3" i="3"/>
  <c r="BR43" i="3"/>
  <c r="AD31" i="3"/>
  <c r="AN45" i="3" s="1"/>
  <c r="O7" i="3"/>
  <c r="O34" i="3" s="1"/>
  <c r="AK4" i="3"/>
  <c r="AK31" i="3" s="1"/>
  <c r="AF37" i="3"/>
  <c r="BQ51" i="3" s="1"/>
  <c r="BR51" i="3" s="1"/>
  <c r="Q19" i="3"/>
  <c r="Q46" i="3" s="1"/>
  <c r="BO48" i="3"/>
  <c r="AZ48" i="3"/>
  <c r="AJ48" i="3"/>
  <c r="AF35" i="3"/>
  <c r="BQ49" i="3" s="1"/>
  <c r="BR49" i="3" s="1"/>
  <c r="E19" i="3"/>
  <c r="E46" i="3" s="1"/>
  <c r="BI51" i="3"/>
  <c r="BD51" i="3"/>
  <c r="AK51" i="3"/>
  <c r="BL51" i="3"/>
  <c r="AF39" i="3"/>
  <c r="BQ53" i="3" s="1"/>
  <c r="BR53" i="3" s="1"/>
  <c r="K25" i="3"/>
  <c r="K52" i="3" s="1"/>
  <c r="BI49" i="3"/>
  <c r="BD49" i="3"/>
  <c r="AK49" i="3"/>
  <c r="BL49" i="3"/>
  <c r="BI53" i="3"/>
  <c r="BD53" i="3"/>
  <c r="AK53" i="3"/>
  <c r="BL53" i="3"/>
  <c r="BC8" i="3"/>
  <c r="BC10" i="3"/>
  <c r="AD34" i="3"/>
  <c r="AN48" i="3" s="1"/>
  <c r="O13" i="3"/>
  <c r="O40" i="3" s="1"/>
  <c r="AK7" i="3"/>
  <c r="AK34" i="3" s="1"/>
  <c r="E25" i="3"/>
  <c r="E52" i="3" s="1"/>
  <c r="AF38" i="3"/>
  <c r="BQ52" i="3" s="1"/>
  <c r="BR52" i="3" s="1"/>
  <c r="BI54" i="3"/>
  <c r="BD54" i="3"/>
  <c r="AK54" i="3"/>
  <c r="BL54" i="3"/>
  <c r="BC11" i="3"/>
  <c r="AV45" i="3"/>
  <c r="BE45" i="3"/>
  <c r="AL45" i="3"/>
  <c r="AI45" i="3" s="1"/>
  <c r="AG45" i="3"/>
  <c r="Z31" i="3"/>
  <c r="AM45" i="3" s="1"/>
  <c r="AO45" i="3" s="1"/>
  <c r="O6" i="3"/>
  <c r="O33" i="3" s="1"/>
  <c r="AI4" i="3"/>
  <c r="AO47" i="3" l="1"/>
  <c r="BO52" i="3"/>
  <c r="AZ52" i="3"/>
  <c r="AJ52" i="3"/>
  <c r="BO51" i="3"/>
  <c r="AZ51" i="3"/>
  <c r="AJ51" i="3"/>
  <c r="AJ53" i="3"/>
  <c r="AZ53" i="3"/>
  <c r="BO53" i="3"/>
  <c r="BO50" i="3"/>
  <c r="AZ50" i="3"/>
  <c r="AJ50" i="3"/>
  <c r="AG50" i="3"/>
  <c r="AV50" i="3"/>
  <c r="AG54" i="3"/>
  <c r="AV54" i="3"/>
  <c r="BE54" i="3"/>
  <c r="AL54" i="3"/>
  <c r="AG53" i="3"/>
  <c r="AV53" i="3"/>
  <c r="BE53" i="3"/>
  <c r="AL53" i="3"/>
  <c r="AV49" i="3"/>
  <c r="BE49" i="3"/>
  <c r="AL49" i="3"/>
  <c r="AG49" i="3"/>
  <c r="Z12" i="3"/>
  <c r="AD12" i="3"/>
  <c r="AD40" i="3"/>
  <c r="AN54" i="3" s="1"/>
  <c r="O25" i="3"/>
  <c r="O52" i="3" s="1"/>
  <c r="AK13" i="3"/>
  <c r="AK40" i="3" s="1"/>
  <c r="AD10" i="3"/>
  <c r="Z10" i="3"/>
  <c r="Z3" i="3"/>
  <c r="AD3" i="3"/>
  <c r="AI34" i="3"/>
  <c r="AM7" i="3"/>
  <c r="AM34" i="3" s="1"/>
  <c r="AJ44" i="3"/>
  <c r="AZ44" i="3"/>
  <c r="BO44" i="3"/>
  <c r="AV46" i="3"/>
  <c r="BE46" i="3"/>
  <c r="AL46" i="3"/>
  <c r="AI46" i="3" s="1"/>
  <c r="AG46" i="3"/>
  <c r="BO49" i="3"/>
  <c r="AZ49" i="3"/>
  <c r="AJ49" i="3"/>
  <c r="BH45" i="3"/>
  <c r="AB45" i="3" s="1"/>
  <c r="BC45" i="3"/>
  <c r="BF45" i="3"/>
  <c r="BN45" i="3"/>
  <c r="Q32" i="3" s="1"/>
  <c r="AD11" i="3"/>
  <c r="Z11" i="3"/>
  <c r="AD8" i="3"/>
  <c r="Z8" i="3"/>
  <c r="BE51" i="3"/>
  <c r="AL51" i="3"/>
  <c r="AG51" i="3"/>
  <c r="AV51" i="3"/>
  <c r="BN48" i="3"/>
  <c r="Q38" i="3" s="1"/>
  <c r="BH48" i="3"/>
  <c r="AB48" i="3" s="1"/>
  <c r="BC48" i="3"/>
  <c r="BF48" i="3"/>
  <c r="AM6" i="3"/>
  <c r="AM33" i="3" s="1"/>
  <c r="AI33" i="3"/>
  <c r="C7" i="3"/>
  <c r="C34" i="3" s="1"/>
  <c r="AR34" i="3" s="1"/>
  <c r="AD29" i="3"/>
  <c r="AN43" i="3" s="1"/>
  <c r="AK2" i="3"/>
  <c r="AK29" i="3" s="1"/>
  <c r="AO48" i="3"/>
  <c r="Z5" i="3"/>
  <c r="AD5" i="3"/>
  <c r="AH48" i="3"/>
  <c r="O38" i="3" s="1"/>
  <c r="Z48" i="3"/>
  <c r="BO43" i="3"/>
  <c r="AZ43" i="3"/>
  <c r="AJ43" i="3"/>
  <c r="AI31" i="3"/>
  <c r="AM4" i="3"/>
  <c r="AM31" i="3" s="1"/>
  <c r="AH45" i="3"/>
  <c r="O32" i="3" s="1"/>
  <c r="Z45" i="3"/>
  <c r="AJ54" i="3"/>
  <c r="BO54" i="3"/>
  <c r="AZ54" i="3"/>
  <c r="AI50" i="3"/>
  <c r="Z29" i="3"/>
  <c r="AM43" i="3" s="1"/>
  <c r="C6" i="3"/>
  <c r="C33" i="3" s="1"/>
  <c r="AR33" i="3" s="1"/>
  <c r="AI2" i="3"/>
  <c r="AH47" i="3"/>
  <c r="I38" i="3" s="1"/>
  <c r="Z47" i="3"/>
  <c r="AD9" i="3"/>
  <c r="Z9" i="3"/>
  <c r="AV43" i="3"/>
  <c r="BE43" i="3"/>
  <c r="AL43" i="3"/>
  <c r="AI43" i="3" s="1"/>
  <c r="AG43" i="3"/>
  <c r="AG44" i="3"/>
  <c r="AV44" i="3"/>
  <c r="BE44" i="3"/>
  <c r="AL44" i="3"/>
  <c r="AI44" i="3" s="1"/>
  <c r="BE52" i="3"/>
  <c r="AL52" i="3"/>
  <c r="AG52" i="3"/>
  <c r="AV52" i="3"/>
  <c r="AJ46" i="3"/>
  <c r="BO46" i="3"/>
  <c r="AZ46" i="3"/>
  <c r="AI13" i="3"/>
  <c r="Z40" i="3"/>
  <c r="AM54" i="3" s="1"/>
  <c r="O24" i="3"/>
  <c r="O51" i="3" s="1"/>
  <c r="BN47" i="3"/>
  <c r="K38" i="3" s="1"/>
  <c r="BH47" i="3"/>
  <c r="AB47" i="3" s="1"/>
  <c r="BC47" i="3"/>
  <c r="BF47" i="3"/>
  <c r="AI51" i="3" l="1"/>
  <c r="AO54" i="3"/>
  <c r="Z50" i="3"/>
  <c r="BN44" i="3"/>
  <c r="K32" i="3" s="1"/>
  <c r="BH44" i="3"/>
  <c r="AB44" i="3" s="1"/>
  <c r="BC44" i="3"/>
  <c r="BF44" i="3"/>
  <c r="AD37" i="3"/>
  <c r="AN51" i="3" s="1"/>
  <c r="O19" i="3"/>
  <c r="O46" i="3" s="1"/>
  <c r="AK10" i="3"/>
  <c r="AK37" i="3" s="1"/>
  <c r="AK12" i="3"/>
  <c r="AK39" i="3" s="1"/>
  <c r="AD39" i="3"/>
  <c r="AN53" i="3" s="1"/>
  <c r="I25" i="3"/>
  <c r="I52" i="3" s="1"/>
  <c r="BN51" i="3"/>
  <c r="Q44" i="3" s="1"/>
  <c r="BH51" i="3"/>
  <c r="AB51" i="3" s="1"/>
  <c r="BC51" i="3"/>
  <c r="BF51" i="3"/>
  <c r="AI40" i="3"/>
  <c r="AM13" i="3"/>
  <c r="AM40" i="3" s="1"/>
  <c r="Z44" i="3"/>
  <c r="I18" i="3"/>
  <c r="I45" i="3" s="1"/>
  <c r="AI9" i="3"/>
  <c r="Z36" i="3"/>
  <c r="AM50" i="3" s="1"/>
  <c r="AI29" i="3"/>
  <c r="AM2" i="3"/>
  <c r="AM29" i="3" s="1"/>
  <c r="C13" i="3"/>
  <c r="C40" i="3" s="1"/>
  <c r="AD32" i="3"/>
  <c r="AN46" i="3" s="1"/>
  <c r="AK5" i="3"/>
  <c r="AK32" i="3" s="1"/>
  <c r="Z35" i="3"/>
  <c r="AM49" i="3" s="1"/>
  <c r="C18" i="3"/>
  <c r="C45" i="3" s="1"/>
  <c r="AI8" i="3"/>
  <c r="Z46" i="3"/>
  <c r="AD30" i="3"/>
  <c r="AN44" i="3" s="1"/>
  <c r="I7" i="3"/>
  <c r="I34" i="3" s="1"/>
  <c r="AK3" i="3"/>
  <c r="AK30" i="3" s="1"/>
  <c r="Z39" i="3"/>
  <c r="AM53" i="3" s="1"/>
  <c r="I24" i="3"/>
  <c r="I51" i="3" s="1"/>
  <c r="AI12" i="3"/>
  <c r="AH43" i="3"/>
  <c r="Z43" i="3"/>
  <c r="AD36" i="3"/>
  <c r="AN50" i="3" s="1"/>
  <c r="I19" i="3"/>
  <c r="I46" i="3" s="1"/>
  <c r="AK9" i="3"/>
  <c r="AK36" i="3" s="1"/>
  <c r="BN54" i="3"/>
  <c r="Q50" i="3" s="1"/>
  <c r="BH54" i="3"/>
  <c r="AB54" i="3" s="1"/>
  <c r="BC54" i="3"/>
  <c r="BF54" i="3"/>
  <c r="P35" i="3"/>
  <c r="O35" i="3"/>
  <c r="Q35" i="3"/>
  <c r="BF43" i="3"/>
  <c r="BN43" i="3"/>
  <c r="BH43" i="3"/>
  <c r="AB43" i="3" s="1"/>
  <c r="BC43" i="3"/>
  <c r="Z32" i="3"/>
  <c r="AM46" i="3" s="1"/>
  <c r="AO46" i="3" s="1"/>
  <c r="C12" i="3"/>
  <c r="C39" i="3" s="1"/>
  <c r="AI5" i="3"/>
  <c r="AW48" i="3"/>
  <c r="AU48" i="3" s="1"/>
  <c r="AS48" i="3"/>
  <c r="BA48" i="3"/>
  <c r="AY48" i="3" s="1"/>
  <c r="P38" i="3"/>
  <c r="C19" i="3"/>
  <c r="C46" i="3" s="1"/>
  <c r="AD35" i="3"/>
  <c r="AN49" i="3" s="1"/>
  <c r="AK8" i="3"/>
  <c r="AK35" i="3" s="1"/>
  <c r="AI3" i="3"/>
  <c r="Z30" i="3"/>
  <c r="AM44" i="3" s="1"/>
  <c r="I6" i="3"/>
  <c r="I33" i="3" s="1"/>
  <c r="AI53" i="3"/>
  <c r="AI54" i="3"/>
  <c r="BF50" i="3"/>
  <c r="BN50" i="3"/>
  <c r="K44" i="3" s="1"/>
  <c r="BH50" i="3"/>
  <c r="AB50" i="3" s="1"/>
  <c r="BC50" i="3"/>
  <c r="AW47" i="3"/>
  <c r="AU47" i="3" s="1"/>
  <c r="AS47" i="3"/>
  <c r="BA47" i="3"/>
  <c r="AY47" i="3" s="1"/>
  <c r="J38" i="3"/>
  <c r="K41" i="3"/>
  <c r="J41" i="3"/>
  <c r="I41" i="3"/>
  <c r="AD38" i="3"/>
  <c r="AN52" i="3" s="1"/>
  <c r="C25" i="3"/>
  <c r="C52" i="3" s="1"/>
  <c r="AK11" i="3"/>
  <c r="AK38" i="3" s="1"/>
  <c r="BH46" i="3"/>
  <c r="AB46" i="3" s="1"/>
  <c r="BC46" i="3"/>
  <c r="BF46" i="3"/>
  <c r="BN46" i="3"/>
  <c r="E38" i="3" s="1"/>
  <c r="AI52" i="3"/>
  <c r="AO43" i="3"/>
  <c r="Z51" i="3"/>
  <c r="Z38" i="3"/>
  <c r="AM52" i="3" s="1"/>
  <c r="C24" i="3"/>
  <c r="C51" i="3" s="1"/>
  <c r="AI11" i="3"/>
  <c r="AW45" i="3"/>
  <c r="AU45" i="3" s="1"/>
  <c r="AS45" i="3"/>
  <c r="BA45" i="3"/>
  <c r="AY45" i="3" s="1"/>
  <c r="P32" i="3"/>
  <c r="BF49" i="3"/>
  <c r="BN49" i="3"/>
  <c r="E44" i="3" s="1"/>
  <c r="BC49" i="3"/>
  <c r="BH49" i="3"/>
  <c r="AB49" i="3" s="1"/>
  <c r="Q41" i="3"/>
  <c r="P41" i="3"/>
  <c r="O41" i="3"/>
  <c r="Z37" i="3"/>
  <c r="AM51" i="3" s="1"/>
  <c r="O18" i="3"/>
  <c r="O45" i="3" s="1"/>
  <c r="AI10" i="3"/>
  <c r="AI49" i="3"/>
  <c r="BN53" i="3"/>
  <c r="K50" i="3" s="1"/>
  <c r="BH53" i="3"/>
  <c r="AB53" i="3" s="1"/>
  <c r="BC53" i="3"/>
  <c r="BF53" i="3"/>
  <c r="BN52" i="3"/>
  <c r="E50" i="3" s="1"/>
  <c r="BH52" i="3"/>
  <c r="AB52" i="3" s="1"/>
  <c r="BC52" i="3"/>
  <c r="BF52" i="3"/>
  <c r="AO44" i="3" l="1"/>
  <c r="AO51" i="3"/>
  <c r="AO52" i="3"/>
  <c r="AO50" i="3"/>
  <c r="AR32" i="3"/>
  <c r="C32" i="3"/>
  <c r="AH46" i="3"/>
  <c r="C38" i="3" s="1"/>
  <c r="AI38" i="3"/>
  <c r="AM11" i="3"/>
  <c r="AM38" i="3" s="1"/>
  <c r="AH51" i="3"/>
  <c r="O44" i="3" s="1"/>
  <c r="BA43" i="3"/>
  <c r="AY43" i="3" s="1"/>
  <c r="AS32" i="3"/>
  <c r="D32" i="3"/>
  <c r="AW43" i="3"/>
  <c r="AU43" i="3" s="1"/>
  <c r="AS43" i="3"/>
  <c r="AW54" i="3"/>
  <c r="AU54" i="3" s="1"/>
  <c r="AS54" i="3"/>
  <c r="BA54" i="3"/>
  <c r="AY54" i="3" s="1"/>
  <c r="P50" i="3"/>
  <c r="AM12" i="3"/>
  <c r="AM39" i="3" s="1"/>
  <c r="AI39" i="3"/>
  <c r="AI35" i="3"/>
  <c r="AM8" i="3"/>
  <c r="AM35" i="3" s="1"/>
  <c r="AH44" i="3"/>
  <c r="I32" i="3" s="1"/>
  <c r="AW51" i="3"/>
  <c r="AU51" i="3" s="1"/>
  <c r="AS51" i="3"/>
  <c r="P44" i="3"/>
  <c r="BA51" i="3"/>
  <c r="AY51" i="3" s="1"/>
  <c r="AH49" i="3"/>
  <c r="C44" i="3" s="1"/>
  <c r="Z49" i="3"/>
  <c r="BA49" i="3"/>
  <c r="AY49" i="3" s="1"/>
  <c r="AW49" i="3"/>
  <c r="AU49" i="3" s="1"/>
  <c r="D44" i="3"/>
  <c r="AS49" i="3"/>
  <c r="AR45" i="3"/>
  <c r="AQ45" i="3" s="1"/>
  <c r="AA45" i="3" s="1"/>
  <c r="AT45" i="3"/>
  <c r="P31" i="3" s="1"/>
  <c r="AW46" i="3"/>
  <c r="AU46" i="3" s="1"/>
  <c r="AS46" i="3"/>
  <c r="BA46" i="3"/>
  <c r="AY46" i="3" s="1"/>
  <c r="D38" i="3"/>
  <c r="BA50" i="3"/>
  <c r="AY50" i="3" s="1"/>
  <c r="J44" i="3"/>
  <c r="AW50" i="3"/>
  <c r="AU50" i="3" s="1"/>
  <c r="AS50" i="3"/>
  <c r="Z54" i="3"/>
  <c r="AH54" i="3"/>
  <c r="O50" i="3" s="1"/>
  <c r="AI30" i="3"/>
  <c r="AM3" i="3"/>
  <c r="AM30" i="3" s="1"/>
  <c r="AI32" i="3"/>
  <c r="AM5" i="3"/>
  <c r="AM32" i="3" s="1"/>
  <c r="AI36" i="3"/>
  <c r="AM9" i="3"/>
  <c r="AM36" i="3" s="1"/>
  <c r="Q53" i="3"/>
  <c r="P53" i="3"/>
  <c r="O53" i="3"/>
  <c r="AW52" i="3"/>
  <c r="AU52" i="3" s="1"/>
  <c r="AS52" i="3"/>
  <c r="BA52" i="3"/>
  <c r="AY52" i="3" s="1"/>
  <c r="D50" i="3"/>
  <c r="AW53" i="3"/>
  <c r="AU53" i="3" s="1"/>
  <c r="AS53" i="3"/>
  <c r="BA53" i="3"/>
  <c r="AY53" i="3" s="1"/>
  <c r="J50" i="3"/>
  <c r="AI37" i="3"/>
  <c r="AM10" i="3"/>
  <c r="AM37" i="3" s="1"/>
  <c r="AH52" i="3"/>
  <c r="C50" i="3" s="1"/>
  <c r="Z52" i="3"/>
  <c r="AT47" i="3"/>
  <c r="J37" i="3" s="1"/>
  <c r="AR47" i="3"/>
  <c r="AQ47" i="3" s="1"/>
  <c r="AA47" i="3" s="1"/>
  <c r="AH53" i="3"/>
  <c r="I50" i="3" s="1"/>
  <c r="Z53" i="3"/>
  <c r="AT48" i="3"/>
  <c r="P37" i="3" s="1"/>
  <c r="AR48" i="3"/>
  <c r="AQ48" i="3" s="1"/>
  <c r="AA48" i="3" s="1"/>
  <c r="AT32" i="3"/>
  <c r="E32" i="3"/>
  <c r="AO53" i="3"/>
  <c r="AO49" i="3"/>
  <c r="E35" i="3"/>
  <c r="AT35" i="3" s="1"/>
  <c r="D35" i="3"/>
  <c r="AS35" i="3" s="1"/>
  <c r="C35" i="3"/>
  <c r="AR35" i="3" s="1"/>
  <c r="AW44" i="3"/>
  <c r="AU44" i="3" s="1"/>
  <c r="AS44" i="3"/>
  <c r="BA44" i="3"/>
  <c r="AY44" i="3" s="1"/>
  <c r="J32" i="3"/>
  <c r="AH50" i="3"/>
  <c r="I44" i="3" s="1"/>
  <c r="AT52" i="3" l="1"/>
  <c r="D49" i="3" s="1"/>
  <c r="AR52" i="3"/>
  <c r="AR46" i="3"/>
  <c r="AT46" i="3"/>
  <c r="D37" i="3" s="1"/>
  <c r="C47" i="3"/>
  <c r="E47" i="3"/>
  <c r="D47" i="3"/>
  <c r="AQ43" i="3"/>
  <c r="AA43" i="3" s="1"/>
  <c r="Q47" i="3"/>
  <c r="P47" i="3"/>
  <c r="O47" i="3"/>
  <c r="AQ46" i="3"/>
  <c r="AA46" i="3" s="1"/>
  <c r="AT54" i="3"/>
  <c r="P49" i="3" s="1"/>
  <c r="AR54" i="3"/>
  <c r="AQ54" i="3" s="1"/>
  <c r="AA54" i="3" s="1"/>
  <c r="AT44" i="3"/>
  <c r="J31" i="3" s="1"/>
  <c r="AR44" i="3"/>
  <c r="AR50" i="3"/>
  <c r="AQ50" i="3" s="1"/>
  <c r="AA50" i="3" s="1"/>
  <c r="AT50" i="3"/>
  <c r="J43" i="3" s="1"/>
  <c r="C53" i="3"/>
  <c r="E53" i="3"/>
  <c r="D53" i="3"/>
  <c r="AT53" i="3"/>
  <c r="J49" i="3" s="1"/>
  <c r="AR53" i="3"/>
  <c r="AQ53" i="3" s="1"/>
  <c r="AA53" i="3" s="1"/>
  <c r="AR49" i="3"/>
  <c r="AQ49" i="3" s="1"/>
  <c r="AA49" i="3" s="1"/>
  <c r="AT49" i="3"/>
  <c r="D43" i="3" s="1"/>
  <c r="AR43" i="3"/>
  <c r="AT43" i="3"/>
  <c r="AQ52" i="3"/>
  <c r="AA52" i="3" s="1"/>
  <c r="D41" i="3"/>
  <c r="C41" i="3"/>
  <c r="E41" i="3"/>
  <c r="AQ44" i="3"/>
  <c r="AA44" i="3" s="1"/>
  <c r="J47" i="3"/>
  <c r="I47" i="3"/>
  <c r="K47" i="3"/>
  <c r="I35" i="3"/>
  <c r="K35" i="3"/>
  <c r="J35" i="3"/>
  <c r="AT51" i="3"/>
  <c r="P43" i="3" s="1"/>
  <c r="AR51" i="3"/>
  <c r="AQ51" i="3" s="1"/>
  <c r="AA51" i="3" s="1"/>
  <c r="J53" i="3"/>
  <c r="I53" i="3"/>
  <c r="K53" i="3"/>
  <c r="AS31" i="3" l="1"/>
  <c r="D31" i="3"/>
  <c r="CO64" i="2" l="1"/>
  <c r="CO63" i="2"/>
  <c r="CO62" i="2"/>
  <c r="CO61" i="2"/>
  <c r="CO60" i="2"/>
  <c r="CO59" i="2"/>
  <c r="CO58" i="2"/>
  <c r="CO57" i="2"/>
  <c r="CO56" i="2"/>
  <c r="CO55" i="2"/>
  <c r="CO54" i="2"/>
  <c r="CO53" i="2"/>
  <c r="CO52" i="2"/>
  <c r="N52" i="2"/>
  <c r="H52" i="2"/>
  <c r="B52" i="2"/>
  <c r="CO51" i="2"/>
  <c r="CO50" i="2"/>
  <c r="M50" i="2"/>
  <c r="G50" i="2"/>
  <c r="A50" i="2"/>
  <c r="CO49" i="2"/>
  <c r="CO48" i="2"/>
  <c r="CO47" i="2"/>
  <c r="CO46" i="2"/>
  <c r="N46" i="2"/>
  <c r="H46" i="2"/>
  <c r="B46" i="2"/>
  <c r="CO45" i="2"/>
  <c r="CO44" i="2"/>
  <c r="M44" i="2"/>
  <c r="G44" i="2"/>
  <c r="A44" i="2"/>
  <c r="CO43" i="2"/>
  <c r="CO42" i="2"/>
  <c r="CO41" i="2"/>
  <c r="CO40" i="2"/>
  <c r="AL40" i="2"/>
  <c r="AJ40" i="2"/>
  <c r="AH40" i="2"/>
  <c r="Y40" i="2"/>
  <c r="N40" i="2"/>
  <c r="H40" i="2"/>
  <c r="B40" i="2"/>
  <c r="CO39" i="2"/>
  <c r="AL39" i="2"/>
  <c r="AJ39" i="2"/>
  <c r="AH39" i="2"/>
  <c r="Y39" i="2"/>
  <c r="CO38" i="2"/>
  <c r="AL38" i="2"/>
  <c r="AJ38" i="2"/>
  <c r="AH38" i="2"/>
  <c r="Y38" i="2"/>
  <c r="M38" i="2"/>
  <c r="G38" i="2"/>
  <c r="A38" i="2"/>
  <c r="CO37" i="2"/>
  <c r="AL37" i="2"/>
  <c r="AJ37" i="2"/>
  <c r="AH37" i="2"/>
  <c r="Y37" i="2"/>
  <c r="CO36" i="2"/>
  <c r="AL36" i="2"/>
  <c r="AJ36" i="2"/>
  <c r="AH36" i="2"/>
  <c r="Y36" i="2"/>
  <c r="CO35" i="2"/>
  <c r="AL35" i="2"/>
  <c r="AJ35" i="2"/>
  <c r="AH35" i="2"/>
  <c r="Y35" i="2"/>
  <c r="CO34" i="2"/>
  <c r="AL34" i="2"/>
  <c r="AJ34" i="2"/>
  <c r="AH34" i="2"/>
  <c r="Y34" i="2"/>
  <c r="N34" i="2"/>
  <c r="H34" i="2"/>
  <c r="B34" i="2"/>
  <c r="CO33" i="2"/>
  <c r="AL33" i="2"/>
  <c r="AJ33" i="2"/>
  <c r="AH33" i="2"/>
  <c r="Y33" i="2"/>
  <c r="CO32" i="2"/>
  <c r="AL32" i="2"/>
  <c r="AJ32" i="2"/>
  <c r="AH32" i="2"/>
  <c r="Y32" i="2"/>
  <c r="M32" i="2"/>
  <c r="G32" i="2"/>
  <c r="A32" i="2"/>
  <c r="CO31" i="2"/>
  <c r="AL31" i="2"/>
  <c r="AJ31" i="2"/>
  <c r="AH31" i="2"/>
  <c r="Y31" i="2"/>
  <c r="CO30" i="2"/>
  <c r="AL30" i="2"/>
  <c r="AJ30" i="2"/>
  <c r="AH30" i="2"/>
  <c r="Y30" i="2"/>
  <c r="CO29" i="2"/>
  <c r="AL29" i="2"/>
  <c r="AJ29" i="2"/>
  <c r="AH29" i="2"/>
  <c r="Y29" i="2"/>
  <c r="F29" i="2"/>
  <c r="B29" i="2"/>
  <c r="CO28" i="2"/>
  <c r="AD28" i="2"/>
  <c r="Z28" i="2"/>
  <c r="Q28" i="2"/>
  <c r="A28" i="2"/>
  <c r="CO27" i="2"/>
  <c r="CO26" i="2"/>
  <c r="CO25" i="2"/>
  <c r="CO24" i="2"/>
  <c r="CO23" i="2"/>
  <c r="CO22" i="2"/>
  <c r="CO21" i="2"/>
  <c r="CO20" i="2"/>
  <c r="CO19" i="2"/>
  <c r="CO18" i="2"/>
  <c r="CG18" i="2"/>
  <c r="BY18" i="2"/>
  <c r="CO17" i="2"/>
  <c r="CG17" i="2"/>
  <c r="BY17" i="2"/>
  <c r="CO16" i="2"/>
  <c r="CG16" i="2"/>
  <c r="BY16" i="2"/>
  <c r="CO15" i="2"/>
  <c r="CG15" i="2"/>
  <c r="BY15" i="2"/>
  <c r="CO14" i="2"/>
  <c r="CG14" i="2"/>
  <c r="BY14" i="2"/>
  <c r="CO13" i="2"/>
  <c r="CG13" i="2"/>
  <c r="BY13" i="2"/>
  <c r="CO12" i="2"/>
  <c r="CG12" i="2"/>
  <c r="BY12" i="2"/>
  <c r="CO11" i="2"/>
  <c r="CG11" i="2"/>
  <c r="BY11" i="2"/>
  <c r="CO10" i="2"/>
  <c r="CG10" i="2"/>
  <c r="BY10" i="2"/>
  <c r="CO9" i="2"/>
  <c r="CG9" i="2"/>
  <c r="BY9" i="2"/>
  <c r="CO8" i="2"/>
  <c r="CG8" i="2"/>
  <c r="BY8" i="2"/>
  <c r="CO7" i="2"/>
  <c r="CG7" i="2"/>
  <c r="BY7" i="2"/>
  <c r="CO6" i="2"/>
  <c r="CG6" i="2"/>
  <c r="BY6" i="2"/>
  <c r="CO5" i="2"/>
  <c r="CG5" i="2"/>
  <c r="BY5" i="2"/>
  <c r="CO4" i="2"/>
  <c r="CG4" i="2"/>
  <c r="BY4" i="2"/>
  <c r="CO3" i="2"/>
  <c r="CG3" i="2"/>
  <c r="BY3" i="2"/>
  <c r="CO2" i="2"/>
  <c r="CG2" i="2"/>
  <c r="BY2" i="2"/>
  <c r="CO1" i="2"/>
  <c r="CG1" i="2"/>
  <c r="BY1" i="2"/>
  <c r="CH16" i="2" l="1"/>
  <c r="CP2" i="2"/>
  <c r="BZ4" i="2"/>
  <c r="AP5" i="2" s="1"/>
  <c r="CP30" i="2"/>
  <c r="BZ3" i="2"/>
  <c r="AP4" i="2" s="1"/>
  <c r="CP5" i="2"/>
  <c r="AR6" i="2" s="1"/>
  <c r="AB6" i="2" s="1"/>
  <c r="CP6" i="2"/>
  <c r="AV7" i="2" s="1"/>
  <c r="CH9" i="2"/>
  <c r="AU10" i="2" s="1"/>
  <c r="AE10" i="2" s="1"/>
  <c r="BZ12" i="2"/>
  <c r="AT13" i="2" s="1"/>
  <c r="CP18" i="2"/>
  <c r="CP22" i="2"/>
  <c r="CH10" i="2"/>
  <c r="AQ11" i="2" s="1"/>
  <c r="AA11" i="2" s="1"/>
  <c r="BZ2" i="2"/>
  <c r="AP3" i="2" s="1"/>
  <c r="CP4" i="2"/>
  <c r="AV5" i="2" s="1"/>
  <c r="BZ6" i="2"/>
  <c r="AP7" i="2" s="1"/>
  <c r="CH8" i="2"/>
  <c r="AQ9" i="2" s="1"/>
  <c r="AA9" i="2" s="1"/>
  <c r="CH6" i="2"/>
  <c r="AQ7" i="2" s="1"/>
  <c r="AA7" i="2" s="1"/>
  <c r="AA34" i="2" s="1"/>
  <c r="BJ48" i="2" s="1"/>
  <c r="BZ18" i="2"/>
  <c r="CP3" i="2"/>
  <c r="AR4" i="2" s="1"/>
  <c r="AB4" i="2" s="1"/>
  <c r="BZ5" i="2"/>
  <c r="AT6" i="2" s="1"/>
  <c r="CH7" i="2"/>
  <c r="AQ8" i="2" s="1"/>
  <c r="AA8" i="2" s="1"/>
  <c r="CH11" i="2"/>
  <c r="AU12" i="2" s="1"/>
  <c r="AE12" i="2" s="1"/>
  <c r="CP12" i="2"/>
  <c r="AR13" i="2" s="1"/>
  <c r="AB13" i="2" s="1"/>
  <c r="CP20" i="2"/>
  <c r="AR5" i="2"/>
  <c r="AB5" i="2" s="1"/>
  <c r="AQ12" i="2"/>
  <c r="AA12" i="2" s="1"/>
  <c r="AV3" i="2"/>
  <c r="AR3" i="2"/>
  <c r="AB3" i="2" s="1"/>
  <c r="AT5" i="2"/>
  <c r="AV6" i="2"/>
  <c r="CP32" i="2"/>
  <c r="CP37" i="2"/>
  <c r="CH13" i="2"/>
  <c r="BZ14" i="2"/>
  <c r="CP14" i="2"/>
  <c r="CH15" i="2"/>
  <c r="BZ16" i="2"/>
  <c r="CP16" i="2"/>
  <c r="CH17" i="2"/>
  <c r="CP34" i="2"/>
  <c r="CP38" i="2"/>
  <c r="CP40" i="2"/>
  <c r="CP42" i="2"/>
  <c r="CP43" i="2"/>
  <c r="CP25" i="2"/>
  <c r="CP27" i="2"/>
  <c r="CP29" i="2"/>
  <c r="CP57" i="2"/>
  <c r="BZ1" i="2"/>
  <c r="CP26" i="2"/>
  <c r="CP28" i="2"/>
  <c r="CP31" i="2"/>
  <c r="CP39" i="2"/>
  <c r="CP49" i="2"/>
  <c r="CP52" i="2"/>
  <c r="CP51" i="2"/>
  <c r="CP44" i="2"/>
  <c r="CP46" i="2"/>
  <c r="CP47" i="2"/>
  <c r="CH18" i="2"/>
  <c r="CP33" i="2"/>
  <c r="CP36" i="2"/>
  <c r="CP61" i="2"/>
  <c r="CP1" i="2"/>
  <c r="CH1" i="2"/>
  <c r="CH2" i="2"/>
  <c r="CH3" i="2"/>
  <c r="CH4" i="2"/>
  <c r="CH5" i="2"/>
  <c r="BZ7" i="2"/>
  <c r="CP7" i="2"/>
  <c r="BZ8" i="2"/>
  <c r="CP8" i="2"/>
  <c r="BZ9" i="2"/>
  <c r="CP9" i="2"/>
  <c r="BZ10" i="2"/>
  <c r="CP10" i="2"/>
  <c r="BZ11" i="2"/>
  <c r="CP11" i="2"/>
  <c r="CH12" i="2"/>
  <c r="BZ13" i="2"/>
  <c r="CP13" i="2"/>
  <c r="CH14" i="2"/>
  <c r="BZ15" i="2"/>
  <c r="CP15" i="2"/>
  <c r="BZ17" i="2"/>
  <c r="CP17" i="2"/>
  <c r="CP19" i="2"/>
  <c r="CP21" i="2"/>
  <c r="CP23" i="2"/>
  <c r="CP24" i="2"/>
  <c r="CP35" i="2"/>
  <c r="CP48" i="2"/>
  <c r="CP41" i="2"/>
  <c r="CP45" i="2"/>
  <c r="CP54" i="2"/>
  <c r="CP58" i="2"/>
  <c r="CP62" i="2"/>
  <c r="CP50" i="2"/>
  <c r="CP55" i="2"/>
  <c r="CP59" i="2"/>
  <c r="CP63" i="2"/>
  <c r="CP53" i="2"/>
  <c r="CP56" i="2"/>
  <c r="CP60" i="2"/>
  <c r="CP64" i="2"/>
  <c r="AV4" i="2" l="1"/>
  <c r="AR7" i="2"/>
  <c r="AB7" i="2" s="1"/>
  <c r="AT7" i="2"/>
  <c r="AU11" i="2"/>
  <c r="AE11" i="2" s="1"/>
  <c r="AE38" i="2" s="1"/>
  <c r="BK52" i="2" s="1"/>
  <c r="AQ10" i="2"/>
  <c r="AA10" i="2" s="1"/>
  <c r="P18" i="2" s="1"/>
  <c r="P45" i="2" s="1"/>
  <c r="AU9" i="2"/>
  <c r="AE9" i="2" s="1"/>
  <c r="J19" i="2" s="1"/>
  <c r="J46" i="2" s="1"/>
  <c r="AV13" i="2"/>
  <c r="AP13" i="2"/>
  <c r="P12" i="2"/>
  <c r="P39" i="2" s="1"/>
  <c r="AP6" i="2"/>
  <c r="AU8" i="2"/>
  <c r="AE8" i="2" s="1"/>
  <c r="D19" i="2" s="1"/>
  <c r="D46" i="2" s="1"/>
  <c r="AT3" i="2"/>
  <c r="AU7" i="2"/>
  <c r="AE7" i="2" s="1"/>
  <c r="AE34" i="2" s="1"/>
  <c r="BK48" i="2" s="1"/>
  <c r="AK48" i="2" s="1"/>
  <c r="AT4" i="2"/>
  <c r="AY7" i="2"/>
  <c r="AR11" i="2"/>
  <c r="AB11" i="2" s="1"/>
  <c r="AV11" i="2"/>
  <c r="AQ6" i="2"/>
  <c r="AA6" i="2" s="1"/>
  <c r="AU6" i="2"/>
  <c r="AE6" i="2" s="1"/>
  <c r="AB31" i="2"/>
  <c r="BP45" i="2" s="1"/>
  <c r="Q6" i="2"/>
  <c r="Q33" i="2" s="1"/>
  <c r="AU13" i="2"/>
  <c r="AE13" i="2" s="1"/>
  <c r="AQ13" i="2"/>
  <c r="AA13" i="2" s="1"/>
  <c r="AT11" i="2"/>
  <c r="AP11" i="2"/>
  <c r="AT9" i="2"/>
  <c r="AP9" i="2"/>
  <c r="AU5" i="2"/>
  <c r="AE5" i="2" s="1"/>
  <c r="AQ5" i="2"/>
  <c r="AA5" i="2" s="1"/>
  <c r="AR2" i="2"/>
  <c r="AB2" i="2" s="1"/>
  <c r="AV2" i="2"/>
  <c r="P13" i="2"/>
  <c r="P40" i="2" s="1"/>
  <c r="Q12" i="2"/>
  <c r="Q39" i="2" s="1"/>
  <c r="AB34" i="2"/>
  <c r="BP48" i="2" s="1"/>
  <c r="AA38" i="2"/>
  <c r="BJ52" i="2" s="1"/>
  <c r="D24" i="2"/>
  <c r="D51" i="2" s="1"/>
  <c r="AA35" i="2"/>
  <c r="BJ49" i="2" s="1"/>
  <c r="D18" i="2"/>
  <c r="D45" i="2" s="1"/>
  <c r="BA7" i="2"/>
  <c r="AF7" i="2" s="1"/>
  <c r="AR9" i="2"/>
  <c r="AB9" i="2" s="1"/>
  <c r="AV9" i="2"/>
  <c r="AB40" i="2"/>
  <c r="BP54" i="2" s="1"/>
  <c r="Q24" i="2"/>
  <c r="Q51" i="2" s="1"/>
  <c r="AV12" i="2"/>
  <c r="AR12" i="2"/>
  <c r="AB12" i="2" s="1"/>
  <c r="AR10" i="2"/>
  <c r="AB10" i="2" s="1"/>
  <c r="AV10" i="2"/>
  <c r="AR8" i="2"/>
  <c r="AB8" i="2" s="1"/>
  <c r="AV8" i="2"/>
  <c r="AU4" i="2"/>
  <c r="AE4" i="2" s="1"/>
  <c r="AQ4" i="2"/>
  <c r="AA4" i="2" s="1"/>
  <c r="AE37" i="2"/>
  <c r="BK51" i="2" s="1"/>
  <c r="P19" i="2"/>
  <c r="P46" i="2" s="1"/>
  <c r="AB30" i="2"/>
  <c r="BP44" i="2" s="1"/>
  <c r="K6" i="2"/>
  <c r="K33" i="2" s="1"/>
  <c r="AA39" i="2"/>
  <c r="BJ53" i="2" s="1"/>
  <c r="J24" i="2"/>
  <c r="J51" i="2" s="1"/>
  <c r="AE36" i="2"/>
  <c r="BK50" i="2" s="1"/>
  <c r="AB32" i="2"/>
  <c r="BP46" i="2" s="1"/>
  <c r="E12" i="2"/>
  <c r="E39" i="2" s="1"/>
  <c r="AU2" i="2"/>
  <c r="AE2" i="2" s="1"/>
  <c r="AQ2" i="2"/>
  <c r="AA2" i="2" s="1"/>
  <c r="AP2" i="2"/>
  <c r="AT2" i="2"/>
  <c r="AP12" i="2"/>
  <c r="AT12" i="2"/>
  <c r="AP10" i="2"/>
  <c r="AT10" i="2"/>
  <c r="AT8" i="2"/>
  <c r="AP8" i="2"/>
  <c r="AU3" i="2"/>
  <c r="AE3" i="2" s="1"/>
  <c r="AQ3" i="2"/>
  <c r="AA3" i="2" s="1"/>
  <c r="AA37" i="2"/>
  <c r="BJ51" i="2" s="1"/>
  <c r="AB33" i="2"/>
  <c r="BP47" i="2" s="1"/>
  <c r="K12" i="2"/>
  <c r="K39" i="2" s="1"/>
  <c r="BD48" i="2"/>
  <c r="BI48" i="2"/>
  <c r="J25" i="2"/>
  <c r="J52" i="2" s="1"/>
  <c r="AE39" i="2"/>
  <c r="BK53" i="2" s="1"/>
  <c r="J18" i="2"/>
  <c r="J45" i="2" s="1"/>
  <c r="AA36" i="2"/>
  <c r="BJ50" i="2" s="1"/>
  <c r="D25" i="2" l="1"/>
  <c r="D52" i="2" s="1"/>
  <c r="BA13" i="2"/>
  <c r="AF13" i="2" s="1"/>
  <c r="BA11" i="2"/>
  <c r="AF11" i="2" s="1"/>
  <c r="BC7" i="2"/>
  <c r="AD7" i="2" s="1"/>
  <c r="AY8" i="2"/>
  <c r="AY6" i="2"/>
  <c r="BA12" i="2"/>
  <c r="AF12" i="2" s="1"/>
  <c r="BL48" i="2"/>
  <c r="BE48" i="2" s="1"/>
  <c r="AE35" i="2"/>
  <c r="BK49" i="2" s="1"/>
  <c r="AK49" i="2" s="1"/>
  <c r="AY11" i="2"/>
  <c r="AY12" i="2"/>
  <c r="BC12" i="2" s="1"/>
  <c r="Z12" i="2" s="1"/>
  <c r="BA8" i="2"/>
  <c r="AF8" i="2" s="1"/>
  <c r="AF35" i="2" s="1"/>
  <c r="BQ49" i="2" s="1"/>
  <c r="BA2" i="2"/>
  <c r="AF2" i="2" s="1"/>
  <c r="AF29" i="2" s="1"/>
  <c r="BQ43" i="2" s="1"/>
  <c r="AY10" i="2"/>
  <c r="AY5" i="2"/>
  <c r="BA9" i="2"/>
  <c r="AF9" i="2" s="1"/>
  <c r="K19" i="2" s="1"/>
  <c r="K46" i="2" s="1"/>
  <c r="AA31" i="2"/>
  <c r="BJ45" i="2" s="1"/>
  <c r="P6" i="2"/>
  <c r="P33" i="2" s="1"/>
  <c r="E6" i="2"/>
  <c r="E33" i="2" s="1"/>
  <c r="AT33" i="2" s="1"/>
  <c r="AB29" i="2"/>
  <c r="BP43" i="2" s="1"/>
  <c r="BI50" i="2"/>
  <c r="BD50" i="2"/>
  <c r="AK50" i="2"/>
  <c r="BL50" i="2"/>
  <c r="AF39" i="2"/>
  <c r="BQ53" i="2" s="1"/>
  <c r="K25" i="2"/>
  <c r="K52" i="2" s="1"/>
  <c r="AY2" i="2"/>
  <c r="BA3" i="2"/>
  <c r="AF3" i="2" s="1"/>
  <c r="AE31" i="2"/>
  <c r="BK45" i="2" s="1"/>
  <c r="P7" i="2"/>
  <c r="P34" i="2" s="1"/>
  <c r="AB37" i="2"/>
  <c r="BP51" i="2" s="1"/>
  <c r="Q18" i="2"/>
  <c r="Q45" i="2" s="1"/>
  <c r="BI49" i="2"/>
  <c r="BD49" i="2"/>
  <c r="AY4" i="2"/>
  <c r="AA32" i="2"/>
  <c r="BJ46" i="2" s="1"/>
  <c r="D12" i="2"/>
  <c r="D39" i="2" s="1"/>
  <c r="BA5" i="2"/>
  <c r="AF5" i="2" s="1"/>
  <c r="AA33" i="2"/>
  <c r="BJ47" i="2" s="1"/>
  <c r="J12" i="2"/>
  <c r="J39" i="2" s="1"/>
  <c r="AF40" i="2"/>
  <c r="BQ54" i="2" s="1"/>
  <c r="Q25" i="2"/>
  <c r="Q52" i="2" s="1"/>
  <c r="AE40" i="2"/>
  <c r="BK54" i="2" s="1"/>
  <c r="P25" i="2"/>
  <c r="P52" i="2" s="1"/>
  <c r="AE33" i="2"/>
  <c r="BK47" i="2" s="1"/>
  <c r="J13" i="2"/>
  <c r="J40" i="2" s="1"/>
  <c r="AY3" i="2"/>
  <c r="BI51" i="2"/>
  <c r="BD51" i="2"/>
  <c r="AK51" i="2"/>
  <c r="BL51" i="2"/>
  <c r="AD12" i="2"/>
  <c r="AA29" i="2"/>
  <c r="BJ43" i="2" s="1"/>
  <c r="D6" i="2"/>
  <c r="D33" i="2" s="1"/>
  <c r="AS33" i="2" s="1"/>
  <c r="BI53" i="2"/>
  <c r="BD53" i="2"/>
  <c r="AK53" i="2"/>
  <c r="BL53" i="2"/>
  <c r="AB39" i="2"/>
  <c r="BP53" i="2" s="1"/>
  <c r="K24" i="2"/>
  <c r="K51" i="2" s="1"/>
  <c r="BR54" i="2"/>
  <c r="AB36" i="2"/>
  <c r="BP50" i="2" s="1"/>
  <c r="K18" i="2"/>
  <c r="K45" i="2" s="1"/>
  <c r="D13" i="2"/>
  <c r="D40" i="2" s="1"/>
  <c r="AE32" i="2"/>
  <c r="BK46" i="2" s="1"/>
  <c r="AF38" i="2"/>
  <c r="BQ52" i="2" s="1"/>
  <c r="E25" i="2"/>
  <c r="E52" i="2" s="1"/>
  <c r="BA4" i="2"/>
  <c r="AF4" i="2" s="1"/>
  <c r="AE30" i="2"/>
  <c r="BK44" i="2" s="1"/>
  <c r="J7" i="2"/>
  <c r="J34" i="2" s="1"/>
  <c r="BL52" i="2"/>
  <c r="BD52" i="2"/>
  <c r="AK52" i="2"/>
  <c r="BI52" i="2"/>
  <c r="BA6" i="2"/>
  <c r="AF6" i="2" s="1"/>
  <c r="AA30" i="2"/>
  <c r="BJ44" i="2" s="1"/>
  <c r="J6" i="2"/>
  <c r="J33" i="2" s="1"/>
  <c r="BA10" i="2"/>
  <c r="AF10" i="2" s="1"/>
  <c r="D7" i="2"/>
  <c r="D34" i="2" s="1"/>
  <c r="AS34" i="2" s="1"/>
  <c r="AE29" i="2"/>
  <c r="BK43" i="2" s="1"/>
  <c r="AB35" i="2"/>
  <c r="BP49" i="2" s="1"/>
  <c r="E18" i="2"/>
  <c r="E45" i="2" s="1"/>
  <c r="AF34" i="2"/>
  <c r="BQ48" i="2" s="1"/>
  <c r="BR48" i="2" s="1"/>
  <c r="Q13" i="2"/>
  <c r="Q40" i="2" s="1"/>
  <c r="AY9" i="2"/>
  <c r="AA40" i="2"/>
  <c r="BJ54" i="2" s="1"/>
  <c r="P24" i="2"/>
  <c r="P51" i="2" s="1"/>
  <c r="AY13" i="2"/>
  <c r="BC13" i="2" s="1"/>
  <c r="E24" i="2"/>
  <c r="E51" i="2" s="1"/>
  <c r="AB38" i="2"/>
  <c r="BP52" i="2" s="1"/>
  <c r="BR52" i="2" s="1"/>
  <c r="Z7" i="2" l="1"/>
  <c r="BL49" i="2"/>
  <c r="BC11" i="2"/>
  <c r="AD11" i="2" s="1"/>
  <c r="Z11" i="2"/>
  <c r="AI11" i="2" s="1"/>
  <c r="BC9" i="2"/>
  <c r="AD9" i="2" s="1"/>
  <c r="AL48" i="2"/>
  <c r="E19" i="2"/>
  <c r="E46" i="2" s="1"/>
  <c r="BC8" i="2"/>
  <c r="AD8" i="2" s="1"/>
  <c r="AK8" i="2" s="1"/>
  <c r="AK35" i="2" s="1"/>
  <c r="BR49" i="2"/>
  <c r="AJ49" i="2" s="1"/>
  <c r="BC2" i="2"/>
  <c r="Z2" i="2" s="1"/>
  <c r="AF36" i="2"/>
  <c r="BQ50" i="2" s="1"/>
  <c r="BR43" i="2"/>
  <c r="AZ43" i="2" s="1"/>
  <c r="E7" i="2"/>
  <c r="E34" i="2" s="1"/>
  <c r="AT34" i="2" s="1"/>
  <c r="BC5" i="2"/>
  <c r="Z5" i="2" s="1"/>
  <c r="BR50" i="2"/>
  <c r="AZ50" i="2" s="1"/>
  <c r="BC3" i="2"/>
  <c r="Z3" i="2" s="1"/>
  <c r="BR53" i="2"/>
  <c r="AJ53" i="2" s="1"/>
  <c r="AJ48" i="2"/>
  <c r="AI48" i="2" s="1"/>
  <c r="BO48" i="2"/>
  <c r="AZ48" i="2"/>
  <c r="AG48" i="2"/>
  <c r="AV48" i="2"/>
  <c r="Z13" i="2"/>
  <c r="AD13" i="2"/>
  <c r="BD44" i="2"/>
  <c r="AK44" i="2"/>
  <c r="BL44" i="2"/>
  <c r="BI44" i="2"/>
  <c r="BO54" i="2"/>
  <c r="AZ54" i="2"/>
  <c r="AJ54" i="2"/>
  <c r="BL43" i="2"/>
  <c r="BD43" i="2"/>
  <c r="AK43" i="2"/>
  <c r="BI43" i="2"/>
  <c r="BC6" i="2"/>
  <c r="AF32" i="2"/>
  <c r="BQ46" i="2" s="1"/>
  <c r="BR46" i="2" s="1"/>
  <c r="E13" i="2"/>
  <c r="E40" i="2" s="1"/>
  <c r="BI46" i="2"/>
  <c r="BD46" i="2"/>
  <c r="AK46" i="2"/>
  <c r="BL46" i="2"/>
  <c r="BL45" i="2"/>
  <c r="BD45" i="2"/>
  <c r="AK45" i="2"/>
  <c r="BI45" i="2"/>
  <c r="Z9" i="2"/>
  <c r="AD34" i="2"/>
  <c r="AN48" i="2" s="1"/>
  <c r="AK7" i="2"/>
  <c r="AK34" i="2" s="1"/>
  <c r="O13" i="2"/>
  <c r="O40" i="2" s="1"/>
  <c r="AV49" i="2"/>
  <c r="BE49" i="2"/>
  <c r="AL49" i="2"/>
  <c r="K13" i="2"/>
  <c r="K40" i="2" s="1"/>
  <c r="AF33" i="2"/>
  <c r="BQ47" i="2" s="1"/>
  <c r="BR47" i="2" s="1"/>
  <c r="AV52" i="2"/>
  <c r="BE52" i="2"/>
  <c r="AL52" i="2"/>
  <c r="AG52" i="2"/>
  <c r="I24" i="2"/>
  <c r="I51" i="2" s="1"/>
  <c r="Z39" i="2"/>
  <c r="AM53" i="2" s="1"/>
  <c r="AI12" i="2"/>
  <c r="BE51" i="2"/>
  <c r="AL51" i="2"/>
  <c r="BC10" i="2"/>
  <c r="BC4" i="2"/>
  <c r="BE50" i="2"/>
  <c r="AL50" i="2"/>
  <c r="AJ50" i="2"/>
  <c r="AL53" i="2"/>
  <c r="BE53" i="2"/>
  <c r="BL47" i="2"/>
  <c r="BD47" i="2"/>
  <c r="AK47" i="2"/>
  <c r="BI47" i="2"/>
  <c r="AJ52" i="2"/>
  <c r="BO52" i="2"/>
  <c r="AZ52" i="2"/>
  <c r="BI54" i="2"/>
  <c r="BD54" i="2"/>
  <c r="AK54" i="2"/>
  <c r="BL54" i="2"/>
  <c r="AF37" i="2"/>
  <c r="BQ51" i="2" s="1"/>
  <c r="BR51" i="2" s="1"/>
  <c r="Q19" i="2"/>
  <c r="Q46" i="2" s="1"/>
  <c r="AF31" i="2"/>
  <c r="BQ45" i="2" s="1"/>
  <c r="BR45" i="2" s="1"/>
  <c r="Q7" i="2"/>
  <c r="Q34" i="2" s="1"/>
  <c r="AD39" i="2"/>
  <c r="AN53" i="2" s="1"/>
  <c r="I25" i="2"/>
  <c r="I52" i="2" s="1"/>
  <c r="AK12" i="2"/>
  <c r="AK39" i="2" s="1"/>
  <c r="O12" i="2"/>
  <c r="O39" i="2" s="1"/>
  <c r="Z34" i="2"/>
  <c r="AM48" i="2" s="1"/>
  <c r="AI7" i="2"/>
  <c r="AD38" i="2"/>
  <c r="AN52" i="2" s="1"/>
  <c r="AK11" i="2"/>
  <c r="AK38" i="2" s="1"/>
  <c r="C25" i="2"/>
  <c r="C52" i="2" s="1"/>
  <c r="K7" i="2"/>
  <c r="K34" i="2" s="1"/>
  <c r="AF30" i="2"/>
  <c r="BQ44" i="2" s="1"/>
  <c r="BR44" i="2" s="1"/>
  <c r="C24" i="2" l="1"/>
  <c r="C51" i="2" s="1"/>
  <c r="Z38" i="2"/>
  <c r="AM52" i="2" s="1"/>
  <c r="AO48" i="2"/>
  <c r="AG49" i="2"/>
  <c r="BO43" i="2"/>
  <c r="C19" i="2"/>
  <c r="C46" i="2" s="1"/>
  <c r="BO49" i="2"/>
  <c r="BN49" i="2" s="1"/>
  <c r="E44" i="2" s="1"/>
  <c r="AV50" i="2"/>
  <c r="BO50" i="2"/>
  <c r="AG50" i="2"/>
  <c r="Z8" i="2"/>
  <c r="AJ43" i="2"/>
  <c r="AD35" i="2"/>
  <c r="AN49" i="2" s="1"/>
  <c r="AV53" i="2"/>
  <c r="AD2" i="2"/>
  <c r="AD29" i="2" s="1"/>
  <c r="AN43" i="2" s="1"/>
  <c r="AZ53" i="2"/>
  <c r="AG53" i="2"/>
  <c r="AZ49" i="2"/>
  <c r="AD5" i="2"/>
  <c r="C13" i="2" s="1"/>
  <c r="C40" i="2" s="1"/>
  <c r="BO53" i="2"/>
  <c r="BN53" i="2" s="1"/>
  <c r="K50" i="2" s="1"/>
  <c r="AD3" i="2"/>
  <c r="AD30" i="2" s="1"/>
  <c r="AN44" i="2" s="1"/>
  <c r="BO51" i="2"/>
  <c r="AZ51" i="2"/>
  <c r="AJ51" i="2"/>
  <c r="AI51" i="2" s="1"/>
  <c r="AG51" i="2"/>
  <c r="AV51" i="2"/>
  <c r="AV43" i="2"/>
  <c r="BE43" i="2"/>
  <c r="AG43" i="2"/>
  <c r="AL43" i="2"/>
  <c r="AI34" i="2"/>
  <c r="AM7" i="2"/>
  <c r="AM34" i="2" s="1"/>
  <c r="BE47" i="2"/>
  <c r="AV47" i="2"/>
  <c r="AL47" i="2"/>
  <c r="AG47" i="2"/>
  <c r="BH43" i="2"/>
  <c r="AB43" i="2" s="1"/>
  <c r="BN43" i="2"/>
  <c r="BF43" i="2"/>
  <c r="BC43" i="2" s="1"/>
  <c r="Z30" i="2"/>
  <c r="AM44" i="2" s="1"/>
  <c r="AI3" i="2"/>
  <c r="I6" i="2"/>
  <c r="I33" i="2" s="1"/>
  <c r="AD32" i="2"/>
  <c r="AN46" i="2" s="1"/>
  <c r="AI49" i="2"/>
  <c r="AI2" i="2"/>
  <c r="Z29" i="2"/>
  <c r="AM43" i="2" s="1"/>
  <c r="C6" i="2"/>
  <c r="C33" i="2" s="1"/>
  <c r="AR33" i="2" s="1"/>
  <c r="AV44" i="2"/>
  <c r="BE44" i="2"/>
  <c r="AL44" i="2"/>
  <c r="AG44" i="2"/>
  <c r="Z40" i="2"/>
  <c r="AM54" i="2" s="1"/>
  <c r="O24" i="2"/>
  <c r="O51" i="2" s="1"/>
  <c r="AI13" i="2"/>
  <c r="BO44" i="2"/>
  <c r="AZ44" i="2"/>
  <c r="AJ44" i="2"/>
  <c r="AI52" i="2"/>
  <c r="AK2" i="2"/>
  <c r="AK29" i="2" s="1"/>
  <c r="AD40" i="2"/>
  <c r="AN54" i="2" s="1"/>
  <c r="AK13" i="2"/>
  <c r="AK40" i="2" s="1"/>
  <c r="O25" i="2"/>
  <c r="O52" i="2" s="1"/>
  <c r="AV54" i="2"/>
  <c r="BE54" i="2"/>
  <c r="AL54" i="2"/>
  <c r="AI54" i="2" s="1"/>
  <c r="AG54" i="2"/>
  <c r="BN50" i="2"/>
  <c r="K44" i="2" s="1"/>
  <c r="BH50" i="2"/>
  <c r="AB50" i="2" s="1"/>
  <c r="BF50" i="2"/>
  <c r="BC50" i="2" s="1"/>
  <c r="AO52" i="2"/>
  <c r="AI39" i="2"/>
  <c r="AM12" i="2"/>
  <c r="AM39" i="2" s="1"/>
  <c r="AI5" i="2"/>
  <c r="Z32" i="2"/>
  <c r="AM46" i="2" s="1"/>
  <c r="C12" i="2"/>
  <c r="C39" i="2" s="1"/>
  <c r="BE46" i="2"/>
  <c r="AL46" i="2"/>
  <c r="AG46" i="2"/>
  <c r="AV46" i="2"/>
  <c r="AH48" i="2"/>
  <c r="O38" i="2" s="1"/>
  <c r="Z48" i="2"/>
  <c r="BH48" i="2"/>
  <c r="AB48" i="2" s="1"/>
  <c r="BF48" i="2"/>
  <c r="BC48" i="2" s="1"/>
  <c r="BN48" i="2"/>
  <c r="Q38" i="2" s="1"/>
  <c r="AI38" i="2"/>
  <c r="AM11" i="2"/>
  <c r="AM38" i="2" s="1"/>
  <c r="AD36" i="2"/>
  <c r="AN50" i="2" s="1"/>
  <c r="AK9" i="2"/>
  <c r="AK36" i="2" s="1"/>
  <c r="I19" i="2"/>
  <c r="I46" i="2" s="1"/>
  <c r="AV45" i="2"/>
  <c r="BE45" i="2"/>
  <c r="AL45" i="2"/>
  <c r="AG45" i="2"/>
  <c r="Z6" i="2"/>
  <c r="AD6" i="2"/>
  <c r="BF53" i="2"/>
  <c r="BC53" i="2" s="1"/>
  <c r="AJ45" i="2"/>
  <c r="BO45" i="2"/>
  <c r="AZ45" i="2"/>
  <c r="BH52" i="2"/>
  <c r="AB52" i="2" s="1"/>
  <c r="BF52" i="2"/>
  <c r="BC52" i="2" s="1"/>
  <c r="BN52" i="2"/>
  <c r="E50" i="2" s="1"/>
  <c r="AI53" i="2"/>
  <c r="BF49" i="2"/>
  <c r="BC49" i="2" s="1"/>
  <c r="AI50" i="2"/>
  <c r="Z4" i="2"/>
  <c r="AD4" i="2"/>
  <c r="AD10" i="2"/>
  <c r="Z10" i="2"/>
  <c r="AO53" i="2"/>
  <c r="BO47" i="2"/>
  <c r="AZ47" i="2"/>
  <c r="AJ47" i="2"/>
  <c r="Z36" i="2"/>
  <c r="AM50" i="2" s="1"/>
  <c r="I18" i="2"/>
  <c r="I45" i="2" s="1"/>
  <c r="AI9" i="2"/>
  <c r="BO46" i="2"/>
  <c r="AZ46" i="2"/>
  <c r="AJ46" i="2"/>
  <c r="BF54" i="2"/>
  <c r="BC54" i="2" s="1"/>
  <c r="BN54" i="2"/>
  <c r="Q50" i="2" s="1"/>
  <c r="BH54" i="2"/>
  <c r="AB54" i="2" s="1"/>
  <c r="AI43" i="2" l="1"/>
  <c r="BH49" i="2"/>
  <c r="AB49" i="2" s="1"/>
  <c r="C7" i="2"/>
  <c r="C34" i="2" s="1"/>
  <c r="AR34" i="2" s="1"/>
  <c r="AK5" i="2"/>
  <c r="AK32" i="2" s="1"/>
  <c r="Z35" i="2"/>
  <c r="AM49" i="2" s="1"/>
  <c r="AO49" i="2" s="1"/>
  <c r="AI8" i="2"/>
  <c r="C18" i="2"/>
  <c r="C45" i="2" s="1"/>
  <c r="BH53" i="2"/>
  <c r="AB53" i="2" s="1"/>
  <c r="I7" i="2"/>
  <c r="I34" i="2" s="1"/>
  <c r="AK3" i="2"/>
  <c r="AK30" i="2" s="1"/>
  <c r="AW43" i="2"/>
  <c r="AU43" i="2" s="1"/>
  <c r="AS43" i="2"/>
  <c r="BA43" i="2"/>
  <c r="AY43" i="2" s="1"/>
  <c r="AS32" i="2"/>
  <c r="D32" i="2"/>
  <c r="AW53" i="2"/>
  <c r="AU53" i="2" s="1"/>
  <c r="AS53" i="2"/>
  <c r="BA53" i="2"/>
  <c r="AY53" i="2" s="1"/>
  <c r="J50" i="2"/>
  <c r="BA54" i="2"/>
  <c r="AY54" i="2" s="1"/>
  <c r="AS54" i="2"/>
  <c r="P50" i="2"/>
  <c r="AW54" i="2"/>
  <c r="AU54" i="2" s="1"/>
  <c r="AW52" i="2"/>
  <c r="AU52" i="2" s="1"/>
  <c r="AS52" i="2"/>
  <c r="BA52" i="2"/>
  <c r="AY52" i="2" s="1"/>
  <c r="D50" i="2"/>
  <c r="BA49" i="2"/>
  <c r="AY49" i="2" s="1"/>
  <c r="AS49" i="2"/>
  <c r="AW49" i="2"/>
  <c r="AU49" i="2" s="1"/>
  <c r="D44" i="2"/>
  <c r="O19" i="2"/>
  <c r="O46" i="2" s="1"/>
  <c r="AK10" i="2"/>
  <c r="AK37" i="2" s="1"/>
  <c r="AD37" i="2"/>
  <c r="AN51" i="2" s="1"/>
  <c r="AD33" i="2"/>
  <c r="AN47" i="2" s="1"/>
  <c r="AK6" i="2"/>
  <c r="AK33" i="2" s="1"/>
  <c r="I13" i="2"/>
  <c r="I40" i="2" s="1"/>
  <c r="C53" i="2"/>
  <c r="E53" i="2"/>
  <c r="D53" i="2"/>
  <c r="AW50" i="2"/>
  <c r="AU50" i="2" s="1"/>
  <c r="AS50" i="2"/>
  <c r="BA50" i="2"/>
  <c r="AY50" i="2" s="1"/>
  <c r="J44" i="2"/>
  <c r="O41" i="2"/>
  <c r="P41" i="2"/>
  <c r="Q41" i="2"/>
  <c r="BN47" i="2"/>
  <c r="K38" i="2" s="1"/>
  <c r="BH47" i="2"/>
  <c r="AB47" i="2" s="1"/>
  <c r="BF47" i="2"/>
  <c r="BC47" i="2" s="1"/>
  <c r="AD31" i="2"/>
  <c r="AN45" i="2" s="1"/>
  <c r="O7" i="2"/>
  <c r="O34" i="2" s="1"/>
  <c r="AK4" i="2"/>
  <c r="AK31" i="2" s="1"/>
  <c r="I12" i="2"/>
  <c r="I39" i="2" s="1"/>
  <c r="Z33" i="2"/>
  <c r="AM47" i="2" s="1"/>
  <c r="AO47" i="2" s="1"/>
  <c r="AI6" i="2"/>
  <c r="AH52" i="2"/>
  <c r="C50" i="2" s="1"/>
  <c r="Z52" i="2"/>
  <c r="AM13" i="2"/>
  <c r="AM40" i="2" s="1"/>
  <c r="AI40" i="2"/>
  <c r="AI44" i="2"/>
  <c r="AO43" i="2"/>
  <c r="AT32" i="2"/>
  <c r="E32" i="2"/>
  <c r="AI47" i="2"/>
  <c r="AI36" i="2"/>
  <c r="AM9" i="2"/>
  <c r="AM36" i="2" s="1"/>
  <c r="AH54" i="2"/>
  <c r="O50" i="2" s="1"/>
  <c r="Z54" i="2"/>
  <c r="AO50" i="2"/>
  <c r="O6" i="2"/>
  <c r="O33" i="2" s="1"/>
  <c r="AI4" i="2"/>
  <c r="Z31" i="2"/>
  <c r="AM45" i="2" s="1"/>
  <c r="BH45" i="2"/>
  <c r="AB45" i="2" s="1"/>
  <c r="BF45" i="2"/>
  <c r="BC45" i="2" s="1"/>
  <c r="BN45" i="2"/>
  <c r="Q32" i="2" s="1"/>
  <c r="AI46" i="2"/>
  <c r="AO46" i="2"/>
  <c r="AI29" i="2"/>
  <c r="AM2" i="2"/>
  <c r="AM29" i="2" s="1"/>
  <c r="AI30" i="2"/>
  <c r="Z43" i="2"/>
  <c r="AH43" i="2"/>
  <c r="Z51" i="2"/>
  <c r="AH53" i="2"/>
  <c r="I50" i="2" s="1"/>
  <c r="Z53" i="2"/>
  <c r="AW48" i="2"/>
  <c r="AU48" i="2" s="1"/>
  <c r="AS48" i="2"/>
  <c r="BA48" i="2"/>
  <c r="AY48" i="2" s="1"/>
  <c r="P38" i="2"/>
  <c r="J53" i="2"/>
  <c r="I53" i="2"/>
  <c r="K53" i="2"/>
  <c r="BF44" i="2"/>
  <c r="BC44" i="2" s="1"/>
  <c r="BH44" i="2"/>
  <c r="AB44" i="2" s="1"/>
  <c r="BN44" i="2"/>
  <c r="K32" i="2" s="1"/>
  <c r="BN46" i="2"/>
  <c r="E38" i="2" s="1"/>
  <c r="BF46" i="2"/>
  <c r="BC46" i="2" s="1"/>
  <c r="BH46" i="2"/>
  <c r="AB46" i="2" s="1"/>
  <c r="Z37" i="2"/>
  <c r="AM51" i="2" s="1"/>
  <c r="AH51" i="2" s="1"/>
  <c r="O44" i="2" s="1"/>
  <c r="AI10" i="2"/>
  <c r="O18" i="2"/>
  <c r="O45" i="2" s="1"/>
  <c r="AH50" i="2"/>
  <c r="I44" i="2" s="1"/>
  <c r="Z50" i="2"/>
  <c r="AI45" i="2"/>
  <c r="AI32" i="2"/>
  <c r="AO54" i="2"/>
  <c r="AH49" i="2"/>
  <c r="C44" i="2" s="1"/>
  <c r="Z49" i="2"/>
  <c r="AO44" i="2"/>
  <c r="BN51" i="2"/>
  <c r="Q44" i="2" s="1"/>
  <c r="BH51" i="2"/>
  <c r="AB51" i="2" s="1"/>
  <c r="BF51" i="2"/>
  <c r="BC51" i="2" s="1"/>
  <c r="AM5" i="2" l="1"/>
  <c r="AM32" i="2" s="1"/>
  <c r="AM3" i="2"/>
  <c r="AM30" i="2" s="1"/>
  <c r="AM8" i="2"/>
  <c r="AM35" i="2" s="1"/>
  <c r="AI35" i="2"/>
  <c r="AO45" i="2"/>
  <c r="AS46" i="2"/>
  <c r="BA46" i="2"/>
  <c r="AY46" i="2" s="1"/>
  <c r="D38" i="2"/>
  <c r="AW46" i="2"/>
  <c r="AU46" i="2" s="1"/>
  <c r="BA44" i="2"/>
  <c r="AY44" i="2" s="1"/>
  <c r="AW44" i="2"/>
  <c r="AU44" i="2" s="1"/>
  <c r="J32" i="2"/>
  <c r="AS44" i="2"/>
  <c r="AW51" i="2"/>
  <c r="AU51" i="2" s="1"/>
  <c r="AS51" i="2"/>
  <c r="BA51" i="2"/>
  <c r="AY51" i="2" s="1"/>
  <c r="P44" i="2"/>
  <c r="AW45" i="2"/>
  <c r="AU45" i="2" s="1"/>
  <c r="AS45" i="2"/>
  <c r="BA45" i="2"/>
  <c r="AY45" i="2" s="1"/>
  <c r="P32" i="2"/>
  <c r="AH46" i="2"/>
  <c r="C38" i="2" s="1"/>
  <c r="Z46" i="2"/>
  <c r="AT53" i="2"/>
  <c r="J49" i="2" s="1"/>
  <c r="AR53" i="2"/>
  <c r="AQ53" i="2" s="1"/>
  <c r="AA53" i="2" s="1"/>
  <c r="C32" i="2"/>
  <c r="AR32" i="2"/>
  <c r="C35" i="2"/>
  <c r="AR35" i="2" s="1"/>
  <c r="E35" i="2"/>
  <c r="AT35" i="2" s="1"/>
  <c r="D35" i="2"/>
  <c r="AS35" i="2" s="1"/>
  <c r="AH47" i="2"/>
  <c r="I38" i="2" s="1"/>
  <c r="Z47" i="2"/>
  <c r="AH44" i="2"/>
  <c r="I32" i="2" s="1"/>
  <c r="Z44" i="2"/>
  <c r="AT43" i="2"/>
  <c r="AR43" i="2"/>
  <c r="AQ43" i="2" s="1"/>
  <c r="AA43" i="2" s="1"/>
  <c r="BA47" i="2"/>
  <c r="AY47" i="2" s="1"/>
  <c r="AS47" i="2"/>
  <c r="J38" i="2"/>
  <c r="AW47" i="2"/>
  <c r="AU47" i="2" s="1"/>
  <c r="AR48" i="2"/>
  <c r="AQ48" i="2" s="1"/>
  <c r="AA48" i="2" s="1"/>
  <c r="AT48" i="2"/>
  <c r="P37" i="2" s="1"/>
  <c r="AM4" i="2"/>
  <c r="AM31" i="2" s="1"/>
  <c r="AI31" i="2"/>
  <c r="AI33" i="2"/>
  <c r="AM6" i="2"/>
  <c r="AM33" i="2" s="1"/>
  <c r="AR49" i="2"/>
  <c r="AQ49" i="2" s="1"/>
  <c r="AA49" i="2" s="1"/>
  <c r="AT49" i="2"/>
  <c r="D43" i="2" s="1"/>
  <c r="AR54" i="2"/>
  <c r="AQ54" i="2" s="1"/>
  <c r="AA54" i="2" s="1"/>
  <c r="AT54" i="2"/>
  <c r="P49" i="2" s="1"/>
  <c r="Z45" i="2"/>
  <c r="AH45" i="2"/>
  <c r="O32" i="2" s="1"/>
  <c r="AI37" i="2"/>
  <c r="AM10" i="2"/>
  <c r="AM37" i="2" s="1"/>
  <c r="AR52" i="2"/>
  <c r="AQ52" i="2" s="1"/>
  <c r="AA52" i="2" s="1"/>
  <c r="AT52" i="2"/>
  <c r="D49" i="2" s="1"/>
  <c r="AO51" i="2"/>
  <c r="E41" i="2"/>
  <c r="D41" i="2"/>
  <c r="C41" i="2"/>
  <c r="J35" i="2"/>
  <c r="I35" i="2"/>
  <c r="K35" i="2"/>
  <c r="K47" i="2"/>
  <c r="J47" i="2"/>
  <c r="I47" i="2"/>
  <c r="Q53" i="2"/>
  <c r="P53" i="2"/>
  <c r="O53" i="2"/>
  <c r="AT50" i="2"/>
  <c r="J43" i="2" s="1"/>
  <c r="AR50" i="2"/>
  <c r="AQ50" i="2" s="1"/>
  <c r="AA50" i="2" s="1"/>
  <c r="E47" i="2" l="1"/>
  <c r="D47" i="2"/>
  <c r="C47" i="2"/>
  <c r="O47" i="2"/>
  <c r="Q47" i="2"/>
  <c r="P47" i="2"/>
  <c r="Q35" i="2"/>
  <c r="P35" i="2"/>
  <c r="O35" i="2"/>
  <c r="AR45" i="2"/>
  <c r="AQ45" i="2" s="1"/>
  <c r="AA45" i="2" s="1"/>
  <c r="AT45" i="2"/>
  <c r="P31" i="2" s="1"/>
  <c r="AT51" i="2"/>
  <c r="P43" i="2" s="1"/>
  <c r="AR51" i="2"/>
  <c r="AR47" i="2"/>
  <c r="AQ47" i="2" s="1"/>
  <c r="AA47" i="2" s="1"/>
  <c r="AT47" i="2"/>
  <c r="J37" i="2" s="1"/>
  <c r="K41" i="2"/>
  <c r="J41" i="2"/>
  <c r="I41" i="2"/>
  <c r="D31" i="2"/>
  <c r="AS31" i="2"/>
  <c r="AQ51" i="2"/>
  <c r="AA51" i="2" s="1"/>
  <c r="AT46" i="2"/>
  <c r="D37" i="2" s="1"/>
  <c r="AR46" i="2"/>
  <c r="AQ46" i="2" s="1"/>
  <c r="AA46" i="2" s="1"/>
  <c r="AR44" i="2"/>
  <c r="AQ44" i="2" s="1"/>
  <c r="AA44" i="2" s="1"/>
  <c r="AT44" i="2"/>
  <c r="J31" i="2" s="1"/>
  <c r="CO43" i="1" l="1"/>
  <c r="CO42" i="1"/>
  <c r="CO41" i="1"/>
  <c r="CO40" i="1"/>
  <c r="CO39" i="1"/>
  <c r="CO38" i="1"/>
  <c r="CO37" i="1"/>
  <c r="CO36" i="1"/>
  <c r="CO35" i="1"/>
  <c r="CO34" i="1"/>
  <c r="CG34" i="1"/>
  <c r="CO33" i="1"/>
  <c r="CG33" i="1"/>
  <c r="CO32" i="1"/>
  <c r="CG32" i="1"/>
  <c r="CO31" i="1"/>
  <c r="CG31" i="1"/>
  <c r="CO30" i="1"/>
  <c r="CG30" i="1"/>
  <c r="CO29" i="1"/>
  <c r="CG29" i="1"/>
  <c r="CO28" i="1"/>
  <c r="CG28" i="1"/>
  <c r="CO27" i="1"/>
  <c r="CG27" i="1"/>
  <c r="CO26" i="1"/>
  <c r="CG26" i="1"/>
  <c r="CO25" i="1"/>
  <c r="CG25" i="1"/>
  <c r="CO24" i="1"/>
  <c r="CG24" i="1"/>
  <c r="CO23" i="1"/>
  <c r="CG23" i="1"/>
  <c r="CO22" i="1"/>
  <c r="CG22" i="1"/>
  <c r="CO21" i="1"/>
  <c r="CG21" i="1"/>
  <c r="CO20" i="1"/>
  <c r="CG20" i="1"/>
  <c r="CO19" i="1"/>
  <c r="CG19" i="1"/>
  <c r="CO18" i="1"/>
  <c r="CG18" i="1"/>
  <c r="CO17" i="1"/>
  <c r="CG17" i="1"/>
  <c r="CO16" i="1"/>
  <c r="CG16" i="1"/>
  <c r="CO15" i="1"/>
  <c r="CG15" i="1"/>
  <c r="CO14" i="1"/>
  <c r="CG14" i="1"/>
  <c r="CO13" i="1"/>
  <c r="CG13" i="1"/>
  <c r="CO12" i="1"/>
  <c r="CG12" i="1"/>
  <c r="CO11" i="1"/>
  <c r="CG11" i="1"/>
  <c r="CO10" i="1"/>
  <c r="CG10" i="1"/>
  <c r="CO9" i="1"/>
  <c r="CG9" i="1"/>
  <c r="CO8" i="1"/>
  <c r="CG8" i="1"/>
  <c r="CO7" i="1"/>
  <c r="CG7" i="1"/>
  <c r="CO6" i="1"/>
  <c r="CG6" i="1"/>
  <c r="CO5" i="1"/>
  <c r="CG5" i="1"/>
  <c r="CO4" i="1"/>
  <c r="CG4" i="1"/>
  <c r="CO3" i="1"/>
  <c r="CG3" i="1"/>
  <c r="CO2" i="1"/>
  <c r="CG2" i="1"/>
  <c r="CO1" i="1"/>
  <c r="CG1" i="1"/>
  <c r="CP1" i="1" l="1"/>
  <c r="CH2" i="1"/>
  <c r="CP3" i="1"/>
  <c r="CP9" i="1"/>
  <c r="CH8" i="1"/>
  <c r="CH12" i="1"/>
  <c r="CH14" i="1"/>
  <c r="CH16" i="1"/>
  <c r="CH18" i="1"/>
  <c r="CH20" i="1"/>
  <c r="CH22" i="1"/>
  <c r="CH24" i="1"/>
  <c r="CH26" i="1"/>
  <c r="CH28" i="1"/>
  <c r="CH30" i="1"/>
  <c r="CH32" i="1"/>
  <c r="CH34" i="1"/>
  <c r="CP37" i="1"/>
  <c r="CP41" i="1"/>
  <c r="CP5" i="1"/>
  <c r="CP11" i="1"/>
  <c r="CP15" i="1"/>
  <c r="CP19" i="1"/>
  <c r="CP23" i="1"/>
  <c r="CP27" i="1"/>
  <c r="CP29" i="1"/>
  <c r="CP33" i="1"/>
  <c r="CP40" i="1"/>
  <c r="CH6" i="1"/>
  <c r="CH10" i="1"/>
  <c r="CP2" i="1"/>
  <c r="CP4" i="1"/>
  <c r="CP6" i="1"/>
  <c r="CP8" i="1"/>
  <c r="CP10" i="1"/>
  <c r="CP12" i="1"/>
  <c r="CP14" i="1"/>
  <c r="CP16" i="1"/>
  <c r="CP18" i="1"/>
  <c r="CP20" i="1"/>
  <c r="CP22" i="1"/>
  <c r="CP24" i="1"/>
  <c r="CP26" i="1"/>
  <c r="CP28" i="1"/>
  <c r="CP30" i="1"/>
  <c r="CP32" i="1"/>
  <c r="CP34" i="1"/>
  <c r="CP38" i="1"/>
  <c r="CP42" i="1"/>
  <c r="CP7" i="1"/>
  <c r="CP13" i="1"/>
  <c r="CP17" i="1"/>
  <c r="CP21" i="1"/>
  <c r="CP25" i="1"/>
  <c r="CP31" i="1"/>
  <c r="CP36" i="1"/>
  <c r="CH4" i="1"/>
  <c r="CH1" i="1"/>
  <c r="CH3" i="1"/>
  <c r="CH5" i="1"/>
  <c r="CH7" i="1"/>
  <c r="CH9" i="1"/>
  <c r="CH11" i="1"/>
  <c r="CH13" i="1"/>
  <c r="CH15" i="1"/>
  <c r="CH17" i="1"/>
  <c r="CH19" i="1"/>
  <c r="CH21" i="1"/>
  <c r="CH23" i="1"/>
  <c r="CH25" i="1"/>
  <c r="CH27" i="1"/>
  <c r="CH29" i="1"/>
  <c r="CH31" i="1"/>
  <c r="CH33" i="1"/>
  <c r="CP35" i="1"/>
  <c r="CP39" i="1"/>
  <c r="CP43" i="1"/>
  <c r="BY18" i="1" l="1"/>
  <c r="BY17" i="1"/>
  <c r="BY16" i="1"/>
  <c r="BY15" i="1"/>
  <c r="BY14" i="1"/>
  <c r="BY13" i="1"/>
  <c r="BY12" i="1"/>
  <c r="BY11" i="1"/>
  <c r="BY10" i="1"/>
  <c r="BY9" i="1"/>
  <c r="BY8" i="1"/>
  <c r="BY7" i="1"/>
  <c r="BY6" i="1"/>
  <c r="BY5" i="1"/>
  <c r="BY4" i="1"/>
  <c r="BY3" i="1"/>
  <c r="BY2" i="1"/>
  <c r="BY1" i="1"/>
  <c r="BZ2" i="1" l="1"/>
  <c r="BZ6" i="1"/>
  <c r="BZ10" i="1"/>
  <c r="BZ3" i="1"/>
  <c r="BZ15" i="1"/>
  <c r="BZ18" i="1"/>
  <c r="BZ11" i="1"/>
  <c r="BZ4" i="1"/>
  <c r="BZ8" i="1"/>
  <c r="BZ12" i="1"/>
  <c r="BZ16" i="1"/>
  <c r="BZ14" i="1"/>
  <c r="BZ7" i="1"/>
  <c r="BZ1" i="1"/>
  <c r="BZ5" i="1"/>
  <c r="BZ9" i="1"/>
  <c r="BZ13" i="1"/>
  <c r="BZ17" i="1"/>
  <c r="AL40" i="1"/>
  <c r="AJ40" i="1"/>
  <c r="AH40" i="1"/>
  <c r="AL39" i="1"/>
  <c r="AJ39" i="1"/>
  <c r="AH39" i="1"/>
  <c r="AL38" i="1"/>
  <c r="AJ38" i="1"/>
  <c r="AH38" i="1"/>
  <c r="AL37" i="1"/>
  <c r="AJ37" i="1"/>
  <c r="AH37" i="1"/>
  <c r="AL36" i="1"/>
  <c r="AJ36" i="1"/>
  <c r="AH36" i="1"/>
  <c r="AL35" i="1"/>
  <c r="AJ35" i="1"/>
  <c r="AH35" i="1"/>
  <c r="AL34" i="1"/>
  <c r="AJ34" i="1"/>
  <c r="AH34" i="1"/>
  <c r="AL33" i="1"/>
  <c r="AJ33" i="1"/>
  <c r="AH33" i="1"/>
  <c r="AL32" i="1"/>
  <c r="AJ32" i="1"/>
  <c r="AH32" i="1"/>
  <c r="AL31" i="1"/>
  <c r="AJ31" i="1"/>
  <c r="AH31" i="1"/>
  <c r="AL30" i="1"/>
  <c r="AJ30" i="1"/>
  <c r="AH30" i="1"/>
  <c r="AL29" i="1"/>
  <c r="AJ29" i="1"/>
  <c r="AH29" i="1"/>
  <c r="AD28" i="1"/>
  <c r="Z28" i="1"/>
  <c r="Y40" i="1"/>
  <c r="Y39" i="1"/>
  <c r="Y38" i="1"/>
  <c r="Y37" i="1"/>
  <c r="Y36" i="1"/>
  <c r="Y35" i="1"/>
  <c r="Y34" i="1"/>
  <c r="Y33" i="1"/>
  <c r="Y32" i="1"/>
  <c r="Y31" i="1"/>
  <c r="Y30" i="1"/>
  <c r="Y29" i="1"/>
  <c r="B52" i="1" l="1"/>
  <c r="H52" i="1"/>
  <c r="N52" i="1"/>
  <c r="B46" i="1"/>
  <c r="H46" i="1"/>
  <c r="N46" i="1"/>
  <c r="B40" i="1"/>
  <c r="H40" i="1"/>
  <c r="N40" i="1"/>
  <c r="B34" i="1"/>
  <c r="H34" i="1"/>
  <c r="N34" i="1"/>
  <c r="M50" i="1" l="1"/>
  <c r="M44" i="1"/>
  <c r="M38" i="1"/>
  <c r="G50" i="1"/>
  <c r="G44" i="1"/>
  <c r="G38" i="1"/>
  <c r="A50" i="1"/>
  <c r="A44" i="1"/>
  <c r="A38" i="1"/>
  <c r="M32" i="1"/>
  <c r="G32" i="1"/>
  <c r="A32" i="1"/>
  <c r="A28" i="1"/>
  <c r="Q28" i="1"/>
  <c r="B29" i="1"/>
  <c r="F29" i="1"/>
  <c r="AP2" i="1" l="1"/>
  <c r="AT2" i="1" l="1"/>
  <c r="AU2" i="1"/>
  <c r="AE2" i="1" s="1"/>
  <c r="AQ2" i="1"/>
  <c r="AV2" i="1"/>
  <c r="AR2" i="1"/>
  <c r="AB2" i="1" s="1"/>
  <c r="AR11" i="1"/>
  <c r="AB11" i="1" s="1"/>
  <c r="AV11" i="1"/>
  <c r="AR3" i="1"/>
  <c r="AB3" i="1" s="1"/>
  <c r="AV3" i="1"/>
  <c r="AQ12" i="1"/>
  <c r="AA12" i="1" s="1"/>
  <c r="AU12" i="1"/>
  <c r="AE12" i="1" s="1"/>
  <c r="AQ9" i="1"/>
  <c r="AA9" i="1" s="1"/>
  <c r="AU9" i="1"/>
  <c r="AE9" i="1" s="1"/>
  <c r="AQ11" i="1"/>
  <c r="AA11" i="1" s="1"/>
  <c r="AU11" i="1"/>
  <c r="AE11" i="1" s="1"/>
  <c r="AR10" i="1"/>
  <c r="AB10" i="1" s="1"/>
  <c r="AV10" i="1"/>
  <c r="AQ5" i="1"/>
  <c r="AU5" i="1"/>
  <c r="AE5" i="1" s="1"/>
  <c r="AP9" i="1"/>
  <c r="AT9" i="1"/>
  <c r="AP12" i="1"/>
  <c r="AT12" i="1"/>
  <c r="AQ10" i="1"/>
  <c r="AA10" i="1" s="1"/>
  <c r="AU10" i="1"/>
  <c r="AE10" i="1" s="1"/>
  <c r="AQ8" i="1"/>
  <c r="AA8" i="1" s="1"/>
  <c r="AU8" i="1"/>
  <c r="AE8" i="1" s="1"/>
  <c r="AQ7" i="1"/>
  <c r="AU7" i="1"/>
  <c r="AE7" i="1" s="1"/>
  <c r="AR6" i="1"/>
  <c r="AV6" i="1"/>
  <c r="AR13" i="1"/>
  <c r="AB13" i="1" s="1"/>
  <c r="AV13" i="1"/>
  <c r="AP6" i="1"/>
  <c r="AT6" i="1"/>
  <c r="AP13" i="1"/>
  <c r="AT13" i="1"/>
  <c r="AP10" i="1"/>
  <c r="AT10" i="1"/>
  <c r="AP5" i="1"/>
  <c r="AT5" i="1"/>
  <c r="AP11" i="1"/>
  <c r="AT11" i="1"/>
  <c r="AR7" i="1"/>
  <c r="AV7" i="1"/>
  <c r="AR8" i="1"/>
  <c r="AB8" i="1" s="1"/>
  <c r="AV8" i="1"/>
  <c r="AQ4" i="1"/>
  <c r="AA4" i="1" s="1"/>
  <c r="AA31" i="1" s="1"/>
  <c r="AU4" i="1"/>
  <c r="AE4" i="1" s="1"/>
  <c r="AE31" i="1" s="1"/>
  <c r="AR4" i="1"/>
  <c r="AV4" i="1"/>
  <c r="AR9" i="1"/>
  <c r="AB9" i="1" s="1"/>
  <c r="AV9" i="1"/>
  <c r="AP3" i="1"/>
  <c r="AT3" i="1"/>
  <c r="AP7" i="1"/>
  <c r="AT7" i="1"/>
  <c r="AQ6" i="1"/>
  <c r="AA6" i="1" s="1"/>
  <c r="AU6" i="1"/>
  <c r="AE6" i="1" s="1"/>
  <c r="AQ3" i="1"/>
  <c r="AA3" i="1" s="1"/>
  <c r="AU3" i="1"/>
  <c r="AE3" i="1" s="1"/>
  <c r="AQ13" i="1"/>
  <c r="AA13" i="1" s="1"/>
  <c r="AU13" i="1"/>
  <c r="AE13" i="1" s="1"/>
  <c r="AR12" i="1"/>
  <c r="AB12" i="1" s="1"/>
  <c r="AV12" i="1"/>
  <c r="AR5" i="1"/>
  <c r="AV5" i="1"/>
  <c r="AP4" i="1"/>
  <c r="AT4" i="1"/>
  <c r="AP8" i="1"/>
  <c r="AT8" i="1"/>
  <c r="BJ45" i="1" l="1"/>
  <c r="BK45" i="1"/>
  <c r="AB6" i="1"/>
  <c r="AB33" i="1" s="1"/>
  <c r="BP47" i="1" s="1"/>
  <c r="AB7" i="1"/>
  <c r="Q12" i="1" s="1"/>
  <c r="Q39" i="1" s="1"/>
  <c r="AA7" i="1"/>
  <c r="AA34" i="1" s="1"/>
  <c r="AB5" i="1"/>
  <c r="E12" i="1" s="1"/>
  <c r="E39" i="1" s="1"/>
  <c r="AB4" i="1"/>
  <c r="AB31" i="1" s="1"/>
  <c r="BP45" i="1" s="1"/>
  <c r="AA5" i="1"/>
  <c r="AA32" i="1" s="1"/>
  <c r="P24" i="1"/>
  <c r="P51" i="1" s="1"/>
  <c r="AA40" i="1"/>
  <c r="E18" i="1"/>
  <c r="E45" i="1" s="1"/>
  <c r="AB35" i="1"/>
  <c r="BP49" i="1" s="1"/>
  <c r="D18" i="1"/>
  <c r="D45" i="1" s="1"/>
  <c r="AA35" i="1"/>
  <c r="D24" i="1"/>
  <c r="D51" i="1" s="1"/>
  <c r="AA38" i="1"/>
  <c r="J24" i="1"/>
  <c r="J51" i="1" s="1"/>
  <c r="AA39" i="1"/>
  <c r="E24" i="1"/>
  <c r="E51" i="1" s="1"/>
  <c r="AB38" i="1"/>
  <c r="BP52" i="1" s="1"/>
  <c r="D7" i="1"/>
  <c r="D34" i="1" s="1"/>
  <c r="AS34" i="1" s="1"/>
  <c r="AE29" i="1"/>
  <c r="P25" i="1"/>
  <c r="P52" i="1" s="1"/>
  <c r="AE40" i="1"/>
  <c r="D13" i="1"/>
  <c r="D40" i="1" s="1"/>
  <c r="AE32" i="1"/>
  <c r="J7" i="1"/>
  <c r="J34" i="1" s="1"/>
  <c r="AE30" i="1"/>
  <c r="P13" i="1"/>
  <c r="P40" i="1" s="1"/>
  <c r="AE34" i="1"/>
  <c r="P19" i="1"/>
  <c r="P46" i="1" s="1"/>
  <c r="AE37" i="1"/>
  <c r="J19" i="1"/>
  <c r="J46" i="1" s="1"/>
  <c r="AE36" i="1"/>
  <c r="E6" i="1"/>
  <c r="E33" i="1" s="1"/>
  <c r="AT33" i="1" s="1"/>
  <c r="AB29" i="1"/>
  <c r="BP43" i="1" s="1"/>
  <c r="J13" i="1"/>
  <c r="J40" i="1" s="1"/>
  <c r="AE33" i="1"/>
  <c r="D19" i="1"/>
  <c r="D46" i="1" s="1"/>
  <c r="AE35" i="1"/>
  <c r="D25" i="1"/>
  <c r="D52" i="1" s="1"/>
  <c r="AE38" i="1"/>
  <c r="J25" i="1"/>
  <c r="J52" i="1" s="1"/>
  <c r="AE39" i="1"/>
  <c r="J12" i="1"/>
  <c r="J39" i="1" s="1"/>
  <c r="AA33" i="1"/>
  <c r="K24" i="1"/>
  <c r="K51" i="1" s="1"/>
  <c r="AB39" i="1"/>
  <c r="BP53" i="1" s="1"/>
  <c r="J6" i="1"/>
  <c r="J33" i="1" s="1"/>
  <c r="AA30" i="1"/>
  <c r="K18" i="1"/>
  <c r="K45" i="1" s="1"/>
  <c r="AB36" i="1"/>
  <c r="BP50" i="1" s="1"/>
  <c r="Q24" i="1"/>
  <c r="Q51" i="1" s="1"/>
  <c r="AB40" i="1"/>
  <c r="BP54" i="1" s="1"/>
  <c r="P18" i="1"/>
  <c r="P45" i="1" s="1"/>
  <c r="AA37" i="1"/>
  <c r="Q18" i="1"/>
  <c r="Q45" i="1" s="1"/>
  <c r="AB37" i="1"/>
  <c r="BP51" i="1" s="1"/>
  <c r="J18" i="1"/>
  <c r="J45" i="1" s="1"/>
  <c r="AA36" i="1"/>
  <c r="K6" i="1"/>
  <c r="K33" i="1" s="1"/>
  <c r="AB30" i="1"/>
  <c r="BP44" i="1" s="1"/>
  <c r="P7" i="1"/>
  <c r="P34" i="1" s="1"/>
  <c r="P6" i="1"/>
  <c r="P33" i="1" s="1"/>
  <c r="AA2" i="1"/>
  <c r="BA13" i="1"/>
  <c r="AF13" i="1" s="1"/>
  <c r="Q25" i="1" s="1"/>
  <c r="Q52" i="1" s="1"/>
  <c r="AY4" i="1"/>
  <c r="AY7" i="1"/>
  <c r="AY5" i="1"/>
  <c r="AY13" i="1"/>
  <c r="AY9" i="1"/>
  <c r="BA5" i="1"/>
  <c r="AF5" i="1" s="1"/>
  <c r="E13" i="1" s="1"/>
  <c r="E40" i="1" s="1"/>
  <c r="BA9" i="1"/>
  <c r="AF9" i="1" s="1"/>
  <c r="K19" i="1" s="1"/>
  <c r="K46" i="1" s="1"/>
  <c r="BA2" i="1"/>
  <c r="AF2" i="1" s="1"/>
  <c r="AF29" i="1" s="1"/>
  <c r="BQ43" i="1" s="1"/>
  <c r="BA8" i="1"/>
  <c r="AF8" i="1" s="1"/>
  <c r="E19" i="1" s="1"/>
  <c r="E46" i="1" s="1"/>
  <c r="BA3" i="1"/>
  <c r="AF3" i="1" s="1"/>
  <c r="AF30" i="1" s="1"/>
  <c r="BQ44" i="1" s="1"/>
  <c r="BA11" i="1"/>
  <c r="AF11" i="1" s="1"/>
  <c r="AF38" i="1" s="1"/>
  <c r="BQ52" i="1" s="1"/>
  <c r="BA10" i="1"/>
  <c r="AF10" i="1" s="1"/>
  <c r="AF37" i="1" s="1"/>
  <c r="BQ51" i="1" s="1"/>
  <c r="BA6" i="1"/>
  <c r="AF6" i="1" s="1"/>
  <c r="K13" i="1" s="1"/>
  <c r="K40" i="1" s="1"/>
  <c r="BA12" i="1"/>
  <c r="AF12" i="1" s="1"/>
  <c r="K25" i="1" s="1"/>
  <c r="K52" i="1" s="1"/>
  <c r="BA4" i="1"/>
  <c r="AF4" i="1" s="1"/>
  <c r="AF31" i="1" s="1"/>
  <c r="BQ45" i="1" s="1"/>
  <c r="BA7" i="1"/>
  <c r="AF7" i="1" s="1"/>
  <c r="AF34" i="1" s="1"/>
  <c r="BQ48" i="1" s="1"/>
  <c r="AY8" i="1"/>
  <c r="AY3" i="1"/>
  <c r="AY11" i="1"/>
  <c r="AY10" i="1"/>
  <c r="AY6" i="1"/>
  <c r="AY12" i="1"/>
  <c r="P12" i="1" l="1"/>
  <c r="P39" i="1" s="1"/>
  <c r="E7" i="1"/>
  <c r="E34" i="1" s="1"/>
  <c r="AT34" i="1" s="1"/>
  <c r="Q19" i="1"/>
  <c r="Q46" i="1" s="1"/>
  <c r="K7" i="1"/>
  <c r="K34" i="1" s="1"/>
  <c r="Q13" i="1"/>
  <c r="Q40" i="1" s="1"/>
  <c r="E25" i="1"/>
  <c r="E52" i="1" s="1"/>
  <c r="Q7" i="1"/>
  <c r="Q34" i="1" s="1"/>
  <c r="AF35" i="1"/>
  <c r="BQ49" i="1" s="1"/>
  <c r="BR49" i="1" s="1"/>
  <c r="AF40" i="1"/>
  <c r="BQ54" i="1" s="1"/>
  <c r="BR54" i="1" s="1"/>
  <c r="AF36" i="1"/>
  <c r="BQ50" i="1" s="1"/>
  <c r="BR50" i="1" s="1"/>
  <c r="AZ50" i="1" s="1"/>
  <c r="AF39" i="1"/>
  <c r="BQ53" i="1" s="1"/>
  <c r="BR53" i="1" s="1"/>
  <c r="AF33" i="1"/>
  <c r="BQ47" i="1" s="1"/>
  <c r="BR47" i="1" s="1"/>
  <c r="AF32" i="1"/>
  <c r="BQ46" i="1" s="1"/>
  <c r="BR45" i="1"/>
  <c r="AJ45" i="1" s="1"/>
  <c r="BI45" i="1"/>
  <c r="BD45" i="1"/>
  <c r="AK45" i="1"/>
  <c r="BK47" i="1"/>
  <c r="BK48" i="1"/>
  <c r="BK44" i="1"/>
  <c r="BJ50" i="1"/>
  <c r="BD50" i="1" s="1"/>
  <c r="BJ51" i="1"/>
  <c r="BK49" i="1"/>
  <c r="BJ46" i="1"/>
  <c r="BJ47" i="1"/>
  <c r="BD47" i="1" s="1"/>
  <c r="BK52" i="1"/>
  <c r="BK50" i="1"/>
  <c r="BK51" i="1"/>
  <c r="BK43" i="1"/>
  <c r="BJ53" i="1"/>
  <c r="BD53" i="1" s="1"/>
  <c r="BJ49" i="1"/>
  <c r="BD49" i="1" s="1"/>
  <c r="BJ54" i="1"/>
  <c r="BL45" i="1"/>
  <c r="BJ44" i="1"/>
  <c r="BD44" i="1" s="1"/>
  <c r="BK53" i="1"/>
  <c r="BK46" i="1"/>
  <c r="BK54" i="1"/>
  <c r="BJ52" i="1"/>
  <c r="BJ48" i="1"/>
  <c r="BD48" i="1" s="1"/>
  <c r="D12" i="1"/>
  <c r="D39" i="1" s="1"/>
  <c r="Q6" i="1"/>
  <c r="Q33" i="1" s="1"/>
  <c r="K12" i="1"/>
  <c r="K39" i="1" s="1"/>
  <c r="AB34" i="1"/>
  <c r="BP48" i="1" s="1"/>
  <c r="BR48" i="1" s="1"/>
  <c r="BR51" i="1"/>
  <c r="AB32" i="1"/>
  <c r="BP46" i="1" s="1"/>
  <c r="BR52" i="1"/>
  <c r="BR44" i="1"/>
  <c r="D6" i="1"/>
  <c r="D33" i="1" s="1"/>
  <c r="AS33" i="1" s="1"/>
  <c r="AA29" i="1"/>
  <c r="BR43" i="1"/>
  <c r="BC10" i="1"/>
  <c r="AD10" i="1" s="1"/>
  <c r="BC13" i="1"/>
  <c r="AD13" i="1" s="1"/>
  <c r="BC12" i="1"/>
  <c r="AD12" i="1" s="1"/>
  <c r="BC3" i="1"/>
  <c r="AD3" i="1" s="1"/>
  <c r="BC6" i="1"/>
  <c r="AD6" i="1" s="1"/>
  <c r="BC11" i="1"/>
  <c r="AD11" i="1" s="1"/>
  <c r="BC8" i="1"/>
  <c r="AD8" i="1" s="1"/>
  <c r="BC7" i="1"/>
  <c r="AD7" i="1" s="1"/>
  <c r="BC9" i="1"/>
  <c r="AD9" i="1" s="1"/>
  <c r="BC5" i="1"/>
  <c r="AD5" i="1" s="1"/>
  <c r="BC4" i="1"/>
  <c r="AD4" i="1" s="1"/>
  <c r="AD31" i="1" s="1"/>
  <c r="AN45" i="1" s="1"/>
  <c r="AZ45" i="1" l="1"/>
  <c r="BO45" i="1"/>
  <c r="BH45" i="1" s="1"/>
  <c r="AB45" i="1" s="1"/>
  <c r="BR46" i="1"/>
  <c r="AZ46" i="1" s="1"/>
  <c r="AZ53" i="1"/>
  <c r="BO53" i="1"/>
  <c r="BH53" i="1" s="1"/>
  <c r="AJ53" i="1"/>
  <c r="AJ46" i="1"/>
  <c r="AJ49" i="1"/>
  <c r="AZ49" i="1"/>
  <c r="AJ47" i="1"/>
  <c r="AZ47" i="1"/>
  <c r="AJ51" i="1"/>
  <c r="AZ51" i="1"/>
  <c r="BN45" i="1"/>
  <c r="Q32" i="1" s="1"/>
  <c r="BE45" i="1"/>
  <c r="AV45" i="1"/>
  <c r="AJ54" i="1"/>
  <c r="AZ54" i="1"/>
  <c r="BI52" i="1"/>
  <c r="BD52" i="1"/>
  <c r="AJ43" i="1"/>
  <c r="AZ43" i="1"/>
  <c r="AJ44" i="1"/>
  <c r="AZ44" i="1"/>
  <c r="AJ48" i="1"/>
  <c r="AZ48" i="1"/>
  <c r="BI54" i="1"/>
  <c r="BD54" i="1"/>
  <c r="BI46" i="1"/>
  <c r="BD46" i="1"/>
  <c r="BN53" i="1"/>
  <c r="BI51" i="1"/>
  <c r="BD51" i="1"/>
  <c r="AJ52" i="1"/>
  <c r="AZ52" i="1"/>
  <c r="BI53" i="1"/>
  <c r="BL46" i="1"/>
  <c r="BL44" i="1"/>
  <c r="BL49" i="1"/>
  <c r="BI44" i="1"/>
  <c r="BL51" i="1"/>
  <c r="AK52" i="1"/>
  <c r="AK44" i="1"/>
  <c r="AK53" i="1"/>
  <c r="AK51" i="1"/>
  <c r="AK49" i="1"/>
  <c r="AL45" i="1"/>
  <c r="AI45" i="1" s="1"/>
  <c r="Z45" i="1" s="1"/>
  <c r="AG45" i="1"/>
  <c r="AK47" i="1"/>
  <c r="AK50" i="1"/>
  <c r="AK48" i="1"/>
  <c r="AJ50" i="1"/>
  <c r="AK54" i="1"/>
  <c r="AK46" i="1"/>
  <c r="BL47" i="1"/>
  <c r="BI50" i="1"/>
  <c r="BI49" i="1"/>
  <c r="BI47" i="1"/>
  <c r="BI48" i="1"/>
  <c r="BL53" i="1"/>
  <c r="BJ43" i="1"/>
  <c r="BL52" i="1"/>
  <c r="BL48" i="1"/>
  <c r="BL54" i="1"/>
  <c r="BL50" i="1"/>
  <c r="BO50" i="1"/>
  <c r="BH50" i="1" s="1"/>
  <c r="BO52" i="1"/>
  <c r="BH52" i="1" s="1"/>
  <c r="BO46" i="1"/>
  <c r="BH46" i="1" s="1"/>
  <c r="BO54" i="1"/>
  <c r="BH54" i="1" s="1"/>
  <c r="BO51" i="1"/>
  <c r="BH51" i="1" s="1"/>
  <c r="BO43" i="1"/>
  <c r="BH43" i="1" s="1"/>
  <c r="BO48" i="1"/>
  <c r="BH48" i="1" s="1"/>
  <c r="BO49" i="1"/>
  <c r="BH49" i="1" s="1"/>
  <c r="BO44" i="1"/>
  <c r="BH44" i="1" s="1"/>
  <c r="BO47" i="1"/>
  <c r="BH47" i="1" s="1"/>
  <c r="AY2" i="1"/>
  <c r="BC2" i="1" s="1"/>
  <c r="Z2" i="1" s="1"/>
  <c r="Z29" i="1" s="1"/>
  <c r="AM43" i="1" s="1"/>
  <c r="C13" i="1"/>
  <c r="C40" i="1" s="1"/>
  <c r="AD32" i="1"/>
  <c r="AN46" i="1" s="1"/>
  <c r="O25" i="1"/>
  <c r="O52" i="1" s="1"/>
  <c r="AD40" i="1"/>
  <c r="AN54" i="1" s="1"/>
  <c r="I25" i="1"/>
  <c r="I52" i="1" s="1"/>
  <c r="AD39" i="1"/>
  <c r="AN53" i="1" s="1"/>
  <c r="I19" i="1"/>
  <c r="I46" i="1" s="1"/>
  <c r="AD36" i="1"/>
  <c r="AN50" i="1" s="1"/>
  <c r="I13" i="1"/>
  <c r="I40" i="1" s="1"/>
  <c r="AD33" i="1"/>
  <c r="AN47" i="1" s="1"/>
  <c r="O19" i="1"/>
  <c r="O46" i="1" s="1"/>
  <c r="AD37" i="1"/>
  <c r="AN51" i="1" s="1"/>
  <c r="C19" i="1"/>
  <c r="C46" i="1" s="1"/>
  <c r="AD35" i="1"/>
  <c r="AN49" i="1" s="1"/>
  <c r="C25" i="1"/>
  <c r="C52" i="1" s="1"/>
  <c r="AD38" i="1"/>
  <c r="AN52" i="1" s="1"/>
  <c r="O13" i="1"/>
  <c r="O40" i="1" s="1"/>
  <c r="AD34" i="1"/>
  <c r="AN48" i="1" s="1"/>
  <c r="I7" i="1"/>
  <c r="I34" i="1" s="1"/>
  <c r="AD30" i="1"/>
  <c r="AN44" i="1" s="1"/>
  <c r="AK13" i="1"/>
  <c r="AK40" i="1" s="1"/>
  <c r="AK10" i="1"/>
  <c r="AK37" i="1" s="1"/>
  <c r="O7" i="1"/>
  <c r="O34" i="1" s="1"/>
  <c r="Z10" i="1"/>
  <c r="Z13" i="1"/>
  <c r="AK4" i="1"/>
  <c r="AK31" i="1" s="1"/>
  <c r="Z4" i="1"/>
  <c r="AK8" i="1"/>
  <c r="AK35" i="1" s="1"/>
  <c r="Z8" i="1"/>
  <c r="AK12" i="1"/>
  <c r="AK39" i="1" s="1"/>
  <c r="Z12" i="1"/>
  <c r="AK7" i="1"/>
  <c r="AK34" i="1" s="1"/>
  <c r="Z7" i="1"/>
  <c r="Z34" i="1" s="1"/>
  <c r="AM48" i="1" s="1"/>
  <c r="AK3" i="1"/>
  <c r="AK30" i="1" s="1"/>
  <c r="Z3" i="1"/>
  <c r="Z30" i="1" s="1"/>
  <c r="AM44" i="1" s="1"/>
  <c r="AK5" i="1"/>
  <c r="AK32" i="1" s="1"/>
  <c r="Z5" i="1"/>
  <c r="Z32" i="1" s="1"/>
  <c r="AM46" i="1" s="1"/>
  <c r="AK11" i="1"/>
  <c r="AK38" i="1" s="1"/>
  <c r="Z11" i="1"/>
  <c r="AK9" i="1"/>
  <c r="AK36" i="1" s="1"/>
  <c r="Z9" i="1"/>
  <c r="AK6" i="1"/>
  <c r="AK33" i="1" s="1"/>
  <c r="Z6" i="1"/>
  <c r="Z33" i="1" s="1"/>
  <c r="AM47" i="1" s="1"/>
  <c r="BF45" i="1" l="1"/>
  <c r="BF53" i="1"/>
  <c r="BC45" i="1"/>
  <c r="AW45" i="1" s="1"/>
  <c r="AU45" i="1" s="1"/>
  <c r="AB53" i="1"/>
  <c r="K50" i="1"/>
  <c r="BN44" i="1"/>
  <c r="BF44" i="1"/>
  <c r="BN50" i="1"/>
  <c r="BF50" i="1"/>
  <c r="BN49" i="1"/>
  <c r="BF49" i="1"/>
  <c r="BN54" i="1"/>
  <c r="Q50" i="1" s="1"/>
  <c r="BF54" i="1"/>
  <c r="AV50" i="1"/>
  <c r="BE50" i="1"/>
  <c r="BL43" i="1"/>
  <c r="AG43" i="1" s="1"/>
  <c r="BD43" i="1"/>
  <c r="AG51" i="1"/>
  <c r="BE51" i="1"/>
  <c r="AV51" i="1"/>
  <c r="AL44" i="1"/>
  <c r="AI44" i="1" s="1"/>
  <c r="Z44" i="1" s="1"/>
  <c r="AV44" i="1"/>
  <c r="BE44" i="1"/>
  <c r="BN48" i="1"/>
  <c r="Q38" i="1" s="1"/>
  <c r="BF48" i="1"/>
  <c r="BN46" i="1"/>
  <c r="BF46" i="1"/>
  <c r="AV54" i="1"/>
  <c r="BE54" i="1"/>
  <c r="BE53" i="1"/>
  <c r="BC53" i="1" s="1"/>
  <c r="AV53" i="1"/>
  <c r="AV46" i="1"/>
  <c r="BE46" i="1"/>
  <c r="BN51" i="1"/>
  <c r="BF51" i="1"/>
  <c r="AV52" i="1"/>
  <c r="BE52" i="1"/>
  <c r="BN47" i="1"/>
  <c r="BF47" i="1"/>
  <c r="BN52" i="1"/>
  <c r="BF52" i="1"/>
  <c r="BC52" i="1" s="1"/>
  <c r="AV48" i="1"/>
  <c r="BE48" i="1"/>
  <c r="BE47" i="1"/>
  <c r="AV47" i="1"/>
  <c r="AG49" i="1"/>
  <c r="BE49" i="1"/>
  <c r="AV49" i="1"/>
  <c r="AL46" i="1"/>
  <c r="AI46" i="1" s="1"/>
  <c r="Z46" i="1" s="1"/>
  <c r="AG44" i="1"/>
  <c r="AG46" i="1"/>
  <c r="AL49" i="1"/>
  <c r="AI49" i="1" s="1"/>
  <c r="Z49" i="1" s="1"/>
  <c r="AL51" i="1"/>
  <c r="AI51" i="1" s="1"/>
  <c r="Z51" i="1" s="1"/>
  <c r="AO46" i="1"/>
  <c r="AO48" i="1"/>
  <c r="AG50" i="1"/>
  <c r="AL50" i="1"/>
  <c r="AI50" i="1" s="1"/>
  <c r="Z50" i="1" s="1"/>
  <c r="BI43" i="1"/>
  <c r="AB43" i="1" s="1"/>
  <c r="AK43" i="1"/>
  <c r="AB50" i="1"/>
  <c r="AG54" i="1"/>
  <c r="AL54" i="1"/>
  <c r="AI54" i="1" s="1"/>
  <c r="Z54" i="1" s="1"/>
  <c r="AL53" i="1"/>
  <c r="AI53" i="1" s="1"/>
  <c r="Z53" i="1" s="1"/>
  <c r="AG53" i="1"/>
  <c r="AL52" i="1"/>
  <c r="AI52" i="1" s="1"/>
  <c r="Z52" i="1" s="1"/>
  <c r="AG52" i="1"/>
  <c r="AL47" i="1"/>
  <c r="AI47" i="1" s="1"/>
  <c r="Z47" i="1" s="1"/>
  <c r="AG47" i="1"/>
  <c r="AO47" i="1"/>
  <c r="AO44" i="1"/>
  <c r="AL48" i="1"/>
  <c r="AI48" i="1" s="1"/>
  <c r="Z48" i="1" s="1"/>
  <c r="AG48" i="1"/>
  <c r="BN43" i="1"/>
  <c r="AB54" i="1"/>
  <c r="AB47" i="1"/>
  <c r="AB52" i="1"/>
  <c r="AB44" i="1"/>
  <c r="AB46" i="1"/>
  <c r="AB51" i="1"/>
  <c r="AB48" i="1"/>
  <c r="AB49" i="1"/>
  <c r="AI2" i="1"/>
  <c r="AI29" i="1" s="1"/>
  <c r="AD2" i="1"/>
  <c r="AD29" i="1" s="1"/>
  <c r="AN43" i="1" s="1"/>
  <c r="AO43" i="1" s="1"/>
  <c r="C6" i="1"/>
  <c r="I18" i="1"/>
  <c r="I45" i="1" s="1"/>
  <c r="Z36" i="1"/>
  <c r="AM50" i="1" s="1"/>
  <c r="AO50" i="1" s="1"/>
  <c r="C18" i="1"/>
  <c r="C45" i="1" s="1"/>
  <c r="Z35" i="1"/>
  <c r="AM49" i="1" s="1"/>
  <c r="AO49" i="1" s="1"/>
  <c r="O24" i="1"/>
  <c r="O51" i="1" s="1"/>
  <c r="Z40" i="1"/>
  <c r="AM54" i="1" s="1"/>
  <c r="AO54" i="1" s="1"/>
  <c r="O18" i="1"/>
  <c r="O45" i="1" s="1"/>
  <c r="Z37" i="1"/>
  <c r="AM51" i="1" s="1"/>
  <c r="AO51" i="1" s="1"/>
  <c r="C24" i="1"/>
  <c r="C51" i="1" s="1"/>
  <c r="Z38" i="1"/>
  <c r="AM52" i="1" s="1"/>
  <c r="AO52" i="1" s="1"/>
  <c r="I24" i="1"/>
  <c r="I51" i="1" s="1"/>
  <c r="Z39" i="1"/>
  <c r="AM53" i="1" s="1"/>
  <c r="AO53" i="1" s="1"/>
  <c r="O6" i="1"/>
  <c r="O33" i="1" s="1"/>
  <c r="Z31" i="1"/>
  <c r="AM45" i="1" s="1"/>
  <c r="AO45" i="1" s="1"/>
  <c r="AI13" i="1"/>
  <c r="AI12" i="1"/>
  <c r="AI11" i="1"/>
  <c r="AI7" i="1"/>
  <c r="O12" i="1"/>
  <c r="O39" i="1" s="1"/>
  <c r="AI10" i="1"/>
  <c r="AI6" i="1"/>
  <c r="I12" i="1"/>
  <c r="I39" i="1" s="1"/>
  <c r="AI9" i="1"/>
  <c r="AI5" i="1"/>
  <c r="C12" i="1"/>
  <c r="C39" i="1" s="1"/>
  <c r="AI8" i="1"/>
  <c r="AI3" i="1"/>
  <c r="I6" i="1"/>
  <c r="I33" i="1" s="1"/>
  <c r="AI4" i="1"/>
  <c r="BA45" i="1" l="1"/>
  <c r="AY45" i="1" s="1"/>
  <c r="Q44" i="1"/>
  <c r="K32" i="1"/>
  <c r="BC54" i="1"/>
  <c r="BA54" i="1" s="1"/>
  <c r="AY54" i="1" s="1"/>
  <c r="AS45" i="1"/>
  <c r="K38" i="1"/>
  <c r="BC50" i="1"/>
  <c r="BA50" i="1" s="1"/>
  <c r="AY50" i="1" s="1"/>
  <c r="E38" i="1"/>
  <c r="E44" i="1"/>
  <c r="BC47" i="1"/>
  <c r="AS47" i="1" s="1"/>
  <c r="E50" i="1"/>
  <c r="AS53" i="1"/>
  <c r="BA53" i="1"/>
  <c r="AY53" i="1" s="1"/>
  <c r="AR53" i="1" s="1"/>
  <c r="AW53" i="1"/>
  <c r="AU53" i="1" s="1"/>
  <c r="BC51" i="1"/>
  <c r="AS51" i="1" s="1"/>
  <c r="BC49" i="1"/>
  <c r="AS49" i="1" s="1"/>
  <c r="BC44" i="1"/>
  <c r="AS44" i="1" s="1"/>
  <c r="K44" i="1"/>
  <c r="BC46" i="1"/>
  <c r="AW46" i="1" s="1"/>
  <c r="AU46" i="1" s="1"/>
  <c r="BC48" i="1"/>
  <c r="AW48" i="1" s="1"/>
  <c r="AU48" i="1" s="1"/>
  <c r="BF43" i="1"/>
  <c r="AT45" i="1"/>
  <c r="AR45" i="1"/>
  <c r="BA52" i="1"/>
  <c r="AY52" i="1" s="1"/>
  <c r="AW52" i="1"/>
  <c r="AU52" i="1" s="1"/>
  <c r="AS52" i="1"/>
  <c r="AL43" i="1"/>
  <c r="AI43" i="1" s="1"/>
  <c r="AV43" i="1"/>
  <c r="BE43" i="1"/>
  <c r="C33" i="1"/>
  <c r="AR33" i="1" s="1"/>
  <c r="P32" i="1"/>
  <c r="AH47" i="1"/>
  <c r="AH44" i="1"/>
  <c r="AH48" i="1"/>
  <c r="AH46" i="1"/>
  <c r="J50" i="1"/>
  <c r="E32" i="1"/>
  <c r="AT32" i="1"/>
  <c r="AH49" i="1"/>
  <c r="AH54" i="1"/>
  <c r="AH51" i="1"/>
  <c r="AH50" i="1"/>
  <c r="AH45" i="1"/>
  <c r="AH53" i="1"/>
  <c r="AH52" i="1"/>
  <c r="AK2" i="1"/>
  <c r="AK29" i="1" s="1"/>
  <c r="C7" i="1"/>
  <c r="C34" i="1" s="1"/>
  <c r="AR34" i="1" s="1"/>
  <c r="AM7" i="1"/>
  <c r="AM34" i="1" s="1"/>
  <c r="AI34" i="1"/>
  <c r="AM11" i="1"/>
  <c r="AM38" i="1" s="1"/>
  <c r="AI38" i="1"/>
  <c r="AM4" i="1"/>
  <c r="AM31" i="1" s="1"/>
  <c r="AI31" i="1"/>
  <c r="AM5" i="1"/>
  <c r="AM32" i="1" s="1"/>
  <c r="AI32" i="1"/>
  <c r="AM10" i="1"/>
  <c r="AM37" i="1" s="1"/>
  <c r="AI37" i="1"/>
  <c r="AM12" i="1"/>
  <c r="AM39" i="1" s="1"/>
  <c r="AI39" i="1"/>
  <c r="AM8" i="1"/>
  <c r="AM35" i="1" s="1"/>
  <c r="AI35" i="1"/>
  <c r="AM6" i="1"/>
  <c r="AM33" i="1" s="1"/>
  <c r="AI33" i="1"/>
  <c r="AM3" i="1"/>
  <c r="AM30" i="1" s="1"/>
  <c r="AI30" i="1"/>
  <c r="AM9" i="1"/>
  <c r="AM36" i="1" s="1"/>
  <c r="AI36" i="1"/>
  <c r="AM13" i="1"/>
  <c r="AM40" i="1" s="1"/>
  <c r="AI40" i="1"/>
  <c r="AM2" i="1"/>
  <c r="AM29" i="1" s="1"/>
  <c r="AS54" i="1" l="1"/>
  <c r="AW47" i="1"/>
  <c r="AU47" i="1" s="1"/>
  <c r="AW54" i="1"/>
  <c r="AU54" i="1" s="1"/>
  <c r="AT54" i="1" s="1"/>
  <c r="AQ45" i="1"/>
  <c r="AA45" i="1" s="1"/>
  <c r="AS50" i="1"/>
  <c r="AW50" i="1"/>
  <c r="AU50" i="1" s="1"/>
  <c r="AT50" i="1" s="1"/>
  <c r="AQ53" i="1"/>
  <c r="AA53" i="1" s="1"/>
  <c r="BA47" i="1"/>
  <c r="AY47" i="1" s="1"/>
  <c r="AT47" i="1" s="1"/>
  <c r="AW51" i="1"/>
  <c r="AU51" i="1" s="1"/>
  <c r="BA48" i="1"/>
  <c r="AY48" i="1" s="1"/>
  <c r="AR48" i="1" s="1"/>
  <c r="J32" i="1"/>
  <c r="AS48" i="1"/>
  <c r="AW44" i="1"/>
  <c r="AU44" i="1" s="1"/>
  <c r="BA51" i="1"/>
  <c r="AY51" i="1" s="1"/>
  <c r="AR51" i="1" s="1"/>
  <c r="AQ51" i="1" s="1"/>
  <c r="BA44" i="1"/>
  <c r="AY44" i="1" s="1"/>
  <c r="AR44" i="1" s="1"/>
  <c r="AQ44" i="1" s="1"/>
  <c r="AA44" i="1" s="1"/>
  <c r="D44" i="1"/>
  <c r="AS46" i="1"/>
  <c r="BA46" i="1"/>
  <c r="AY46" i="1" s="1"/>
  <c r="AR46" i="1" s="1"/>
  <c r="BA49" i="1"/>
  <c r="AY49" i="1" s="1"/>
  <c r="AW49" i="1"/>
  <c r="AU49" i="1" s="1"/>
  <c r="AT53" i="1"/>
  <c r="D38" i="1"/>
  <c r="Z43" i="1"/>
  <c r="AH43" i="1"/>
  <c r="AR32" i="1" s="1"/>
  <c r="AR52" i="1"/>
  <c r="AQ52" i="1" s="1"/>
  <c r="AT52" i="1"/>
  <c r="AR50" i="1"/>
  <c r="BC43" i="1"/>
  <c r="AR54" i="1"/>
  <c r="AQ54" i="1" s="1"/>
  <c r="I38" i="1"/>
  <c r="O44" i="1"/>
  <c r="O38" i="1"/>
  <c r="O32" i="1"/>
  <c r="I32" i="1"/>
  <c r="O50" i="1"/>
  <c r="C38" i="1"/>
  <c r="P38" i="1"/>
  <c r="P50" i="1"/>
  <c r="P44" i="1"/>
  <c r="I50" i="1"/>
  <c r="C50" i="1"/>
  <c r="I44" i="1"/>
  <c r="C44" i="1"/>
  <c r="D50" i="1"/>
  <c r="J44" i="1"/>
  <c r="J38" i="1"/>
  <c r="J53" i="1"/>
  <c r="K53" i="1"/>
  <c r="I53" i="1"/>
  <c r="C53" i="1"/>
  <c r="D53" i="1"/>
  <c r="E53" i="1"/>
  <c r="Q53" i="1"/>
  <c r="P53" i="1"/>
  <c r="O53" i="1"/>
  <c r="J47" i="1"/>
  <c r="I47" i="1"/>
  <c r="K47" i="1"/>
  <c r="C47" i="1"/>
  <c r="D47" i="1"/>
  <c r="E47" i="1"/>
  <c r="Q47" i="1"/>
  <c r="P47" i="1"/>
  <c r="O47" i="1"/>
  <c r="K41" i="1"/>
  <c r="J41" i="1"/>
  <c r="I41" i="1"/>
  <c r="E41" i="1"/>
  <c r="D41" i="1"/>
  <c r="C41" i="1"/>
  <c r="P41" i="1"/>
  <c r="O41" i="1"/>
  <c r="Q41" i="1"/>
  <c r="C35" i="1"/>
  <c r="AR35" i="1" s="1"/>
  <c r="D35" i="1"/>
  <c r="AS35" i="1" s="1"/>
  <c r="E35" i="1"/>
  <c r="AT35" i="1" s="1"/>
  <c r="J35" i="1"/>
  <c r="K35" i="1"/>
  <c r="I35" i="1"/>
  <c r="Q35" i="1"/>
  <c r="P35" i="1"/>
  <c r="O35" i="1"/>
  <c r="AQ50" i="1" l="1"/>
  <c r="AR47" i="1"/>
  <c r="AQ47" i="1" s="1"/>
  <c r="AT51" i="1"/>
  <c r="AT48" i="1"/>
  <c r="AQ48" i="1"/>
  <c r="AA48" i="1" s="1"/>
  <c r="AT44" i="1"/>
  <c r="AT49" i="1"/>
  <c r="AR49" i="1"/>
  <c r="AQ49" i="1" s="1"/>
  <c r="AA49" i="1" s="1"/>
  <c r="AQ46" i="1"/>
  <c r="AA46" i="1" s="1"/>
  <c r="AT46" i="1"/>
  <c r="C32" i="1"/>
  <c r="AW43" i="1"/>
  <c r="AU43" i="1" s="1"/>
  <c r="AS43" i="1"/>
  <c r="BA43" i="1"/>
  <c r="AY43" i="1" s="1"/>
  <c r="P31" i="1"/>
  <c r="D32" i="1"/>
  <c r="J49" i="1"/>
  <c r="AA50" i="1"/>
  <c r="AA54" i="1"/>
  <c r="AA51" i="1"/>
  <c r="AA52" i="1"/>
  <c r="AS32" i="1"/>
  <c r="AA47" i="1"/>
  <c r="J31" i="1" l="1"/>
  <c r="D43" i="1"/>
  <c r="D37" i="1"/>
  <c r="AT43" i="1"/>
  <c r="AR43" i="1"/>
  <c r="AQ43" i="1" s="1"/>
  <c r="AA43" i="1" s="1"/>
  <c r="D49" i="1"/>
  <c r="P37" i="1"/>
  <c r="P49" i="1"/>
  <c r="P43" i="1"/>
  <c r="J43" i="1"/>
  <c r="J37" i="1"/>
  <c r="D31" i="1" l="1"/>
  <c r="AS31" i="1"/>
</calcChain>
</file>

<file path=xl/sharedStrings.xml><?xml version="1.0" encoding="utf-8"?>
<sst xmlns="http://schemas.openxmlformats.org/spreadsheetml/2006/main" count="1076" uniqueCount="179">
  <si>
    <t>　　月　　日</t>
    <rPh sb="2" eb="3">
      <t>ガツ</t>
    </rPh>
    <rPh sb="5" eb="6">
      <t>ニチ</t>
    </rPh>
    <phoneticPr fontId="1"/>
  </si>
  <si>
    <t>名前</t>
    <rPh sb="0" eb="2">
      <t>ナマエ</t>
    </rPh>
    <phoneticPr fontId="1"/>
  </si>
  <si>
    <t>①</t>
    <phoneticPr fontId="1"/>
  </si>
  <si>
    <t>②</t>
    <phoneticPr fontId="1"/>
  </si>
  <si>
    <t>③</t>
    <phoneticPr fontId="1"/>
  </si>
  <si>
    <t>⑥</t>
    <phoneticPr fontId="1"/>
  </si>
  <si>
    <t>⑤</t>
    <phoneticPr fontId="1"/>
  </si>
  <si>
    <t>④</t>
    <phoneticPr fontId="1"/>
  </si>
  <si>
    <t>⑦</t>
    <phoneticPr fontId="1"/>
  </si>
  <si>
    <t>⑧</t>
    <phoneticPr fontId="1"/>
  </si>
  <si>
    <t>⑨</t>
    <phoneticPr fontId="1"/>
  </si>
  <si>
    <t>⑫</t>
    <phoneticPr fontId="1"/>
  </si>
  <si>
    <t>⑪</t>
    <phoneticPr fontId="1"/>
  </si>
  <si>
    <t>⑩</t>
    <phoneticPr fontId="1"/>
  </si>
  <si>
    <t>○</t>
    <phoneticPr fontId="1"/>
  </si>
  <si>
    <t>被減数</t>
    <rPh sb="0" eb="1">
      <t>ヒ</t>
    </rPh>
    <rPh sb="1" eb="3">
      <t>ゲンスウ</t>
    </rPh>
    <phoneticPr fontId="1"/>
  </si>
  <si>
    <t>減数</t>
    <rPh sb="0" eb="2">
      <t>ゲンスウ</t>
    </rPh>
    <phoneticPr fontId="1"/>
  </si>
  <si>
    <t>①</t>
    <phoneticPr fontId="1"/>
  </si>
  <si>
    <t>③</t>
    <phoneticPr fontId="1"/>
  </si>
  <si>
    <t>⑨</t>
    <phoneticPr fontId="1"/>
  </si>
  <si>
    <t>－</t>
    <phoneticPr fontId="1"/>
  </si>
  <si>
    <t>＝</t>
    <phoneticPr fontId="1"/>
  </si>
  <si>
    <t>百</t>
    <rPh sb="0" eb="1">
      <t>ヒャク</t>
    </rPh>
    <phoneticPr fontId="1"/>
  </si>
  <si>
    <t>十</t>
    <rPh sb="0" eb="1">
      <t>ジュウ</t>
    </rPh>
    <phoneticPr fontId="1"/>
  </si>
  <si>
    <t>一</t>
    <rPh sb="0" eb="1">
      <t>イチ</t>
    </rPh>
    <phoneticPr fontId="1"/>
  </si>
  <si>
    <t>被減数修正</t>
    <rPh sb="0" eb="1">
      <t>ヒ</t>
    </rPh>
    <rPh sb="1" eb="3">
      <t>ゲンスウ</t>
    </rPh>
    <rPh sb="3" eb="5">
      <t>シュウセイ</t>
    </rPh>
    <phoneticPr fontId="1"/>
  </si>
  <si>
    <t>減数修正</t>
    <rPh sb="0" eb="2">
      <t>ゲンスウ</t>
    </rPh>
    <rPh sb="2" eb="4">
      <t>シュウセイ</t>
    </rPh>
    <phoneticPr fontId="1"/>
  </si>
  <si>
    <t>一位差</t>
    <rPh sb="0" eb="2">
      <t>イチイ</t>
    </rPh>
    <rPh sb="2" eb="3">
      <t>サ</t>
    </rPh>
    <phoneticPr fontId="1"/>
  </si>
  <si>
    <t>一位減数</t>
    <rPh sb="0" eb="2">
      <t>イチイ</t>
    </rPh>
    <rPh sb="2" eb="4">
      <t>ゲンスウ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</si>
  <si>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1"/>
  </si>
  <si>
    <t>D</t>
    <phoneticPr fontId="1"/>
  </si>
  <si>
    <t>A</t>
    <phoneticPr fontId="1"/>
  </si>
  <si>
    <t>C</t>
    <phoneticPr fontId="1"/>
  </si>
  <si>
    <t>B</t>
    <phoneticPr fontId="1"/>
  </si>
  <si>
    <t>十位</t>
    <rPh sb="0" eb="2">
      <t>ジュウイ</t>
    </rPh>
    <phoneticPr fontId="1"/>
  </si>
  <si>
    <t>一位</t>
    <rPh sb="0" eb="2">
      <t>イチイ</t>
    </rPh>
    <phoneticPr fontId="1"/>
  </si>
  <si>
    <t>十位被減数</t>
    <rPh sb="0" eb="1">
      <t>ジュウ</t>
    </rPh>
    <rPh sb="1" eb="2">
      <t>イ</t>
    </rPh>
    <rPh sb="2" eb="3">
      <t>ヒ</t>
    </rPh>
    <rPh sb="3" eb="5">
      <t>ゲンスウ</t>
    </rPh>
    <phoneticPr fontId="1"/>
  </si>
  <si>
    <t>十位減数</t>
    <rPh sb="0" eb="1">
      <t>ジュウ</t>
    </rPh>
    <rPh sb="1" eb="2">
      <t>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</si>
  <si>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1"/>
  </si>
  <si>
    <t>B
0</t>
    <phoneticPr fontId="1"/>
  </si>
  <si>
    <t>B斜線</t>
    <rPh sb="1" eb="3">
      <t>シャセン</t>
    </rPh>
    <phoneticPr fontId="1"/>
  </si>
  <si>
    <t>B
0</t>
    <phoneticPr fontId="1"/>
  </si>
  <si>
    <t>C
数
値</t>
    <rPh sb="2" eb="3">
      <t>スウ</t>
    </rPh>
    <rPh sb="4" eb="5">
      <t>チ</t>
    </rPh>
    <phoneticPr fontId="1"/>
  </si>
  <si>
    <t>A
10</t>
    <phoneticPr fontId="1"/>
  </si>
  <si>
    <t>一位くり下がり</t>
    <rPh sb="0" eb="2">
      <t>イチイ</t>
    </rPh>
    <rPh sb="4" eb="5">
      <t>サ</t>
    </rPh>
    <phoneticPr fontId="1"/>
  </si>
  <si>
    <t>十位くり下がり10</t>
    <rPh sb="0" eb="2">
      <t>ジュウイ</t>
    </rPh>
    <rPh sb="4" eb="5">
      <t>サ</t>
    </rPh>
    <phoneticPr fontId="1"/>
  </si>
  <si>
    <t>⓪</t>
    <phoneticPr fontId="1"/>
  </si>
  <si>
    <t>－</t>
    <phoneticPr fontId="1"/>
  </si>
  <si>
    <t>Ｄ</t>
    <phoneticPr fontId="1"/>
  </si>
  <si>
    <t>D
9</t>
    <phoneticPr fontId="1"/>
  </si>
  <si>
    <t>Dの数値10</t>
    <rPh sb="2" eb="4">
      <t>スウチ</t>
    </rPh>
    <phoneticPr fontId="1"/>
  </si>
  <si>
    <t>十位くり下がり</t>
    <rPh sb="0" eb="2">
      <t>ジュウイ</t>
    </rPh>
    <rPh sb="4" eb="5">
      <t>サ</t>
    </rPh>
    <phoneticPr fontId="1"/>
  </si>
  <si>
    <t>C
の数値10</t>
    <rPh sb="3" eb="5">
      <t>スウチ</t>
    </rPh>
    <phoneticPr fontId="1"/>
  </si>
  <si>
    <t>D
の
数
値
9</t>
    <rPh sb="4" eb="5">
      <t>スウ</t>
    </rPh>
    <rPh sb="6" eb="7">
      <t>チ</t>
    </rPh>
    <phoneticPr fontId="1"/>
  </si>
  <si>
    <t>C
の数値
10以外</t>
    <rPh sb="3" eb="5">
      <t>スウチ</t>
    </rPh>
    <rPh sb="8" eb="10">
      <t>イガイ</t>
    </rPh>
    <phoneticPr fontId="1"/>
  </si>
  <si>
    <t>E</t>
    <phoneticPr fontId="1"/>
  </si>
  <si>
    <t>F</t>
    <phoneticPr fontId="1"/>
  </si>
  <si>
    <t>①</t>
  </si>
  <si>
    <t>②</t>
  </si>
  <si>
    <t>③</t>
  </si>
  <si>
    <t>④</t>
  </si>
  <si>
    <t>⑤</t>
  </si>
  <si>
    <t>⑥</t>
  </si>
  <si>
    <t>⑦</t>
  </si>
  <si>
    <t>⑧</t>
  </si>
  <si>
    <t>⑨</t>
  </si>
  <si>
    <t>⑩</t>
  </si>
  <si>
    <t>⑪</t>
  </si>
  <si>
    <t>⑫</t>
  </si>
  <si>
    <t>C補正１減</t>
    <rPh sb="1" eb="3">
      <t>ホセイ</t>
    </rPh>
    <rPh sb="4" eb="5">
      <t>ゲン</t>
    </rPh>
    <phoneticPr fontId="1"/>
  </si>
  <si>
    <t>十位差０</t>
    <rPh sb="0" eb="2">
      <t>ジュウイ</t>
    </rPh>
    <rPh sb="2" eb="3">
      <t>サ</t>
    </rPh>
    <phoneticPr fontId="1"/>
  </si>
  <si>
    <t>C
10</t>
    <phoneticPr fontId="1"/>
  </si>
  <si>
    <t>D
数
値</t>
    <rPh sb="2" eb="3">
      <t>スウ</t>
    </rPh>
    <rPh sb="4" eb="5">
      <t>チ</t>
    </rPh>
    <phoneticPr fontId="1"/>
  </si>
  <si>
    <t>C
B
-1</t>
    <phoneticPr fontId="1"/>
  </si>
  <si>
    <t>C
斜
線</t>
    <rPh sb="2" eb="3">
      <t>シャ</t>
    </rPh>
    <rPh sb="4" eb="5">
      <t>セン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</si>
  <si>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1"/>
  </si>
  <si>
    <t>百位減数</t>
    <rPh sb="0" eb="1">
      <t>ヒャク</t>
    </rPh>
    <rPh sb="1" eb="2">
      <t>イ</t>
    </rPh>
    <rPh sb="2" eb="4">
      <t>ゲンスウ</t>
    </rPh>
    <phoneticPr fontId="1"/>
  </si>
  <si>
    <t>百位差</t>
    <rPh sb="0" eb="1">
      <t>ヒャク</t>
    </rPh>
    <rPh sb="1" eb="2">
      <t>イ</t>
    </rPh>
    <rPh sb="2" eb="3">
      <t>サ</t>
    </rPh>
    <phoneticPr fontId="1"/>
  </si>
  <si>
    <t>F数値</t>
    <rPh sb="1" eb="3">
      <t>スウチ</t>
    </rPh>
    <phoneticPr fontId="1"/>
  </si>
  <si>
    <t>E斜線</t>
    <rPh sb="1" eb="3">
      <t>シャセン</t>
    </rPh>
    <phoneticPr fontId="1"/>
  </si>
  <si>
    <t>okok</t>
    <phoneticPr fontId="1"/>
  </si>
  <si>
    <t>nono</t>
    <phoneticPr fontId="1"/>
  </si>
  <si>
    <t>B</t>
    <phoneticPr fontId="1"/>
  </si>
  <si>
    <t>iti</t>
    <phoneticPr fontId="1"/>
  </si>
  <si>
    <t>ni</t>
    <phoneticPr fontId="1"/>
  </si>
  <si>
    <t>san</t>
    <phoneticPr fontId="1"/>
  </si>
  <si>
    <t>si</t>
    <phoneticPr fontId="1"/>
  </si>
  <si>
    <t>go</t>
    <phoneticPr fontId="1"/>
  </si>
  <si>
    <t>roku</t>
    <phoneticPr fontId="1"/>
  </si>
  <si>
    <t>hati</t>
    <phoneticPr fontId="1"/>
  </si>
  <si>
    <t>ku</t>
    <phoneticPr fontId="1"/>
  </si>
  <si>
    <t>juu</t>
    <phoneticPr fontId="1"/>
  </si>
  <si>
    <t>juuiti</t>
    <phoneticPr fontId="1"/>
  </si>
  <si>
    <t>juuni</t>
    <phoneticPr fontId="1"/>
  </si>
  <si>
    <t>siti</t>
    <phoneticPr fontId="1"/>
  </si>
  <si>
    <t>indirect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</si>
  <si>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</si>
  <si>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</si>
  <si>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</si>
  <si>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</si>
  <si>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一位・十位くり下がり</t>
    </r>
    <rPh sb="2" eb="3">
      <t>ザン</t>
    </rPh>
    <rPh sb="4" eb="6">
      <t>ヒッサン</t>
    </rPh>
    <rPh sb="15" eb="17">
      <t>イチイ</t>
    </rPh>
    <rPh sb="18" eb="20">
      <t>ジュウイ</t>
    </rPh>
    <rPh sb="22" eb="23">
      <t>サ</t>
    </rPh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</si>
  <si>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4" eb="6">
      <t>ヒッサン</t>
    </rPh>
    <rPh sb="15" eb="17">
      <t>レンゾク</t>
    </rPh>
    <rPh sb="19" eb="20">
      <t>サ</t>
    </rPh>
    <phoneticPr fontId="1"/>
  </si>
  <si>
    <t>①</t>
    <phoneticPr fontId="1"/>
  </si>
  <si>
    <t>②</t>
    <phoneticPr fontId="1"/>
  </si>
  <si>
    <t>④</t>
    <phoneticPr fontId="1"/>
  </si>
  <si>
    <t>⑤</t>
    <phoneticPr fontId="1"/>
  </si>
  <si>
    <t>－</t>
    <phoneticPr fontId="1"/>
  </si>
  <si>
    <t>⑥</t>
    <phoneticPr fontId="1"/>
  </si>
  <si>
    <t>⑥</t>
    <phoneticPr fontId="1"/>
  </si>
  <si>
    <t>＝</t>
    <phoneticPr fontId="1"/>
  </si>
  <si>
    <t>⑥</t>
    <phoneticPr fontId="1"/>
  </si>
  <si>
    <t>－</t>
    <phoneticPr fontId="1"/>
  </si>
  <si>
    <t>＝</t>
    <phoneticPr fontId="1"/>
  </si>
  <si>
    <t>⑦</t>
    <phoneticPr fontId="1"/>
  </si>
  <si>
    <t>⑦</t>
    <phoneticPr fontId="1"/>
  </si>
  <si>
    <t>⑦</t>
    <phoneticPr fontId="1"/>
  </si>
  <si>
    <t>－</t>
    <phoneticPr fontId="1"/>
  </si>
  <si>
    <t>＝</t>
    <phoneticPr fontId="1"/>
  </si>
  <si>
    <t>④</t>
    <phoneticPr fontId="1"/>
  </si>
  <si>
    <t>⑩</t>
    <phoneticPr fontId="1"/>
  </si>
  <si>
    <t>⑫</t>
    <phoneticPr fontId="1"/>
  </si>
  <si>
    <t>⑫</t>
    <phoneticPr fontId="1"/>
  </si>
  <si>
    <t>A</t>
    <phoneticPr fontId="1"/>
  </si>
  <si>
    <t>⑨</t>
    <phoneticPr fontId="1"/>
  </si>
  <si>
    <t>⑫</t>
    <phoneticPr fontId="1"/>
  </si>
  <si>
    <t>－</t>
    <phoneticPr fontId="1"/>
  </si>
  <si>
    <t>E</t>
    <phoneticPr fontId="1"/>
  </si>
  <si>
    <t>C</t>
    <phoneticPr fontId="1"/>
  </si>
  <si>
    <t>D</t>
    <phoneticPr fontId="1"/>
  </si>
  <si>
    <t>C</t>
    <phoneticPr fontId="1"/>
  </si>
  <si>
    <t>iti</t>
    <phoneticPr fontId="1"/>
  </si>
  <si>
    <t>⑤</t>
    <phoneticPr fontId="1"/>
  </si>
  <si>
    <t>○</t>
    <phoneticPr fontId="1"/>
  </si>
  <si>
    <t>⑥</t>
    <phoneticPr fontId="1"/>
  </si>
  <si>
    <t>○</t>
    <phoneticPr fontId="1"/>
  </si>
  <si>
    <t>⑦</t>
    <phoneticPr fontId="1"/>
  </si>
  <si>
    <t>ku</t>
    <phoneticPr fontId="1"/>
  </si>
  <si>
    <t>B
0</t>
    <phoneticPr fontId="1"/>
  </si>
  <si>
    <t>A
10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</si>
  <si>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ひかれる数十位０</t>
    </r>
    <rPh sb="2" eb="3">
      <t>ザン</t>
    </rPh>
    <rPh sb="4" eb="6">
      <t>ヒッサン</t>
    </rPh>
    <rPh sb="19" eb="20">
      <t>カズ</t>
    </rPh>
    <rPh sb="20" eb="22">
      <t>ジュウイ</t>
    </rPh>
    <phoneticPr fontId="1"/>
  </si>
  <si>
    <t>①</t>
    <phoneticPr fontId="1"/>
  </si>
  <si>
    <t>①</t>
    <phoneticPr fontId="1"/>
  </si>
  <si>
    <t>－</t>
    <phoneticPr fontId="1"/>
  </si>
  <si>
    <t>＝</t>
    <phoneticPr fontId="1"/>
  </si>
  <si>
    <t>②</t>
    <phoneticPr fontId="1"/>
  </si>
  <si>
    <t>－</t>
    <phoneticPr fontId="1"/>
  </si>
  <si>
    <t>③</t>
    <phoneticPr fontId="1"/>
  </si>
  <si>
    <t>③</t>
    <phoneticPr fontId="1"/>
  </si>
  <si>
    <t>④</t>
    <phoneticPr fontId="1"/>
  </si>
  <si>
    <t>⑤</t>
    <phoneticPr fontId="1"/>
  </si>
  <si>
    <t>－</t>
    <phoneticPr fontId="1"/>
  </si>
  <si>
    <t>＝</t>
    <phoneticPr fontId="1"/>
  </si>
  <si>
    <t>⑩</t>
    <phoneticPr fontId="1"/>
  </si>
  <si>
    <t>③</t>
    <phoneticPr fontId="1"/>
  </si>
  <si>
    <t>D</t>
    <phoneticPr fontId="1"/>
  </si>
  <si>
    <t>D</t>
    <phoneticPr fontId="1"/>
  </si>
  <si>
    <t>⓪</t>
    <phoneticPr fontId="1"/>
  </si>
  <si>
    <t>⑩</t>
    <phoneticPr fontId="1"/>
  </si>
  <si>
    <r>
      <rPr>
        <b/>
        <sz val="36"/>
        <rFont val="UD デジタル 教科書体 N-R"/>
        <family val="1"/>
        <charset val="128"/>
      </rPr>
      <t>ひき算 筆算</t>
    </r>
    <r>
      <rPr>
        <b/>
        <sz val="36"/>
        <color rgb="FF0000FF"/>
        <rFont val="UD デジタル 教科書体 N-R"/>
        <family val="1"/>
        <charset val="128"/>
      </rPr>
      <t xml:space="preserve"> ３けた－２けた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phoneticPr fontId="1"/>
  </si>
  <si>
    <t>②</t>
    <phoneticPr fontId="1"/>
  </si>
  <si>
    <t>①</t>
    <phoneticPr fontId="1"/>
  </si>
  <si>
    <t>⑤</t>
    <phoneticPr fontId="1"/>
  </si>
  <si>
    <t>⑤</t>
    <phoneticPr fontId="1"/>
  </si>
  <si>
    <t>⑦</t>
    <phoneticPr fontId="1"/>
  </si>
  <si>
    <t>⑧</t>
    <phoneticPr fontId="1"/>
  </si>
  <si>
    <t>⑨</t>
    <phoneticPr fontId="1"/>
  </si>
  <si>
    <t>④</t>
    <phoneticPr fontId="1"/>
  </si>
  <si>
    <t>⑪</t>
    <phoneticPr fontId="1"/>
  </si>
  <si>
    <t>＝</t>
    <phoneticPr fontId="1"/>
  </si>
  <si>
    <t>①</t>
    <phoneticPr fontId="1"/>
  </si>
  <si>
    <t>indirect</t>
    <phoneticPr fontId="1"/>
  </si>
  <si>
    <t>E</t>
    <phoneticPr fontId="1"/>
  </si>
  <si>
    <t>B</t>
    <phoneticPr fontId="1"/>
  </si>
  <si>
    <t>D</t>
    <phoneticPr fontId="1"/>
  </si>
  <si>
    <t>Ｄ</t>
    <phoneticPr fontId="1"/>
  </si>
  <si>
    <t>A</t>
    <phoneticPr fontId="1"/>
  </si>
  <si>
    <t>san</t>
    <phoneticPr fontId="1"/>
  </si>
  <si>
    <t>go</t>
    <phoneticPr fontId="1"/>
  </si>
  <si>
    <t>juuiti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</si>
</sst>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0"/>
      <color rgb="FFFF0000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16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20"/>
      <color theme="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CFF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rgb="FFC00000"/>
      </left>
      <right style="dotted">
        <color rgb="FFC0000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8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3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7" fillId="0" borderId="7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7" xfId="0" applyFont="1" applyBorder="1">
      <alignment vertical="center"/>
    </xf>
    <xf numFmtId="0" fontId="8" fillId="0" borderId="9" xfId="0" applyFont="1" applyBorder="1">
      <alignment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3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5" xfId="0" applyFont="1" applyBorder="1">
      <alignment vertical="center"/>
    </xf>
    <xf numFmtId="0" fontId="12" fillId="0" borderId="0" xfId="0" applyFont="1">
      <alignment vertical="center"/>
    </xf>
    <xf numFmtId="0" fontId="12" fillId="0" borderId="14" xfId="0" applyFont="1" applyBorder="1">
      <alignment vertical="center"/>
    </xf>
    <xf numFmtId="0" fontId="5" fillId="0" borderId="14" xfId="0" applyFont="1" applyBorder="1" applyAlignment="1">
      <alignment horizontal="center" vertical="center"/>
    </xf>
    <xf numFmtId="0" fontId="12" fillId="0" borderId="4" xfId="0" applyFont="1" applyBorder="1">
      <alignment vertical="center"/>
    </xf>
    <xf numFmtId="0" fontId="5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2" fillId="0" borderId="5" xfId="0" applyFont="1" applyBorder="1">
      <alignment vertical="center"/>
    </xf>
    <xf numFmtId="0" fontId="12" fillId="0" borderId="6" xfId="0" applyFont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6" fillId="0" borderId="9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6" fillId="0" borderId="9" xfId="0" applyFont="1" applyBorder="1">
      <alignment vertical="center"/>
    </xf>
    <xf numFmtId="0" fontId="16" fillId="0" borderId="10" xfId="0" applyFont="1" applyBorder="1" applyAlignment="1">
      <alignment horizontal="center" vertical="center"/>
    </xf>
    <xf numFmtId="0" fontId="6" fillId="0" borderId="14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7" fillId="0" borderId="9" xfId="0" applyFont="1" applyBorder="1">
      <alignment vertical="center"/>
    </xf>
    <xf numFmtId="176" fontId="2" fillId="0" borderId="0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3" fillId="0" borderId="0" xfId="0" applyFont="1" applyAlignment="1"/>
    <xf numFmtId="0" fontId="12" fillId="0" borderId="0" xfId="0" applyFont="1" applyAlignment="1">
      <alignment horizontal="center" vertical="center"/>
    </xf>
    <xf numFmtId="0" fontId="19" fillId="0" borderId="17" xfId="0" applyFont="1" applyBorder="1">
      <alignment vertical="center"/>
    </xf>
    <xf numFmtId="0" fontId="21" fillId="0" borderId="0" xfId="0" applyFont="1">
      <alignment vertical="center"/>
    </xf>
    <xf numFmtId="0" fontId="19" fillId="0" borderId="0" xfId="0" applyFont="1" applyBorder="1">
      <alignment vertical="center"/>
    </xf>
    <xf numFmtId="0" fontId="12" fillId="0" borderId="0" xfId="0" applyFont="1" applyBorder="1">
      <alignment vertical="center"/>
    </xf>
    <xf numFmtId="0" fontId="15" fillId="0" borderId="0" xfId="0" applyFont="1" applyAlignment="1">
      <alignment horizontal="center" vertical="center"/>
    </xf>
    <xf numFmtId="0" fontId="22" fillId="0" borderId="0" xfId="0" applyFont="1" applyBorder="1">
      <alignment vertical="center"/>
    </xf>
    <xf numFmtId="0" fontId="18" fillId="0" borderId="0" xfId="0" applyFont="1" applyAlignment="1">
      <alignment horizontal="center" vertical="center"/>
    </xf>
    <xf numFmtId="0" fontId="19" fillId="0" borderId="18" xfId="0" applyFont="1" applyBorder="1">
      <alignment vertical="center"/>
    </xf>
    <xf numFmtId="0" fontId="18" fillId="0" borderId="17" xfId="0" applyFont="1" applyBorder="1">
      <alignment vertical="center"/>
    </xf>
    <xf numFmtId="0" fontId="18" fillId="0" borderId="16" xfId="0" applyFont="1" applyBorder="1" applyAlignment="1">
      <alignment horizontal="center" vertical="center"/>
    </xf>
    <xf numFmtId="0" fontId="23" fillId="0" borderId="0" xfId="0" applyFont="1" applyAlignment="1">
      <alignment textRotation="255"/>
    </xf>
    <xf numFmtId="0" fontId="7" fillId="0" borderId="0" xfId="0" applyFont="1" applyAlignment="1">
      <alignment textRotation="255"/>
    </xf>
    <xf numFmtId="0" fontId="7" fillId="0" borderId="0" xfId="0" applyFont="1" applyAlignment="1"/>
    <xf numFmtId="0" fontId="24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5" fillId="0" borderId="0" xfId="0" applyFont="1" applyBorder="1">
      <alignment vertical="center"/>
    </xf>
    <xf numFmtId="0" fontId="24" fillId="0" borderId="17" xfId="0" applyFont="1" applyBorder="1" applyAlignment="1">
      <alignment horizontal="left" vertical="center"/>
    </xf>
    <xf numFmtId="0" fontId="24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19" fillId="0" borderId="20" xfId="0" applyFont="1" applyBorder="1">
      <alignment vertical="center"/>
    </xf>
    <xf numFmtId="0" fontId="19" fillId="0" borderId="21" xfId="0" applyFont="1" applyBorder="1">
      <alignment vertical="center"/>
    </xf>
    <xf numFmtId="0" fontId="24" fillId="2" borderId="22" xfId="0" applyFont="1" applyFill="1" applyBorder="1" applyAlignment="1">
      <alignment horizontal="center" vertical="center"/>
    </xf>
    <xf numFmtId="0" fontId="19" fillId="3" borderId="22" xfId="0" applyFont="1" applyFill="1" applyBorder="1">
      <alignment vertical="center"/>
    </xf>
    <xf numFmtId="0" fontId="19" fillId="4" borderId="22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9" fillId="0" borderId="24" xfId="0" applyFont="1" applyBorder="1">
      <alignment vertical="center"/>
    </xf>
    <xf numFmtId="0" fontId="24" fillId="2" borderId="25" xfId="0" applyFont="1" applyFill="1" applyBorder="1" applyAlignment="1">
      <alignment horizontal="center" vertical="center"/>
    </xf>
    <xf numFmtId="0" fontId="19" fillId="3" borderId="25" xfId="0" applyFont="1" applyFill="1" applyBorder="1">
      <alignment vertical="center"/>
    </xf>
    <xf numFmtId="0" fontId="19" fillId="4" borderId="25" xfId="0" applyFont="1" applyFill="1" applyBorder="1">
      <alignment vertical="center"/>
    </xf>
    <xf numFmtId="0" fontId="7" fillId="0" borderId="0" xfId="0" applyFont="1" applyBorder="1">
      <alignment vertical="center"/>
    </xf>
    <xf numFmtId="0" fontId="25" fillId="0" borderId="0" xfId="0" applyFont="1" applyFill="1" applyBorder="1">
      <alignment vertical="center"/>
    </xf>
    <xf numFmtId="0" fontId="26" fillId="0" borderId="0" xfId="0" applyFont="1" applyBorder="1" applyAlignment="1">
      <alignment horizontal="center" vertical="center"/>
    </xf>
    <xf numFmtId="0" fontId="19" fillId="0" borderId="27" xfId="0" applyFont="1" applyBorder="1">
      <alignment vertical="center"/>
    </xf>
    <xf numFmtId="0" fontId="19" fillId="0" borderId="28" xfId="0" applyFont="1" applyBorder="1">
      <alignment vertical="center"/>
    </xf>
    <xf numFmtId="0" fontId="24" fillId="2" borderId="29" xfId="0" applyFont="1" applyFill="1" applyBorder="1" applyAlignment="1">
      <alignment horizontal="center" vertical="center"/>
    </xf>
    <xf numFmtId="0" fontId="19" fillId="3" borderId="29" xfId="0" applyFont="1" applyFill="1" applyBorder="1">
      <alignment vertical="center"/>
    </xf>
    <xf numFmtId="0" fontId="19" fillId="4" borderId="29" xfId="0" applyFont="1" applyFill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5" fillId="0" borderId="17" xfId="0" applyFont="1" applyBorder="1">
      <alignment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8" fillId="0" borderId="0" xfId="0" applyFont="1" applyAlignment="1">
      <alignment horizontal="center" vertical="top" wrapText="1"/>
    </xf>
    <xf numFmtId="0" fontId="0" fillId="0" borderId="0" xfId="0" applyAlignment="1">
      <alignment vertical="top" textRotation="255"/>
    </xf>
    <xf numFmtId="0" fontId="18" fillId="0" borderId="0" xfId="0" applyFont="1" applyAlignment="1">
      <alignment vertical="top" textRotation="255"/>
    </xf>
    <xf numFmtId="0" fontId="18" fillId="0" borderId="4" xfId="0" applyFont="1" applyBorder="1">
      <alignment vertical="center"/>
    </xf>
    <xf numFmtId="0" fontId="18" fillId="0" borderId="5" xfId="0" applyFont="1" applyBorder="1">
      <alignment vertical="center"/>
    </xf>
    <xf numFmtId="0" fontId="18" fillId="0" borderId="6" xfId="0" applyFont="1" applyBorder="1">
      <alignment vertical="center"/>
    </xf>
    <xf numFmtId="0" fontId="18" fillId="0" borderId="7" xfId="0" applyFont="1" applyBorder="1">
      <alignment vertical="center"/>
    </xf>
    <xf numFmtId="0" fontId="18" fillId="0" borderId="8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4" xfId="0" applyFont="1" applyBorder="1">
      <alignment vertical="center"/>
    </xf>
    <xf numFmtId="0" fontId="18" fillId="0" borderId="15" xfId="0" applyFont="1" applyBorder="1">
      <alignment vertical="center"/>
    </xf>
    <xf numFmtId="0" fontId="15" fillId="0" borderId="9" xfId="0" applyFont="1" applyBorder="1">
      <alignment vertical="center"/>
    </xf>
    <xf numFmtId="0" fontId="19" fillId="0" borderId="9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9" xfId="0" applyFont="1" applyBorder="1">
      <alignment vertical="center"/>
    </xf>
    <xf numFmtId="0" fontId="15" fillId="0" borderId="0" xfId="0" applyFont="1" applyBorder="1" applyAlignment="1">
      <alignment vertical="center" shrinkToFit="1"/>
    </xf>
    <xf numFmtId="0" fontId="15" fillId="0" borderId="0" xfId="0" applyFont="1" applyBorder="1" applyAlignment="1">
      <alignment horizontal="center" vertical="center" shrinkToFit="1"/>
    </xf>
    <xf numFmtId="0" fontId="19" fillId="0" borderId="5" xfId="0" applyFont="1" applyBorder="1">
      <alignment vertical="center"/>
    </xf>
    <xf numFmtId="0" fontId="19" fillId="0" borderId="6" xfId="0" applyFont="1" applyBorder="1">
      <alignment vertical="center"/>
    </xf>
    <xf numFmtId="0" fontId="19" fillId="0" borderId="8" xfId="0" applyFont="1" applyBorder="1">
      <alignment vertical="center"/>
    </xf>
    <xf numFmtId="0" fontId="19" fillId="0" borderId="14" xfId="0" applyFont="1" applyBorder="1">
      <alignment vertical="center"/>
    </xf>
    <xf numFmtId="0" fontId="19" fillId="0" borderId="15" xfId="0" applyFont="1" applyBorder="1">
      <alignment vertical="center"/>
    </xf>
    <xf numFmtId="0" fontId="19" fillId="0" borderId="4" xfId="0" applyFont="1" applyFill="1" applyBorder="1">
      <alignment vertical="center"/>
    </xf>
    <xf numFmtId="0" fontId="19" fillId="0" borderId="6" xfId="0" applyFont="1" applyFill="1" applyBorder="1">
      <alignment vertical="center"/>
    </xf>
    <xf numFmtId="0" fontId="19" fillId="0" borderId="7" xfId="0" applyFont="1" applyFill="1" applyBorder="1">
      <alignment vertical="center"/>
    </xf>
    <xf numFmtId="0" fontId="19" fillId="0" borderId="8" xfId="0" applyFont="1" applyFill="1" applyBorder="1">
      <alignment vertical="center"/>
    </xf>
    <xf numFmtId="0" fontId="19" fillId="0" borderId="13" xfId="0" applyFont="1" applyFill="1" applyBorder="1">
      <alignment vertical="center"/>
    </xf>
    <xf numFmtId="0" fontId="19" fillId="0" borderId="15" xfId="0" applyFont="1" applyFill="1" applyBorder="1">
      <alignment vertical="center"/>
    </xf>
    <xf numFmtId="0" fontId="24" fillId="0" borderId="0" xfId="0" applyFont="1" applyFill="1" applyAlignment="1">
      <alignment horizontal="center" vertical="center"/>
    </xf>
    <xf numFmtId="0" fontId="18" fillId="0" borderId="0" xfId="0" applyFont="1" applyFill="1">
      <alignment vertical="center"/>
    </xf>
    <xf numFmtId="0" fontId="20" fillId="0" borderId="0" xfId="0" applyFont="1" applyFill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0" fontId="18" fillId="0" borderId="3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top" wrapText="1"/>
    </xf>
    <xf numFmtId="0" fontId="19" fillId="0" borderId="17" xfId="0" applyFont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top" textRotation="255" wrapText="1"/>
    </xf>
    <xf numFmtId="0" fontId="19" fillId="0" borderId="32" xfId="0" applyFont="1" applyBorder="1" applyAlignment="1">
      <alignment horizontal="center" vertical="center"/>
    </xf>
    <xf numFmtId="0" fontId="19" fillId="0" borderId="33" xfId="0" applyFont="1" applyBorder="1" applyAlignment="1">
      <alignment horizontal="center" vertical="center"/>
    </xf>
    <xf numFmtId="0" fontId="19" fillId="0" borderId="34" xfId="0" applyFont="1" applyBorder="1" applyAlignment="1">
      <alignment horizontal="center" vertical="center"/>
    </xf>
    <xf numFmtId="0" fontId="19" fillId="0" borderId="31" xfId="0" applyFont="1" applyBorder="1" applyAlignment="1">
      <alignment horizontal="center" vertical="center"/>
    </xf>
    <xf numFmtId="0" fontId="15" fillId="0" borderId="32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34" xfId="0" applyFont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0" fontId="18" fillId="0" borderId="37" xfId="0" applyFont="1" applyFill="1" applyBorder="1" applyAlignment="1">
      <alignment horizontal="center" vertical="center"/>
    </xf>
    <xf numFmtId="0" fontId="15" fillId="0" borderId="32" xfId="0" applyFont="1" applyFill="1" applyBorder="1">
      <alignment vertical="center"/>
    </xf>
    <xf numFmtId="0" fontId="15" fillId="0" borderId="33" xfId="0" applyFont="1" applyFill="1" applyBorder="1">
      <alignment vertical="center"/>
    </xf>
    <xf numFmtId="0" fontId="15" fillId="0" borderId="34" xfId="0" applyFont="1" applyFill="1" applyBorder="1">
      <alignment vertical="center"/>
    </xf>
    <xf numFmtId="0" fontId="15" fillId="0" borderId="32" xfId="0" applyFont="1" applyBorder="1">
      <alignment vertical="center"/>
    </xf>
    <xf numFmtId="0" fontId="15" fillId="0" borderId="33" xfId="0" applyFont="1" applyBorder="1">
      <alignment vertical="center"/>
    </xf>
    <xf numFmtId="0" fontId="15" fillId="0" borderId="34" xfId="0" applyFont="1" applyBorder="1">
      <alignment vertical="center"/>
    </xf>
    <xf numFmtId="0" fontId="15" fillId="5" borderId="17" xfId="0" applyFont="1" applyFill="1" applyBorder="1" applyAlignment="1">
      <alignment horizontal="center" vertical="top" wrapText="1"/>
    </xf>
    <xf numFmtId="0" fontId="2" fillId="3" borderId="0" xfId="0" applyFont="1" applyFill="1" applyAlignment="1">
      <alignment horizontal="center" vertical="top" textRotation="255"/>
    </xf>
    <xf numFmtId="0" fontId="15" fillId="0" borderId="0" xfId="0" applyFont="1" applyBorder="1">
      <alignment vertical="center"/>
    </xf>
    <xf numFmtId="0" fontId="15" fillId="0" borderId="0" xfId="0" applyFont="1" applyAlignment="1">
      <alignment horizontal="center"/>
    </xf>
    <xf numFmtId="0" fontId="19" fillId="0" borderId="17" xfId="0" applyFont="1" applyBorder="1" applyAlignment="1">
      <alignment vertical="center" shrinkToFit="1"/>
    </xf>
    <xf numFmtId="0" fontId="28" fillId="0" borderId="5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center"/>
    </xf>
    <xf numFmtId="0" fontId="29" fillId="0" borderId="5" xfId="0" applyFont="1" applyBorder="1" applyAlignment="1">
      <alignment horizontal="center" vertical="center"/>
    </xf>
    <xf numFmtId="0" fontId="34" fillId="0" borderId="32" xfId="0" applyFont="1" applyFill="1" applyBorder="1">
      <alignment vertical="center"/>
    </xf>
    <xf numFmtId="0" fontId="8" fillId="0" borderId="0" xfId="0" applyFont="1" applyBorder="1">
      <alignment vertical="center"/>
    </xf>
    <xf numFmtId="0" fontId="9" fillId="0" borderId="16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30" fillId="0" borderId="0" xfId="0" applyFont="1" applyBorder="1" applyAlignment="1">
      <alignment horizontal="left" vertical="center" shrinkToFit="1"/>
    </xf>
    <xf numFmtId="176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76" fontId="2" fillId="0" borderId="0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9" fillId="5" borderId="0" xfId="0" applyFont="1" applyFill="1">
      <alignment vertical="center"/>
    </xf>
    <xf numFmtId="0" fontId="18" fillId="5" borderId="0" xfId="0" applyFont="1" applyFill="1">
      <alignment vertical="center"/>
    </xf>
    <xf numFmtId="0" fontId="18" fillId="6" borderId="0" xfId="0" applyFont="1" applyFill="1">
      <alignment vertical="center"/>
    </xf>
    <xf numFmtId="0" fontId="19" fillId="6" borderId="0" xfId="0" applyFont="1" applyFill="1">
      <alignment vertical="center"/>
    </xf>
    <xf numFmtId="0" fontId="3" fillId="5" borderId="0" xfId="0" applyFont="1" applyFill="1" applyAlignment="1"/>
    <xf numFmtId="0" fontId="12" fillId="5" borderId="0" xfId="0" applyFont="1" applyFill="1" applyAlignment="1">
      <alignment horizontal="center" vertical="center"/>
    </xf>
    <xf numFmtId="0" fontId="12" fillId="5" borderId="0" xfId="0" applyFont="1" applyFill="1">
      <alignment vertical="center"/>
    </xf>
    <xf numFmtId="0" fontId="15" fillId="5" borderId="17" xfId="0" applyFont="1" applyFill="1" applyBorder="1">
      <alignment vertical="center"/>
    </xf>
    <xf numFmtId="0" fontId="15" fillId="7" borderId="17" xfId="0" applyFont="1" applyFill="1" applyBorder="1">
      <alignment vertical="center"/>
    </xf>
    <xf numFmtId="0" fontId="3" fillId="7" borderId="0" xfId="0" applyFont="1" applyFill="1" applyAlignment="1"/>
    <xf numFmtId="0" fontId="12" fillId="7" borderId="0" xfId="0" applyFont="1" applyFill="1" applyAlignment="1">
      <alignment horizontal="center" vertical="center"/>
    </xf>
    <xf numFmtId="0" fontId="12" fillId="7" borderId="0" xfId="0" applyFont="1" applyFill="1">
      <alignment vertical="center"/>
    </xf>
    <xf numFmtId="0" fontId="19" fillId="7" borderId="0" xfId="0" applyFont="1" applyFill="1">
      <alignment vertical="center"/>
    </xf>
    <xf numFmtId="0" fontId="3" fillId="0" borderId="0" xfId="0" applyFont="1" applyFill="1" applyAlignment="1"/>
    <xf numFmtId="0" fontId="12" fillId="0" borderId="0" xfId="0" applyFont="1" applyFill="1" applyAlignment="1">
      <alignment horizontal="center" vertical="center"/>
    </xf>
    <xf numFmtId="0" fontId="12" fillId="0" borderId="0" xfId="0" applyFont="1" applyFill="1">
      <alignment vertical="center"/>
    </xf>
    <xf numFmtId="0" fontId="19" fillId="0" borderId="0" xfId="0" applyFont="1" applyFill="1">
      <alignment vertical="center"/>
    </xf>
    <xf numFmtId="0" fontId="3" fillId="0" borderId="0" xfId="0" applyFont="1" applyFill="1">
      <alignment vertical="center"/>
    </xf>
  </cellXfs>
  <cellStyles count="1">
    <cellStyle name="標準" xfId="0" builtinId="0"/>
  </cellStyles>
  <dxfs count="520"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00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CCFF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b/>
        <i val="0"/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6.e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4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4" name="直線コネクタ 3"/>
        <xdr:cNvCxnSpPr/>
      </xdr:nvCxnSpPr>
      <xdr:spPr>
        <a:xfrm>
          <a:off x="8501455" y="16882082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8" name="円/楕円 7"/>
        <xdr:cNvSpPr>
          <a:spLocks noChangeAspect="1"/>
        </xdr:cNvSpPr>
      </xdr:nvSpPr>
      <xdr:spPr>
        <a:xfrm>
          <a:off x="22290171" y="1361285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9" name="円/楕円 8"/>
        <xdr:cNvSpPr>
          <a:spLocks noChangeAspect="1"/>
        </xdr:cNvSpPr>
      </xdr:nvSpPr>
      <xdr:spPr>
        <a:xfrm>
          <a:off x="22978340" y="13690023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10" name="円/楕円 9"/>
        <xdr:cNvSpPr>
          <a:spLocks noChangeAspect="1"/>
        </xdr:cNvSpPr>
      </xdr:nvSpPr>
      <xdr:spPr>
        <a:xfrm>
          <a:off x="21761509" y="13595532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itiB" spid="_x0000_s2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B" spid="_x0000_s2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anB" spid="_x0000_s22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iB" spid="_x0000_s2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goB" spid="_x0000_s22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rokuB" spid="_x0000_s2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sitiB" spid="_x0000_s2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B" spid="_x0000_s2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kuB" spid="_x0000_s2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B" spid="_x0000_s2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uitiB" spid="_x0000_s22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juuniB" spid="_x0000_s2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itiC" spid="_x0000_s22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niC" spid="_x0000_s22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sanC" spid="_x0000_s22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siC" spid="_x0000_s22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goC" spid="_x0000_s229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rokuC" spid="_x0000_s229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sitiC" spid="_x0000_s229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hatiC" spid="_x0000_s230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kuC" spid="_x0000_s230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juuC" spid="_x0000_s230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juuitiC" spid="_x0000_s230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juuniC" spid="_x0000_s230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itiE" spid="_x0000_s23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niE" spid="_x0000_s23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sanE" spid="_x0000_s23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siE" spid="_x0000_s23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69" name="図 68"/>
            <xdr:cNvPicPr>
              <a:picLocks noChangeAspect="1" noChangeArrowheads="1"/>
              <a:extLst>
                <a:ext uri="{84589F7E-364E-4C9E-8A38-B11213B215E9}">
                  <a14:cameraTool cellRange="goE" spid="_x0000_s23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71" name="図 70"/>
            <xdr:cNvPicPr>
              <a:picLocks noChangeAspect="1" noChangeArrowheads="1"/>
              <a:extLst>
                <a:ext uri="{84589F7E-364E-4C9E-8A38-B11213B215E9}">
                  <a14:cameraTool cellRange="rokuE" spid="_x0000_s23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sitiE" spid="_x0000_s23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hatiE" spid="_x0000_s23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kuE" spid="_x0000_s23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juuE" spid="_x0000_s23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juuitiE" spid="_x0000_s23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juuniE" spid="_x0000_s23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30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30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30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30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30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3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30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30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3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3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3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3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30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30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30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30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30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30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30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30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30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309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309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309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3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3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3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3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3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3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3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3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3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3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3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3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41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41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41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41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41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41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41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4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411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411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412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4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4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4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4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4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4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4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4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65026</xdr:colOff>
      <xdr:row>38</xdr:row>
      <xdr:rowOff>50046</xdr:rowOff>
    </xdr:from>
    <xdr:to>
      <xdr:col>19</xdr:col>
      <xdr:colOff>488340</xdr:colOff>
      <xdr:row>38</xdr:row>
      <xdr:rowOff>462643</xdr:rowOff>
    </xdr:to>
    <xdr:cxnSp macro="">
      <xdr:nvCxnSpPr>
        <xdr:cNvPr id="2" name="直線コネクタ 1"/>
        <xdr:cNvCxnSpPr/>
      </xdr:nvCxnSpPr>
      <xdr:spPr>
        <a:xfrm>
          <a:off x="8513701" y="16852146"/>
          <a:ext cx="423314" cy="412597"/>
        </a:xfrm>
        <a:prstGeom prst="line">
          <a:avLst/>
        </a:prstGeom>
        <a:ln w="127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51</xdr:col>
      <xdr:colOff>115303</xdr:colOff>
      <xdr:row>31</xdr:row>
      <xdr:rowOff>60613</xdr:rowOff>
    </xdr:from>
    <xdr:to>
      <xdr:col>51</xdr:col>
      <xdr:colOff>429778</xdr:colOff>
      <xdr:row>31</xdr:row>
      <xdr:rowOff>384613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8991600" y="13700413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52</xdr:col>
      <xdr:colOff>152976</xdr:colOff>
      <xdr:row>31</xdr:row>
      <xdr:rowOff>77932</xdr:rowOff>
    </xdr:from>
    <xdr:to>
      <xdr:col>52</xdr:col>
      <xdr:colOff>467451</xdr:colOff>
      <xdr:row>31</xdr:row>
      <xdr:rowOff>401932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8991600" y="13717732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50</xdr:col>
      <xdr:colOff>121377</xdr:colOff>
      <xdr:row>31</xdr:row>
      <xdr:rowOff>43295</xdr:rowOff>
    </xdr:from>
    <xdr:to>
      <xdr:col>50</xdr:col>
      <xdr:colOff>435852</xdr:colOff>
      <xdr:row>31</xdr:row>
      <xdr:rowOff>367295</xdr:rowOff>
    </xdr:to>
    <xdr:sp macro="" textlink="">
      <xdr:nvSpPr>
        <xdr:cNvPr id="5" name="円/楕円 4"/>
        <xdr:cNvSpPr>
          <a:spLocks noChangeAspect="1"/>
        </xdr:cNvSpPr>
      </xdr:nvSpPr>
      <xdr:spPr>
        <a:xfrm>
          <a:off x="8991600" y="13683095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9525</xdr:colOff>
          <xdr:row>33</xdr:row>
          <xdr:rowOff>9525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itiB" spid="_x0000_s5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9525</xdr:colOff>
          <xdr:row>33</xdr:row>
          <xdr:rowOff>9525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niB" spid="_x0000_s512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32</xdr:row>
          <xdr:rowOff>0</xdr:rowOff>
        </xdr:from>
        <xdr:to>
          <xdr:col>16</xdr:col>
          <xdr:colOff>9525</xdr:colOff>
          <xdr:row>33</xdr:row>
          <xdr:rowOff>9525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sanB" spid="_x0000_s5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9525</xdr:colOff>
          <xdr:row>39</xdr:row>
          <xdr:rowOff>9525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siB" spid="_x0000_s512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3620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9525</xdr:colOff>
          <xdr:row>39</xdr:row>
          <xdr:rowOff>9525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goB" spid="_x0000_s512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38</xdr:row>
          <xdr:rowOff>0</xdr:rowOff>
        </xdr:from>
        <xdr:to>
          <xdr:col>16</xdr:col>
          <xdr:colOff>9525</xdr:colOff>
          <xdr:row>39</xdr:row>
          <xdr:rowOff>9525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rokuB" spid="_x0000_s51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9525</xdr:colOff>
          <xdr:row>45</xdr:row>
          <xdr:rowOff>9525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itiB" spid="_x0000_s51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9525</xdr:colOff>
          <xdr:row>45</xdr:row>
          <xdr:rowOff>9525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atiB" spid="_x0000_s5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44</xdr:row>
          <xdr:rowOff>0</xdr:rowOff>
        </xdr:from>
        <xdr:to>
          <xdr:col>16</xdr:col>
          <xdr:colOff>9525</xdr:colOff>
          <xdr:row>45</xdr:row>
          <xdr:rowOff>9525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kuB" spid="_x0000_s51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10375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9525</xdr:colOff>
          <xdr:row>51</xdr:row>
          <xdr:rowOff>9525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juuB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9525</xdr:colOff>
          <xdr:row>51</xdr:row>
          <xdr:rowOff>9525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juuitiB" spid="_x0000_s51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50</xdr:row>
          <xdr:rowOff>0</xdr:rowOff>
        </xdr:from>
        <xdr:to>
          <xdr:col>16</xdr:col>
          <xdr:colOff>9525</xdr:colOff>
          <xdr:row>51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juuniB" spid="_x0000_s5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9525</xdr:colOff>
          <xdr:row>32</xdr:row>
          <xdr:rowOff>85725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itiC" spid="_x0000_s5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31</xdr:row>
          <xdr:rowOff>0</xdr:rowOff>
        </xdr:from>
        <xdr:to>
          <xdr:col>10</xdr:col>
          <xdr:colOff>9525</xdr:colOff>
          <xdr:row>32</xdr:row>
          <xdr:rowOff>85725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niC" spid="_x0000_s5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08622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31</xdr:row>
          <xdr:rowOff>0</xdr:rowOff>
        </xdr:from>
        <xdr:to>
          <xdr:col>16</xdr:col>
          <xdr:colOff>9525</xdr:colOff>
          <xdr:row>32</xdr:row>
          <xdr:rowOff>85725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C" spid="_x0000_s5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36398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9525</xdr:colOff>
          <xdr:row>38</xdr:row>
          <xdr:rowOff>85725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iC" spid="_x0000_s5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37</xdr:row>
          <xdr:rowOff>0</xdr:rowOff>
        </xdr:from>
        <xdr:to>
          <xdr:col>10</xdr:col>
          <xdr:colOff>9525</xdr:colOff>
          <xdr:row>38</xdr:row>
          <xdr:rowOff>85725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goC" spid="_x0000_s5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37</xdr:row>
          <xdr:rowOff>0</xdr:rowOff>
        </xdr:from>
        <xdr:to>
          <xdr:col>16</xdr:col>
          <xdr:colOff>9525</xdr:colOff>
          <xdr:row>38</xdr:row>
          <xdr:rowOff>85725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C" spid="_x0000_s5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63449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9525</xdr:colOff>
          <xdr:row>44</xdr:row>
          <xdr:rowOff>85725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sitiC" spid="_x0000_s5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43</xdr:row>
          <xdr:rowOff>0</xdr:rowOff>
        </xdr:from>
        <xdr:to>
          <xdr:col>10</xdr:col>
          <xdr:colOff>9525</xdr:colOff>
          <xdr:row>44</xdr:row>
          <xdr:rowOff>85725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hatiC" spid="_x0000_s5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43</xdr:row>
          <xdr:rowOff>0</xdr:rowOff>
        </xdr:from>
        <xdr:to>
          <xdr:col>16</xdr:col>
          <xdr:colOff>9525</xdr:colOff>
          <xdr:row>44</xdr:row>
          <xdr:rowOff>85725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kuC" spid="_x0000_s5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19050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9525</xdr:colOff>
          <xdr:row>50</xdr:row>
          <xdr:rowOff>85725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juuC" spid="_x0000_s5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3620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49</xdr:row>
          <xdr:rowOff>0</xdr:rowOff>
        </xdr:from>
        <xdr:to>
          <xdr:col>10</xdr:col>
          <xdr:colOff>9525</xdr:colOff>
          <xdr:row>50</xdr:row>
          <xdr:rowOff>85725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juuitiC" spid="_x0000_s5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08622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0</xdr:colOff>
          <xdr:row>49</xdr:row>
          <xdr:rowOff>0</xdr:rowOff>
        </xdr:from>
        <xdr:to>
          <xdr:col>16</xdr:col>
          <xdr:colOff>9525</xdr:colOff>
          <xdr:row>50</xdr:row>
          <xdr:rowOff>85725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juuniC" spid="_x0000_s5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10375" y="21755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9525</xdr:colOff>
          <xdr:row>33</xdr:row>
          <xdr:rowOff>9525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itiE" spid="_x0000_s5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32</xdr:row>
          <xdr:rowOff>0</xdr:rowOff>
        </xdr:from>
        <xdr:to>
          <xdr:col>9</xdr:col>
          <xdr:colOff>9525</xdr:colOff>
          <xdr:row>33</xdr:row>
          <xdr:rowOff>9525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niE" spid="_x0000_s5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32</xdr:row>
          <xdr:rowOff>0</xdr:rowOff>
        </xdr:from>
        <xdr:to>
          <xdr:col>15</xdr:col>
          <xdr:colOff>9525</xdr:colOff>
          <xdr:row>33</xdr:row>
          <xdr:rowOff>9525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sanE" spid="_x0000_s5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40970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9525</xdr:colOff>
          <xdr:row>39</xdr:row>
          <xdr:rowOff>9525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siE" spid="_x0000_s5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38</xdr:row>
          <xdr:rowOff>0</xdr:rowOff>
        </xdr:from>
        <xdr:to>
          <xdr:col>9</xdr:col>
          <xdr:colOff>9525</xdr:colOff>
          <xdr:row>39</xdr:row>
          <xdr:rowOff>9525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goE" spid="_x0000_s5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54330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38</xdr:row>
          <xdr:rowOff>0</xdr:rowOff>
        </xdr:from>
        <xdr:to>
          <xdr:col>15</xdr:col>
          <xdr:colOff>9525</xdr:colOff>
          <xdr:row>39</xdr:row>
          <xdr:rowOff>9525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rokuE" spid="_x0000_s5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168021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9525</xdr:colOff>
          <xdr:row>45</xdr:row>
          <xdr:rowOff>9525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sitiE" spid="_x0000_s5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44</xdr:row>
          <xdr:rowOff>0</xdr:rowOff>
        </xdr:from>
        <xdr:to>
          <xdr:col>9</xdr:col>
          <xdr:colOff>9525</xdr:colOff>
          <xdr:row>45</xdr:row>
          <xdr:rowOff>9525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atiE" spid="_x0000_s5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44</xdr:row>
          <xdr:rowOff>0</xdr:rowOff>
        </xdr:from>
        <xdr:to>
          <xdr:col>15</xdr:col>
          <xdr:colOff>9525</xdr:colOff>
          <xdr:row>45</xdr:row>
          <xdr:rowOff>9525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kuE" spid="_x0000_s5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267450" y="195072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9525</xdr:colOff>
          <xdr:row>51</xdr:row>
          <xdr:rowOff>9525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juuE" spid="_x0000_s51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191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50</xdr:row>
          <xdr:rowOff>0</xdr:rowOff>
        </xdr:from>
        <xdr:to>
          <xdr:col>9</xdr:col>
          <xdr:colOff>9525</xdr:colOff>
          <xdr:row>51</xdr:row>
          <xdr:rowOff>9525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juuitiE" spid="_x0000_s5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54330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0</xdr:colOff>
          <xdr:row>50</xdr:row>
          <xdr:rowOff>0</xdr:rowOff>
        </xdr:from>
        <xdr:to>
          <xdr:col>15</xdr:col>
          <xdr:colOff>9525</xdr:colOff>
          <xdr:row>51</xdr:row>
          <xdr:rowOff>9525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juuniE" spid="_x0000_s5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267450" y="22212300"/>
              <a:ext cx="552450" cy="5429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tabSelected="1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100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34"/>
      <c r="T1" s="34"/>
      <c r="U1" s="34"/>
      <c r="V1" s="34"/>
      <c r="W1" s="34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0.22987047732808752</v>
      </c>
      <c r="BZ1" s="40">
        <f ca="1">RANK(BY1,$BY$1:$BY$100,)</f>
        <v>15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0.62114705336051002</v>
      </c>
      <c r="CH1" s="40">
        <f ca="1">RANK(CG1,$CG$1:$CG$100,)</f>
        <v>19</v>
      </c>
      <c r="CI1" s="17"/>
      <c r="CJ1" s="37">
        <v>1</v>
      </c>
      <c r="CK1" s="37">
        <v>1</v>
      </c>
      <c r="CL1" s="37">
        <v>4</v>
      </c>
      <c r="CN1" s="38" t="s">
        <v>24</v>
      </c>
      <c r="CO1" s="39">
        <f ca="1">RAND()</f>
        <v>0.1609334649751275</v>
      </c>
      <c r="CP1" s="40">
        <f t="shared" ref="CP1:CP43" ca="1" si="0">RANK(CO1,$CO$1:$CO$100,)</f>
        <v>36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37"/>
      <c r="Y2" s="56" t="s">
        <v>17</v>
      </c>
      <c r="Z2" s="41">
        <f ca="1">IF(AND(BC2&lt;0,AP2&lt;9),AP2+1,AP2)</f>
        <v>6</v>
      </c>
      <c r="AA2" s="41">
        <f ca="1">AQ2</f>
        <v>3</v>
      </c>
      <c r="AB2" s="41">
        <f ca="1">AR2</f>
        <v>5</v>
      </c>
      <c r="AC2" s="37"/>
      <c r="AD2" s="41">
        <f ca="1">IF(AND(BC2&lt;0,AP2=9),AT2-1,AT2)</f>
        <v>0</v>
      </c>
      <c r="AE2" s="41">
        <f ca="1">AU2</f>
        <v>9</v>
      </c>
      <c r="AF2" s="41">
        <f ca="1">IF(BA2=0,RANDBETWEEN(1,9),AV2)</f>
        <v>8</v>
      </c>
      <c r="AG2" s="37"/>
      <c r="AH2" s="56" t="s">
        <v>17</v>
      </c>
      <c r="AI2" s="41">
        <f ca="1">Z2*100+AA2*10+AB2</f>
        <v>635</v>
      </c>
      <c r="AJ2" s="61" t="s">
        <v>20</v>
      </c>
      <c r="AK2" s="41">
        <f ca="1">AD2*100+AE2*10+AF2</f>
        <v>98</v>
      </c>
      <c r="AL2" s="61" t="s">
        <v>21</v>
      </c>
      <c r="AM2" s="41">
        <f t="shared" ref="AM2:AM13" ca="1" si="1">AI2-AK2</f>
        <v>537</v>
      </c>
      <c r="AN2" s="37"/>
      <c r="AO2" s="56" t="s">
        <v>17</v>
      </c>
      <c r="AP2" s="83">
        <f ca="1">VLOOKUP($BZ1,$CB$1:$CD$101,2,FALSE)</f>
        <v>6</v>
      </c>
      <c r="AQ2" s="83">
        <f ca="1">VLOOKUP($CH1,$CJ$1:$CL$101,2,FALSE)</f>
        <v>3</v>
      </c>
      <c r="AR2" s="83">
        <f ca="1">VLOOKUP($CP1,$CR$1:$CT$101,2,FALSE)</f>
        <v>5</v>
      </c>
      <c r="AS2" s="37"/>
      <c r="AT2" s="83">
        <f ca="1">VLOOKUP($BZ1,$CB$1:$CD$101,3,FALSE)</f>
        <v>0</v>
      </c>
      <c r="AU2" s="83">
        <f ca="1">VLOOKUP($CH1,$CJ$1:$CL$101,3,FALSE)</f>
        <v>9</v>
      </c>
      <c r="AV2" s="83">
        <f ca="1">VLOOKUP($CP1,$CR$1:$CT$101,3,FALSE)</f>
        <v>8</v>
      </c>
      <c r="AW2" s="37"/>
      <c r="AX2" s="56" t="s">
        <v>17</v>
      </c>
      <c r="AY2" s="41">
        <f ca="1">AP2*100+AQ2*10+AR2</f>
        <v>635</v>
      </c>
      <c r="AZ2" s="61" t="s">
        <v>20</v>
      </c>
      <c r="BA2" s="41">
        <f ca="1">AT2*100+AU2*10+AV2</f>
        <v>98</v>
      </c>
      <c r="BB2" s="61" t="s">
        <v>21</v>
      </c>
      <c r="BC2" s="41">
        <f t="shared" ref="BC2:BC13" ca="1" si="2">AY2-BA2</f>
        <v>537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8" ca="1" si="3">RAND()</f>
        <v>7.9059972270827616E-2</v>
      </c>
      <c r="BZ2" s="40">
        <f t="shared" ref="BZ2:BZ18" ca="1" si="4">RANK(BY2,$BY$1:$BY$100,)</f>
        <v>17</v>
      </c>
      <c r="CA2" s="17"/>
      <c r="CB2" s="37">
        <v>2</v>
      </c>
      <c r="CC2" s="37">
        <v>2</v>
      </c>
      <c r="CD2" s="37">
        <v>0</v>
      </c>
      <c r="CG2" s="39">
        <f t="shared" ref="CG2:CG34" ca="1" si="5">RAND()</f>
        <v>0.62340119657698612</v>
      </c>
      <c r="CH2" s="40">
        <f t="shared" ref="CH2:CH34" ca="1" si="6">RANK(CG2,$CG$1:$CG$100,)</f>
        <v>18</v>
      </c>
      <c r="CI2" s="17"/>
      <c r="CJ2" s="37">
        <v>2</v>
      </c>
      <c r="CK2" s="37">
        <v>1</v>
      </c>
      <c r="CL2" s="37">
        <v>5</v>
      </c>
      <c r="CO2" s="39">
        <f t="shared" ref="CO2:CO43" ca="1" si="7">RAND()</f>
        <v>0.5230635009821385</v>
      </c>
      <c r="CP2" s="40">
        <f t="shared" ca="1" si="0"/>
        <v>19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3</v>
      </c>
      <c r="Z3" s="41">
        <f t="shared" ref="Z3:Z13" ca="1" si="8">IF(AND(BC3&lt;0,AP3&lt;9),AP3+1,AP3)</f>
        <v>8</v>
      </c>
      <c r="AA3" s="41">
        <f t="shared" ref="AA3:AA13" ca="1" si="9">AQ3</f>
        <v>3</v>
      </c>
      <c r="AB3" s="41">
        <f t="shared" ref="AB3:AB13" ca="1" si="10">AR3</f>
        <v>2</v>
      </c>
      <c r="AC3" s="37"/>
      <c r="AD3" s="41">
        <f t="shared" ref="AD3:AD13" ca="1" si="11">IF(AND(BC3&lt;0,AP3=9),AT3-1,AT3)</f>
        <v>0</v>
      </c>
      <c r="AE3" s="41">
        <f t="shared" ref="AE3:AE13" ca="1" si="12">AU3</f>
        <v>8</v>
      </c>
      <c r="AF3" s="41">
        <f t="shared" ref="AF3:AF13" ca="1" si="13">IF(BA3=0,RANDBETWEEN(1,9),AV3)</f>
        <v>6</v>
      </c>
      <c r="AG3" s="37"/>
      <c r="AH3" s="56" t="s">
        <v>3</v>
      </c>
      <c r="AI3" s="41">
        <f t="shared" ref="AI3:AI13" ca="1" si="14">Z3*100+AA3*10+AB3</f>
        <v>832</v>
      </c>
      <c r="AJ3" s="61" t="s">
        <v>20</v>
      </c>
      <c r="AK3" s="41">
        <f t="shared" ref="AK3:AK13" ca="1" si="15">AD3*100+AE3*10+AF3</f>
        <v>86</v>
      </c>
      <c r="AL3" s="61" t="s">
        <v>21</v>
      </c>
      <c r="AM3" s="41">
        <f t="shared" ca="1" si="1"/>
        <v>746</v>
      </c>
      <c r="AN3" s="37"/>
      <c r="AO3" s="56" t="s">
        <v>3</v>
      </c>
      <c r="AP3" s="83">
        <f t="shared" ref="AP3:AP13" ca="1" si="16">VLOOKUP($BZ2,$CB$1:$CD$101,2,FALSE)</f>
        <v>8</v>
      </c>
      <c r="AQ3" s="83">
        <f t="shared" ref="AQ3:AQ13" ca="1" si="17">VLOOKUP($CH2,$CJ$1:$CL$101,2,FALSE)</f>
        <v>3</v>
      </c>
      <c r="AR3" s="83">
        <f t="shared" ref="AR3:AR13" ca="1" si="18">VLOOKUP($CP2,$CR$1:$CT$101,2,FALSE)</f>
        <v>2</v>
      </c>
      <c r="AS3" s="37"/>
      <c r="AT3" s="83">
        <f t="shared" ref="AT3:AT13" ca="1" si="19">VLOOKUP($BZ2,$CB$1:$CD$101,3,FALSE)</f>
        <v>0</v>
      </c>
      <c r="AU3" s="83">
        <f t="shared" ref="AU3:AU13" ca="1" si="20">VLOOKUP($CH2,$CJ$1:$CL$101,3,FALSE)</f>
        <v>8</v>
      </c>
      <c r="AV3" s="83">
        <f t="shared" ref="AV3:AV13" ca="1" si="21">VLOOKUP($CP2,$CR$1:$CT$101,3,FALSE)</f>
        <v>6</v>
      </c>
      <c r="AW3" s="37"/>
      <c r="AX3" s="56" t="s">
        <v>3</v>
      </c>
      <c r="AY3" s="41">
        <f t="shared" ref="AY3:AY13" ca="1" si="22">AP3*100+AQ3*10+AR3</f>
        <v>832</v>
      </c>
      <c r="AZ3" s="61" t="s">
        <v>20</v>
      </c>
      <c r="BA3" s="41">
        <f t="shared" ref="BA3:BA13" ca="1" si="23">AT3*100+AU3*10+AV3</f>
        <v>86</v>
      </c>
      <c r="BB3" s="61" t="s">
        <v>21</v>
      </c>
      <c r="BC3" s="41">
        <f t="shared" ca="1" si="2"/>
        <v>746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0.45906734300732188</v>
      </c>
      <c r="BZ3" s="40">
        <f t="shared" ca="1" si="4"/>
        <v>12</v>
      </c>
      <c r="CA3" s="17"/>
      <c r="CB3" s="37">
        <v>3</v>
      </c>
      <c r="CC3" s="37">
        <v>3</v>
      </c>
      <c r="CD3" s="37">
        <v>0</v>
      </c>
      <c r="CG3" s="39">
        <f t="shared" ca="1" si="5"/>
        <v>0.22152371524959225</v>
      </c>
      <c r="CH3" s="40">
        <f t="shared" ca="1" si="6"/>
        <v>28</v>
      </c>
      <c r="CI3" s="17"/>
      <c r="CJ3" s="37">
        <v>3</v>
      </c>
      <c r="CK3" s="37">
        <v>1</v>
      </c>
      <c r="CL3" s="37">
        <v>6</v>
      </c>
      <c r="CO3" s="39">
        <f t="shared" ca="1" si="7"/>
        <v>0.16173073365400226</v>
      </c>
      <c r="CP3" s="40">
        <f t="shared" ca="1" si="0"/>
        <v>35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3</v>
      </c>
      <c r="AA4" s="41">
        <f t="shared" ca="1" si="9"/>
        <v>5</v>
      </c>
      <c r="AB4" s="41">
        <f t="shared" ca="1" si="10"/>
        <v>5</v>
      </c>
      <c r="AC4" s="37"/>
      <c r="AD4" s="41">
        <f t="shared" ca="1" si="11"/>
        <v>0</v>
      </c>
      <c r="AE4" s="41">
        <f t="shared" ca="1" si="12"/>
        <v>9</v>
      </c>
      <c r="AF4" s="41">
        <f t="shared" ca="1" si="13"/>
        <v>7</v>
      </c>
      <c r="AG4" s="37"/>
      <c r="AH4" s="56" t="s">
        <v>18</v>
      </c>
      <c r="AI4" s="41">
        <f t="shared" ca="1" si="14"/>
        <v>355</v>
      </c>
      <c r="AJ4" s="61" t="s">
        <v>20</v>
      </c>
      <c r="AK4" s="41">
        <f t="shared" ca="1" si="15"/>
        <v>97</v>
      </c>
      <c r="AL4" s="61" t="s">
        <v>21</v>
      </c>
      <c r="AM4" s="41">
        <f t="shared" ca="1" si="1"/>
        <v>258</v>
      </c>
      <c r="AN4" s="37"/>
      <c r="AO4" s="56" t="s">
        <v>18</v>
      </c>
      <c r="AP4" s="83">
        <f t="shared" ca="1" si="16"/>
        <v>3</v>
      </c>
      <c r="AQ4" s="83">
        <f t="shared" ca="1" si="17"/>
        <v>5</v>
      </c>
      <c r="AR4" s="83">
        <f t="shared" ca="1" si="18"/>
        <v>5</v>
      </c>
      <c r="AS4" s="37"/>
      <c r="AT4" s="83">
        <f t="shared" ca="1" si="19"/>
        <v>0</v>
      </c>
      <c r="AU4" s="83">
        <f t="shared" ca="1" si="20"/>
        <v>9</v>
      </c>
      <c r="AV4" s="83">
        <f t="shared" ca="1" si="21"/>
        <v>7</v>
      </c>
      <c r="AW4" s="37"/>
      <c r="AX4" s="56" t="s">
        <v>18</v>
      </c>
      <c r="AY4" s="41">
        <f t="shared" ca="1" si="22"/>
        <v>355</v>
      </c>
      <c r="AZ4" s="61" t="s">
        <v>20</v>
      </c>
      <c r="BA4" s="41">
        <f t="shared" ca="1" si="23"/>
        <v>97</v>
      </c>
      <c r="BB4" s="61" t="s">
        <v>21</v>
      </c>
      <c r="BC4" s="41">
        <f t="shared" ca="1" si="2"/>
        <v>258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0.52091550929183894</v>
      </c>
      <c r="BZ4" s="40">
        <f t="shared" ca="1" si="4"/>
        <v>9</v>
      </c>
      <c r="CA4" s="17"/>
      <c r="CB4" s="37">
        <v>4</v>
      </c>
      <c r="CC4" s="37">
        <v>4</v>
      </c>
      <c r="CD4" s="37">
        <v>0</v>
      </c>
      <c r="CG4" s="39">
        <f t="shared" ca="1" si="5"/>
        <v>0.29917109602938408</v>
      </c>
      <c r="CH4" s="40">
        <f t="shared" ca="1" si="6"/>
        <v>25</v>
      </c>
      <c r="CI4" s="17"/>
      <c r="CJ4" s="37">
        <v>4</v>
      </c>
      <c r="CK4" s="37">
        <v>1</v>
      </c>
      <c r="CL4" s="37">
        <v>7</v>
      </c>
      <c r="CO4" s="39">
        <f t="shared" ca="1" si="7"/>
        <v>0.80233643014269973</v>
      </c>
      <c r="CP4" s="40">
        <f t="shared" ca="1" si="0"/>
        <v>9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2</v>
      </c>
      <c r="B5" s="7"/>
      <c r="C5" s="148"/>
      <c r="D5" s="148"/>
      <c r="E5" s="148"/>
      <c r="F5" s="8"/>
      <c r="G5" s="6" t="s">
        <v>3</v>
      </c>
      <c r="H5" s="7"/>
      <c r="I5" s="148"/>
      <c r="J5" s="148"/>
      <c r="K5" s="148"/>
      <c r="L5" s="8"/>
      <c r="M5" s="6" t="s">
        <v>4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7</v>
      </c>
      <c r="Z5" s="41">
        <f t="shared" ca="1" si="8"/>
        <v>9</v>
      </c>
      <c r="AA5" s="41">
        <f t="shared" ca="1" si="9"/>
        <v>5</v>
      </c>
      <c r="AB5" s="41">
        <f t="shared" ca="1" si="10"/>
        <v>0</v>
      </c>
      <c r="AC5" s="37"/>
      <c r="AD5" s="41">
        <f t="shared" ca="1" si="11"/>
        <v>0</v>
      </c>
      <c r="AE5" s="41">
        <f t="shared" ca="1" si="12"/>
        <v>6</v>
      </c>
      <c r="AF5" s="41">
        <f t="shared" ca="1" si="13"/>
        <v>9</v>
      </c>
      <c r="AG5" s="37"/>
      <c r="AH5" s="56" t="s">
        <v>7</v>
      </c>
      <c r="AI5" s="41">
        <f t="shared" ca="1" si="14"/>
        <v>950</v>
      </c>
      <c r="AJ5" s="61" t="s">
        <v>20</v>
      </c>
      <c r="AK5" s="41">
        <f t="shared" ca="1" si="15"/>
        <v>69</v>
      </c>
      <c r="AL5" s="61" t="s">
        <v>21</v>
      </c>
      <c r="AM5" s="41">
        <f t="shared" ca="1" si="1"/>
        <v>881</v>
      </c>
      <c r="AN5" s="37"/>
      <c r="AO5" s="56" t="s">
        <v>7</v>
      </c>
      <c r="AP5" s="83">
        <f t="shared" ca="1" si="16"/>
        <v>9</v>
      </c>
      <c r="AQ5" s="83">
        <f t="shared" ca="1" si="17"/>
        <v>5</v>
      </c>
      <c r="AR5" s="83">
        <f t="shared" ca="1" si="18"/>
        <v>0</v>
      </c>
      <c r="AS5" s="37"/>
      <c r="AT5" s="83">
        <f t="shared" ca="1" si="19"/>
        <v>0</v>
      </c>
      <c r="AU5" s="83">
        <f t="shared" ca="1" si="20"/>
        <v>6</v>
      </c>
      <c r="AV5" s="83">
        <f t="shared" ca="1" si="21"/>
        <v>9</v>
      </c>
      <c r="AW5" s="37"/>
      <c r="AX5" s="56" t="s">
        <v>7</v>
      </c>
      <c r="AY5" s="41">
        <f t="shared" ca="1" si="22"/>
        <v>950</v>
      </c>
      <c r="AZ5" s="61" t="s">
        <v>20</v>
      </c>
      <c r="BA5" s="41">
        <f t="shared" ca="1" si="23"/>
        <v>69</v>
      </c>
      <c r="BB5" s="61" t="s">
        <v>21</v>
      </c>
      <c r="BC5" s="41">
        <f t="shared" ca="1" si="2"/>
        <v>881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0.51802782140721371</v>
      </c>
      <c r="BZ5" s="40">
        <f t="shared" ca="1" si="4"/>
        <v>10</v>
      </c>
      <c r="CA5" s="17"/>
      <c r="CB5" s="37">
        <v>5</v>
      </c>
      <c r="CC5" s="37">
        <v>5</v>
      </c>
      <c r="CD5" s="37">
        <v>0</v>
      </c>
      <c r="CG5" s="39">
        <f t="shared" ca="1" si="5"/>
        <v>6.4125897969318335E-2</v>
      </c>
      <c r="CH5" s="40">
        <f t="shared" ca="1" si="6"/>
        <v>31</v>
      </c>
      <c r="CI5" s="17"/>
      <c r="CJ5" s="37">
        <v>5</v>
      </c>
      <c r="CK5" s="37">
        <v>1</v>
      </c>
      <c r="CL5" s="37">
        <v>8</v>
      </c>
      <c r="CO5" s="39">
        <f t="shared" ca="1" si="7"/>
        <v>0.9629203381514263</v>
      </c>
      <c r="CP5" s="40">
        <f t="shared" ca="1" si="0"/>
        <v>2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6</v>
      </c>
      <c r="D6" s="154">
        <f ca="1">AA2</f>
        <v>3</v>
      </c>
      <c r="E6" s="154">
        <f ca="1">AB2</f>
        <v>5</v>
      </c>
      <c r="F6" s="8"/>
      <c r="G6" s="9"/>
      <c r="H6" s="151"/>
      <c r="I6" s="154">
        <f ca="1">Z3</f>
        <v>8</v>
      </c>
      <c r="J6" s="154">
        <f ca="1">AA3</f>
        <v>3</v>
      </c>
      <c r="K6" s="154">
        <f ca="1">AB3</f>
        <v>2</v>
      </c>
      <c r="L6" s="8"/>
      <c r="M6" s="9"/>
      <c r="N6" s="151"/>
      <c r="O6" s="154">
        <f ca="1">Z4</f>
        <v>3</v>
      </c>
      <c r="P6" s="154">
        <f ca="1">AA4</f>
        <v>5</v>
      </c>
      <c r="Q6" s="154">
        <f ca="1">AB4</f>
        <v>5</v>
      </c>
      <c r="R6" s="8"/>
      <c r="S6" s="2"/>
      <c r="T6" s="2"/>
      <c r="U6" s="2"/>
      <c r="V6" s="2"/>
      <c r="W6" s="2"/>
      <c r="X6" s="37"/>
      <c r="Y6" s="56" t="s">
        <v>6</v>
      </c>
      <c r="Z6" s="41">
        <f t="shared" ca="1" si="8"/>
        <v>1</v>
      </c>
      <c r="AA6" s="41">
        <f t="shared" ca="1" si="9"/>
        <v>6</v>
      </c>
      <c r="AB6" s="41">
        <f t="shared" ca="1" si="10"/>
        <v>0</v>
      </c>
      <c r="AC6" s="37"/>
      <c r="AD6" s="41">
        <f t="shared" ca="1" si="11"/>
        <v>0</v>
      </c>
      <c r="AE6" s="41">
        <f t="shared" ca="1" si="12"/>
        <v>9</v>
      </c>
      <c r="AF6" s="41">
        <f t="shared" ca="1" si="13"/>
        <v>2</v>
      </c>
      <c r="AG6" s="37"/>
      <c r="AH6" s="56" t="s">
        <v>6</v>
      </c>
      <c r="AI6" s="41">
        <f t="shared" ca="1" si="14"/>
        <v>160</v>
      </c>
      <c r="AJ6" s="61" t="s">
        <v>20</v>
      </c>
      <c r="AK6" s="41">
        <f t="shared" ca="1" si="15"/>
        <v>92</v>
      </c>
      <c r="AL6" s="61" t="s">
        <v>21</v>
      </c>
      <c r="AM6" s="41">
        <f t="shared" ca="1" si="1"/>
        <v>68</v>
      </c>
      <c r="AN6" s="37"/>
      <c r="AO6" s="56" t="s">
        <v>6</v>
      </c>
      <c r="AP6" s="83">
        <f t="shared" ca="1" si="16"/>
        <v>1</v>
      </c>
      <c r="AQ6" s="83">
        <f t="shared" ca="1" si="17"/>
        <v>6</v>
      </c>
      <c r="AR6" s="83">
        <f t="shared" ca="1" si="18"/>
        <v>0</v>
      </c>
      <c r="AS6" s="37"/>
      <c r="AT6" s="83">
        <f t="shared" ca="1" si="19"/>
        <v>0</v>
      </c>
      <c r="AU6" s="83">
        <f t="shared" ca="1" si="20"/>
        <v>9</v>
      </c>
      <c r="AV6" s="83">
        <f t="shared" ca="1" si="21"/>
        <v>2</v>
      </c>
      <c r="AW6" s="37"/>
      <c r="AX6" s="56" t="s">
        <v>6</v>
      </c>
      <c r="AY6" s="41">
        <f t="shared" ca="1" si="22"/>
        <v>160</v>
      </c>
      <c r="AZ6" s="61" t="s">
        <v>20</v>
      </c>
      <c r="BA6" s="41">
        <f t="shared" ca="1" si="23"/>
        <v>92</v>
      </c>
      <c r="BB6" s="61" t="s">
        <v>21</v>
      </c>
      <c r="BC6" s="41">
        <f t="shared" ca="1" si="2"/>
        <v>68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0.85279681579001765</v>
      </c>
      <c r="BZ6" s="40">
        <f t="shared" ca="1" si="4"/>
        <v>3</v>
      </c>
      <c r="CA6" s="17"/>
      <c r="CB6" s="37">
        <v>6</v>
      </c>
      <c r="CC6" s="37">
        <v>6</v>
      </c>
      <c r="CD6" s="37">
        <v>0</v>
      </c>
      <c r="CG6" s="39">
        <f t="shared" ca="1" si="5"/>
        <v>0.73142892924952096</v>
      </c>
      <c r="CH6" s="40">
        <f t="shared" ca="1" si="6"/>
        <v>11</v>
      </c>
      <c r="CI6" s="17"/>
      <c r="CJ6" s="37">
        <v>6</v>
      </c>
      <c r="CK6" s="37">
        <v>1</v>
      </c>
      <c r="CL6" s="37">
        <v>9</v>
      </c>
      <c r="CO6" s="39">
        <f t="shared" ca="1" si="7"/>
        <v>0.67932140725890566</v>
      </c>
      <c r="CP6" s="40">
        <f t="shared" ca="1" si="0"/>
        <v>13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0</v>
      </c>
      <c r="D7" s="152">
        <f ca="1">AE2</f>
        <v>9</v>
      </c>
      <c r="E7" s="152">
        <f ca="1">AF2</f>
        <v>8</v>
      </c>
      <c r="F7" s="8"/>
      <c r="G7" s="9"/>
      <c r="H7" s="152" t="s">
        <v>20</v>
      </c>
      <c r="I7" s="152">
        <f ca="1">AD3</f>
        <v>0</v>
      </c>
      <c r="J7" s="152">
        <f ca="1">AE3</f>
        <v>8</v>
      </c>
      <c r="K7" s="152">
        <f ca="1">AF3</f>
        <v>6</v>
      </c>
      <c r="L7" s="8"/>
      <c r="M7" s="9"/>
      <c r="N7" s="152" t="s">
        <v>20</v>
      </c>
      <c r="O7" s="152">
        <f ca="1">AD4</f>
        <v>0</v>
      </c>
      <c r="P7" s="152">
        <f ca="1">AE4</f>
        <v>9</v>
      </c>
      <c r="Q7" s="152">
        <f ca="1">AF4</f>
        <v>7</v>
      </c>
      <c r="R7" s="8"/>
      <c r="S7" s="2"/>
      <c r="T7" s="2"/>
      <c r="U7" s="2"/>
      <c r="V7" s="2"/>
      <c r="W7" s="2"/>
      <c r="X7" s="37"/>
      <c r="Y7" s="56" t="s">
        <v>5</v>
      </c>
      <c r="Z7" s="41">
        <f t="shared" ca="1" si="8"/>
        <v>3</v>
      </c>
      <c r="AA7" s="41">
        <f t="shared" ca="1" si="9"/>
        <v>2</v>
      </c>
      <c r="AB7" s="41">
        <f t="shared" ca="1" si="10"/>
        <v>1</v>
      </c>
      <c r="AC7" s="37"/>
      <c r="AD7" s="41">
        <f t="shared" ca="1" si="11"/>
        <v>0</v>
      </c>
      <c r="AE7" s="41">
        <f t="shared" ca="1" si="12"/>
        <v>7</v>
      </c>
      <c r="AF7" s="41">
        <f t="shared" ca="1" si="13"/>
        <v>7</v>
      </c>
      <c r="AG7" s="37"/>
      <c r="AH7" s="56" t="s">
        <v>5</v>
      </c>
      <c r="AI7" s="41">
        <f t="shared" ca="1" si="14"/>
        <v>321</v>
      </c>
      <c r="AJ7" s="61" t="s">
        <v>20</v>
      </c>
      <c r="AK7" s="41">
        <f t="shared" ca="1" si="15"/>
        <v>77</v>
      </c>
      <c r="AL7" s="61" t="s">
        <v>21</v>
      </c>
      <c r="AM7" s="41">
        <f t="shared" ca="1" si="1"/>
        <v>244</v>
      </c>
      <c r="AN7" s="37"/>
      <c r="AO7" s="56" t="s">
        <v>5</v>
      </c>
      <c r="AP7" s="83">
        <f t="shared" ca="1" si="16"/>
        <v>3</v>
      </c>
      <c r="AQ7" s="83">
        <f t="shared" ca="1" si="17"/>
        <v>2</v>
      </c>
      <c r="AR7" s="83">
        <f t="shared" ca="1" si="18"/>
        <v>1</v>
      </c>
      <c r="AS7" s="37"/>
      <c r="AT7" s="83">
        <f t="shared" ca="1" si="19"/>
        <v>0</v>
      </c>
      <c r="AU7" s="83">
        <f t="shared" ca="1" si="20"/>
        <v>7</v>
      </c>
      <c r="AV7" s="83">
        <f t="shared" ca="1" si="21"/>
        <v>7</v>
      </c>
      <c r="AW7" s="37"/>
      <c r="AX7" s="56" t="s">
        <v>5</v>
      </c>
      <c r="AY7" s="41">
        <f t="shared" ca="1" si="22"/>
        <v>321</v>
      </c>
      <c r="AZ7" s="61" t="s">
        <v>20</v>
      </c>
      <c r="BA7" s="41">
        <f t="shared" ca="1" si="23"/>
        <v>77</v>
      </c>
      <c r="BB7" s="61" t="s">
        <v>21</v>
      </c>
      <c r="BC7" s="41">
        <f t="shared" ca="1" si="2"/>
        <v>244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0.39316503779500245</v>
      </c>
      <c r="BZ7" s="40">
        <f t="shared" ca="1" si="4"/>
        <v>13</v>
      </c>
      <c r="CA7" s="17"/>
      <c r="CB7" s="37">
        <v>7</v>
      </c>
      <c r="CC7" s="37">
        <v>7</v>
      </c>
      <c r="CD7" s="37">
        <v>0</v>
      </c>
      <c r="CG7" s="39">
        <f t="shared" ca="1" si="5"/>
        <v>0.88675214387125512</v>
      </c>
      <c r="CH7" s="40">
        <f t="shared" ca="1" si="6"/>
        <v>5</v>
      </c>
      <c r="CI7" s="17"/>
      <c r="CJ7" s="37">
        <v>7</v>
      </c>
      <c r="CK7" s="37">
        <v>2</v>
      </c>
      <c r="CL7" s="37">
        <v>3</v>
      </c>
      <c r="CO7" s="39">
        <f t="shared" ca="1" si="7"/>
        <v>0.49331505705744638</v>
      </c>
      <c r="CP7" s="40">
        <f t="shared" ca="1" si="0"/>
        <v>21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4</v>
      </c>
      <c r="AA8" s="41">
        <f t="shared" ca="1" si="9"/>
        <v>1</v>
      </c>
      <c r="AB8" s="41">
        <f t="shared" ca="1" si="10"/>
        <v>2</v>
      </c>
      <c r="AC8" s="37"/>
      <c r="AD8" s="41">
        <f t="shared" ca="1" si="11"/>
        <v>0</v>
      </c>
      <c r="AE8" s="41">
        <f t="shared" ca="1" si="12"/>
        <v>8</v>
      </c>
      <c r="AF8" s="41">
        <f t="shared" ca="1" si="13"/>
        <v>8</v>
      </c>
      <c r="AG8" s="37"/>
      <c r="AH8" s="56" t="s">
        <v>8</v>
      </c>
      <c r="AI8" s="41">
        <f t="shared" ca="1" si="14"/>
        <v>412</v>
      </c>
      <c r="AJ8" s="61" t="s">
        <v>20</v>
      </c>
      <c r="AK8" s="41">
        <f t="shared" ca="1" si="15"/>
        <v>88</v>
      </c>
      <c r="AL8" s="61" t="s">
        <v>21</v>
      </c>
      <c r="AM8" s="41">
        <f t="shared" ca="1" si="1"/>
        <v>324</v>
      </c>
      <c r="AN8" s="37"/>
      <c r="AO8" s="56" t="s">
        <v>8</v>
      </c>
      <c r="AP8" s="83">
        <f t="shared" ca="1" si="16"/>
        <v>4</v>
      </c>
      <c r="AQ8" s="83">
        <f t="shared" ca="1" si="17"/>
        <v>1</v>
      </c>
      <c r="AR8" s="83">
        <f t="shared" ca="1" si="18"/>
        <v>2</v>
      </c>
      <c r="AS8" s="37"/>
      <c r="AT8" s="83">
        <f t="shared" ca="1" si="19"/>
        <v>0</v>
      </c>
      <c r="AU8" s="83">
        <f t="shared" ca="1" si="20"/>
        <v>8</v>
      </c>
      <c r="AV8" s="83">
        <f t="shared" ca="1" si="21"/>
        <v>8</v>
      </c>
      <c r="AW8" s="37"/>
      <c r="AX8" s="56" t="s">
        <v>8</v>
      </c>
      <c r="AY8" s="41">
        <f t="shared" ca="1" si="22"/>
        <v>412</v>
      </c>
      <c r="AZ8" s="61" t="s">
        <v>20</v>
      </c>
      <c r="BA8" s="41">
        <f t="shared" ca="1" si="23"/>
        <v>88</v>
      </c>
      <c r="BB8" s="61" t="s">
        <v>21</v>
      </c>
      <c r="BC8" s="41">
        <f t="shared" ca="1" si="2"/>
        <v>324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0.31791043859572365</v>
      </c>
      <c r="BZ8" s="40">
        <f t="shared" ca="1" si="4"/>
        <v>14</v>
      </c>
      <c r="CA8" s="17"/>
      <c r="CB8" s="37">
        <v>8</v>
      </c>
      <c r="CC8" s="37">
        <v>8</v>
      </c>
      <c r="CD8" s="37">
        <v>0</v>
      </c>
      <c r="CG8" s="39">
        <f t="shared" ca="1" si="5"/>
        <v>2.4270099699408854E-2</v>
      </c>
      <c r="CH8" s="40">
        <f t="shared" ca="1" si="6"/>
        <v>33</v>
      </c>
      <c r="CI8" s="17"/>
      <c r="CJ8" s="37">
        <v>8</v>
      </c>
      <c r="CK8" s="37">
        <v>2</v>
      </c>
      <c r="CL8" s="37">
        <v>4</v>
      </c>
      <c r="CO8" s="39">
        <f t="shared" ca="1" si="7"/>
        <v>0.27391444214874627</v>
      </c>
      <c r="CP8" s="40">
        <f t="shared" ca="1" si="0"/>
        <v>29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5</v>
      </c>
      <c r="AA9" s="41">
        <f t="shared" ca="1" si="9"/>
        <v>7</v>
      </c>
      <c r="AB9" s="41">
        <f t="shared" ca="1" si="10"/>
        <v>4</v>
      </c>
      <c r="AC9" s="37"/>
      <c r="AD9" s="41">
        <f t="shared" ca="1" si="11"/>
        <v>0</v>
      </c>
      <c r="AE9" s="41">
        <f t="shared" ca="1" si="12"/>
        <v>9</v>
      </c>
      <c r="AF9" s="41">
        <f t="shared" ca="1" si="13"/>
        <v>5</v>
      </c>
      <c r="AG9" s="37"/>
      <c r="AH9" s="56" t="s">
        <v>9</v>
      </c>
      <c r="AI9" s="41">
        <f t="shared" ca="1" si="14"/>
        <v>574</v>
      </c>
      <c r="AJ9" s="61" t="s">
        <v>20</v>
      </c>
      <c r="AK9" s="41">
        <f t="shared" ca="1" si="15"/>
        <v>95</v>
      </c>
      <c r="AL9" s="61" t="s">
        <v>21</v>
      </c>
      <c r="AM9" s="41">
        <f t="shared" ca="1" si="1"/>
        <v>479</v>
      </c>
      <c r="AN9" s="37"/>
      <c r="AO9" s="56" t="s">
        <v>9</v>
      </c>
      <c r="AP9" s="83">
        <f t="shared" ca="1" si="16"/>
        <v>5</v>
      </c>
      <c r="AQ9" s="83">
        <f t="shared" ca="1" si="17"/>
        <v>7</v>
      </c>
      <c r="AR9" s="83">
        <f t="shared" ca="1" si="18"/>
        <v>4</v>
      </c>
      <c r="AS9" s="37"/>
      <c r="AT9" s="83">
        <f t="shared" ca="1" si="19"/>
        <v>0</v>
      </c>
      <c r="AU9" s="83">
        <f t="shared" ca="1" si="20"/>
        <v>9</v>
      </c>
      <c r="AV9" s="83">
        <f t="shared" ca="1" si="21"/>
        <v>5</v>
      </c>
      <c r="AW9" s="37"/>
      <c r="AX9" s="56" t="s">
        <v>9</v>
      </c>
      <c r="AY9" s="41">
        <f t="shared" ca="1" si="22"/>
        <v>574</v>
      </c>
      <c r="AZ9" s="61" t="s">
        <v>20</v>
      </c>
      <c r="BA9" s="41">
        <f t="shared" ca="1" si="23"/>
        <v>95</v>
      </c>
      <c r="BB9" s="61" t="s">
        <v>21</v>
      </c>
      <c r="BC9" s="41">
        <f t="shared" ca="1" si="2"/>
        <v>479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0.21043563234530382</v>
      </c>
      <c r="BZ9" s="40">
        <f t="shared" ca="1" si="4"/>
        <v>16</v>
      </c>
      <c r="CA9" s="17"/>
      <c r="CB9" s="37">
        <v>9</v>
      </c>
      <c r="CC9" s="37">
        <v>9</v>
      </c>
      <c r="CD9" s="37">
        <v>0</v>
      </c>
      <c r="CG9" s="39">
        <f t="shared" ca="1" si="5"/>
        <v>0.40840757404673367</v>
      </c>
      <c r="CH9" s="40">
        <f t="shared" ca="1" si="6"/>
        <v>22</v>
      </c>
      <c r="CI9" s="17"/>
      <c r="CJ9" s="37">
        <v>9</v>
      </c>
      <c r="CK9" s="37">
        <v>2</v>
      </c>
      <c r="CL9" s="37">
        <v>5</v>
      </c>
      <c r="CO9" s="39">
        <f t="shared" ca="1" si="7"/>
        <v>0.39175403008375298</v>
      </c>
      <c r="CP9" s="40">
        <f t="shared" ca="1" si="0"/>
        <v>25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19</v>
      </c>
      <c r="Z10" s="41">
        <f t="shared" ca="1" si="8"/>
        <v>7</v>
      </c>
      <c r="AA10" s="41">
        <f t="shared" ca="1" si="9"/>
        <v>4</v>
      </c>
      <c r="AB10" s="41">
        <f t="shared" ca="1" si="10"/>
        <v>3</v>
      </c>
      <c r="AC10" s="37"/>
      <c r="AD10" s="41">
        <f t="shared" ca="1" si="11"/>
        <v>0</v>
      </c>
      <c r="AE10" s="41">
        <f t="shared" ca="1" si="12"/>
        <v>7</v>
      </c>
      <c r="AF10" s="41">
        <f t="shared" ca="1" si="13"/>
        <v>6</v>
      </c>
      <c r="AG10" s="37"/>
      <c r="AH10" s="56" t="s">
        <v>19</v>
      </c>
      <c r="AI10" s="41">
        <f t="shared" ca="1" si="14"/>
        <v>743</v>
      </c>
      <c r="AJ10" s="61" t="s">
        <v>20</v>
      </c>
      <c r="AK10" s="41">
        <f t="shared" ca="1" si="15"/>
        <v>76</v>
      </c>
      <c r="AL10" s="61" t="s">
        <v>21</v>
      </c>
      <c r="AM10" s="41">
        <f t="shared" ca="1" si="1"/>
        <v>667</v>
      </c>
      <c r="AN10" s="37"/>
      <c r="AO10" s="56" t="s">
        <v>19</v>
      </c>
      <c r="AP10" s="83">
        <f t="shared" ca="1" si="16"/>
        <v>7</v>
      </c>
      <c r="AQ10" s="83">
        <f t="shared" ca="1" si="17"/>
        <v>4</v>
      </c>
      <c r="AR10" s="83">
        <f t="shared" ca="1" si="18"/>
        <v>3</v>
      </c>
      <c r="AS10" s="37"/>
      <c r="AT10" s="83">
        <f t="shared" ca="1" si="19"/>
        <v>0</v>
      </c>
      <c r="AU10" s="83">
        <f t="shared" ca="1" si="20"/>
        <v>7</v>
      </c>
      <c r="AV10" s="83">
        <f t="shared" ca="1" si="21"/>
        <v>6</v>
      </c>
      <c r="AW10" s="37"/>
      <c r="AX10" s="56" t="s">
        <v>19</v>
      </c>
      <c r="AY10" s="41">
        <f t="shared" ca="1" si="22"/>
        <v>743</v>
      </c>
      <c r="AZ10" s="61" t="s">
        <v>20</v>
      </c>
      <c r="BA10" s="41">
        <f t="shared" ca="1" si="23"/>
        <v>76</v>
      </c>
      <c r="BB10" s="61" t="s">
        <v>21</v>
      </c>
      <c r="BC10" s="41">
        <f t="shared" ca="1" si="2"/>
        <v>667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0.56846465062351026</v>
      </c>
      <c r="BZ10" s="40">
        <f t="shared" ca="1" si="4"/>
        <v>6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0.88304214927639846</v>
      </c>
      <c r="CH10" s="40">
        <f t="shared" ca="1" si="6"/>
        <v>6</v>
      </c>
      <c r="CI10" s="17"/>
      <c r="CJ10" s="37">
        <v>10</v>
      </c>
      <c r="CK10" s="37">
        <v>2</v>
      </c>
      <c r="CL10" s="37">
        <v>6</v>
      </c>
      <c r="CO10" s="39">
        <f t="shared" ca="1" si="7"/>
        <v>0.22811707196061382</v>
      </c>
      <c r="CP10" s="40">
        <f t="shared" ca="1" si="0"/>
        <v>32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7</v>
      </c>
      <c r="B11" s="7"/>
      <c r="C11" s="148"/>
      <c r="D11" s="148"/>
      <c r="E11" s="148"/>
      <c r="F11" s="8"/>
      <c r="G11" s="6" t="s">
        <v>6</v>
      </c>
      <c r="H11" s="7"/>
      <c r="I11" s="148"/>
      <c r="J11" s="148"/>
      <c r="K11" s="148"/>
      <c r="L11" s="8"/>
      <c r="M11" s="6" t="s">
        <v>5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13</v>
      </c>
      <c r="Z11" s="41">
        <f t="shared" ca="1" si="8"/>
        <v>6</v>
      </c>
      <c r="AA11" s="41">
        <f t="shared" ca="1" si="9"/>
        <v>1</v>
      </c>
      <c r="AB11" s="41">
        <f t="shared" ca="1" si="10"/>
        <v>4</v>
      </c>
      <c r="AC11" s="37"/>
      <c r="AD11" s="41">
        <f t="shared" ca="1" si="11"/>
        <v>0</v>
      </c>
      <c r="AE11" s="41">
        <f t="shared" ca="1" si="12"/>
        <v>9</v>
      </c>
      <c r="AF11" s="41">
        <f t="shared" ca="1" si="13"/>
        <v>8</v>
      </c>
      <c r="AG11" s="37"/>
      <c r="AH11" s="56" t="s">
        <v>13</v>
      </c>
      <c r="AI11" s="41">
        <f t="shared" ca="1" si="14"/>
        <v>614</v>
      </c>
      <c r="AJ11" s="61" t="s">
        <v>20</v>
      </c>
      <c r="AK11" s="41">
        <f t="shared" ca="1" si="15"/>
        <v>98</v>
      </c>
      <c r="AL11" s="61" t="s">
        <v>21</v>
      </c>
      <c r="AM11" s="41">
        <f t="shared" ca="1" si="1"/>
        <v>516</v>
      </c>
      <c r="AN11" s="37"/>
      <c r="AO11" s="56" t="s">
        <v>13</v>
      </c>
      <c r="AP11" s="83">
        <f t="shared" ca="1" si="16"/>
        <v>6</v>
      </c>
      <c r="AQ11" s="83">
        <f t="shared" ca="1" si="17"/>
        <v>1</v>
      </c>
      <c r="AR11" s="83">
        <f t="shared" ca="1" si="18"/>
        <v>4</v>
      </c>
      <c r="AS11" s="37"/>
      <c r="AT11" s="83">
        <f t="shared" ca="1" si="19"/>
        <v>0</v>
      </c>
      <c r="AU11" s="83">
        <f t="shared" ca="1" si="20"/>
        <v>9</v>
      </c>
      <c r="AV11" s="83">
        <f t="shared" ca="1" si="21"/>
        <v>8</v>
      </c>
      <c r="AW11" s="37"/>
      <c r="AX11" s="56" t="s">
        <v>13</v>
      </c>
      <c r="AY11" s="41">
        <f t="shared" ca="1" si="22"/>
        <v>614</v>
      </c>
      <c r="AZ11" s="61" t="s">
        <v>20</v>
      </c>
      <c r="BA11" s="41">
        <f t="shared" ca="1" si="23"/>
        <v>98</v>
      </c>
      <c r="BB11" s="61" t="s">
        <v>21</v>
      </c>
      <c r="BC11" s="41">
        <f t="shared" ca="1" si="2"/>
        <v>516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0.96116573958459772</v>
      </c>
      <c r="BZ11" s="40">
        <f t="shared" ca="1" si="4"/>
        <v>1</v>
      </c>
      <c r="CA11" s="17"/>
      <c r="CB11" s="37">
        <v>11</v>
      </c>
      <c r="CC11" s="37">
        <v>2</v>
      </c>
      <c r="CD11" s="37">
        <v>0</v>
      </c>
      <c r="CG11" s="39">
        <f t="shared" ca="1" si="5"/>
        <v>0.3838109728754262</v>
      </c>
      <c r="CH11" s="40">
        <f t="shared" ca="1" si="6"/>
        <v>23</v>
      </c>
      <c r="CI11" s="17"/>
      <c r="CJ11" s="37">
        <v>11</v>
      </c>
      <c r="CK11" s="37">
        <v>2</v>
      </c>
      <c r="CL11" s="37">
        <v>7</v>
      </c>
      <c r="CO11" s="39">
        <f t="shared" ca="1" si="7"/>
        <v>0.11912018972159544</v>
      </c>
      <c r="CP11" s="40">
        <f t="shared" ca="1" si="0"/>
        <v>40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9</v>
      </c>
      <c r="D12" s="154">
        <f ca="1">AA5</f>
        <v>5</v>
      </c>
      <c r="E12" s="154">
        <f ca="1">AB5</f>
        <v>0</v>
      </c>
      <c r="F12" s="8"/>
      <c r="G12" s="9"/>
      <c r="H12" s="151"/>
      <c r="I12" s="154">
        <f ca="1">Z6</f>
        <v>1</v>
      </c>
      <c r="J12" s="154">
        <f ca="1">AA6</f>
        <v>6</v>
      </c>
      <c r="K12" s="154">
        <f ca="1">AB6</f>
        <v>0</v>
      </c>
      <c r="L12" s="8"/>
      <c r="M12" s="9"/>
      <c r="N12" s="151"/>
      <c r="O12" s="154">
        <f ca="1">Z7</f>
        <v>3</v>
      </c>
      <c r="P12" s="154">
        <f ca="1">AA7</f>
        <v>2</v>
      </c>
      <c r="Q12" s="154">
        <f ca="1">AB7</f>
        <v>1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1</v>
      </c>
      <c r="AA12" s="41">
        <f t="shared" ca="1" si="9"/>
        <v>4</v>
      </c>
      <c r="AB12" s="41">
        <f t="shared" ca="1" si="10"/>
        <v>6</v>
      </c>
      <c r="AC12" s="37"/>
      <c r="AD12" s="41">
        <f t="shared" ca="1" si="11"/>
        <v>0</v>
      </c>
      <c r="AE12" s="41">
        <f t="shared" ca="1" si="12"/>
        <v>8</v>
      </c>
      <c r="AF12" s="41">
        <f t="shared" ca="1" si="13"/>
        <v>9</v>
      </c>
      <c r="AG12" s="37"/>
      <c r="AH12" s="56" t="s">
        <v>12</v>
      </c>
      <c r="AI12" s="41">
        <f t="shared" ca="1" si="14"/>
        <v>146</v>
      </c>
      <c r="AJ12" s="61" t="s">
        <v>20</v>
      </c>
      <c r="AK12" s="41">
        <f t="shared" ca="1" si="15"/>
        <v>89</v>
      </c>
      <c r="AL12" s="61" t="s">
        <v>21</v>
      </c>
      <c r="AM12" s="41">
        <f t="shared" ca="1" si="1"/>
        <v>57</v>
      </c>
      <c r="AN12" s="37"/>
      <c r="AO12" s="56" t="s">
        <v>12</v>
      </c>
      <c r="AP12" s="83">
        <f t="shared" ca="1" si="16"/>
        <v>1</v>
      </c>
      <c r="AQ12" s="83">
        <f t="shared" ca="1" si="17"/>
        <v>4</v>
      </c>
      <c r="AR12" s="83">
        <f t="shared" ca="1" si="18"/>
        <v>6</v>
      </c>
      <c r="AS12" s="37"/>
      <c r="AT12" s="83">
        <f t="shared" ca="1" si="19"/>
        <v>0</v>
      </c>
      <c r="AU12" s="83">
        <f t="shared" ca="1" si="20"/>
        <v>8</v>
      </c>
      <c r="AV12" s="83">
        <f t="shared" ca="1" si="21"/>
        <v>9</v>
      </c>
      <c r="AW12" s="37"/>
      <c r="AX12" s="56" t="s">
        <v>12</v>
      </c>
      <c r="AY12" s="41">
        <f t="shared" ca="1" si="22"/>
        <v>146</v>
      </c>
      <c r="AZ12" s="61" t="s">
        <v>20</v>
      </c>
      <c r="BA12" s="41">
        <f t="shared" ca="1" si="23"/>
        <v>89</v>
      </c>
      <c r="BB12" s="61" t="s">
        <v>21</v>
      </c>
      <c r="BC12" s="41">
        <f t="shared" ca="1" si="2"/>
        <v>57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0.52184909633922938</v>
      </c>
      <c r="BZ12" s="40">
        <f t="shared" ca="1" si="4"/>
        <v>8</v>
      </c>
      <c r="CA12" s="17"/>
      <c r="CB12" s="37">
        <v>12</v>
      </c>
      <c r="CC12" s="37">
        <v>3</v>
      </c>
      <c r="CD12" s="37">
        <v>0</v>
      </c>
      <c r="CG12" s="39">
        <f t="shared" ca="1" si="5"/>
        <v>0.89548428145725489</v>
      </c>
      <c r="CH12" s="40">
        <f t="shared" ca="1" si="6"/>
        <v>4</v>
      </c>
      <c r="CI12" s="17"/>
      <c r="CJ12" s="37">
        <v>12</v>
      </c>
      <c r="CK12" s="37">
        <v>2</v>
      </c>
      <c r="CL12" s="37">
        <v>8</v>
      </c>
      <c r="CO12" s="39">
        <f t="shared" ca="1" si="7"/>
        <v>0.33573396548251766</v>
      </c>
      <c r="CP12" s="40">
        <f t="shared" ca="1" si="0"/>
        <v>26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0</v>
      </c>
      <c r="D13" s="152">
        <f ca="1">AE5</f>
        <v>6</v>
      </c>
      <c r="E13" s="152">
        <f ca="1">AF5</f>
        <v>9</v>
      </c>
      <c r="F13" s="8"/>
      <c r="G13" s="9"/>
      <c r="H13" s="152" t="s">
        <v>20</v>
      </c>
      <c r="I13" s="152">
        <f ca="1">AD6</f>
        <v>0</v>
      </c>
      <c r="J13" s="152">
        <f ca="1">AE6</f>
        <v>9</v>
      </c>
      <c r="K13" s="152">
        <f ca="1">AF6</f>
        <v>2</v>
      </c>
      <c r="L13" s="8"/>
      <c r="M13" s="9"/>
      <c r="N13" s="152" t="s">
        <v>20</v>
      </c>
      <c r="O13" s="152">
        <f ca="1">AD7</f>
        <v>0</v>
      </c>
      <c r="P13" s="152">
        <f ca="1">AE7</f>
        <v>7</v>
      </c>
      <c r="Q13" s="152">
        <f ca="1">AF7</f>
        <v>7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8</v>
      </c>
      <c r="AA13" s="41">
        <f t="shared" ca="1" si="9"/>
        <v>1</v>
      </c>
      <c r="AB13" s="41">
        <f t="shared" ca="1" si="10"/>
        <v>3</v>
      </c>
      <c r="AC13" s="37"/>
      <c r="AD13" s="41">
        <f t="shared" ca="1" si="11"/>
        <v>0</v>
      </c>
      <c r="AE13" s="41">
        <f t="shared" ca="1" si="12"/>
        <v>7</v>
      </c>
      <c r="AF13" s="41">
        <f t="shared" ca="1" si="13"/>
        <v>7</v>
      </c>
      <c r="AG13" s="37"/>
      <c r="AH13" s="56" t="s">
        <v>11</v>
      </c>
      <c r="AI13" s="41">
        <f t="shared" ca="1" si="14"/>
        <v>813</v>
      </c>
      <c r="AJ13" s="61" t="s">
        <v>20</v>
      </c>
      <c r="AK13" s="41">
        <f t="shared" ca="1" si="15"/>
        <v>77</v>
      </c>
      <c r="AL13" s="61" t="s">
        <v>21</v>
      </c>
      <c r="AM13" s="41">
        <f t="shared" ca="1" si="1"/>
        <v>736</v>
      </c>
      <c r="AN13" s="37"/>
      <c r="AO13" s="56" t="s">
        <v>11</v>
      </c>
      <c r="AP13" s="83">
        <f t="shared" ca="1" si="16"/>
        <v>8</v>
      </c>
      <c r="AQ13" s="83">
        <f t="shared" ca="1" si="17"/>
        <v>1</v>
      </c>
      <c r="AR13" s="83">
        <f t="shared" ca="1" si="18"/>
        <v>3</v>
      </c>
      <c r="AS13" s="37"/>
      <c r="AT13" s="83">
        <f t="shared" ca="1" si="19"/>
        <v>0</v>
      </c>
      <c r="AU13" s="83">
        <f t="shared" ca="1" si="20"/>
        <v>7</v>
      </c>
      <c r="AV13" s="83">
        <f t="shared" ca="1" si="21"/>
        <v>7</v>
      </c>
      <c r="AW13" s="37"/>
      <c r="AX13" s="56" t="s">
        <v>11</v>
      </c>
      <c r="AY13" s="41">
        <f t="shared" ca="1" si="22"/>
        <v>813</v>
      </c>
      <c r="AZ13" s="61" t="s">
        <v>20</v>
      </c>
      <c r="BA13" s="41">
        <f t="shared" ca="1" si="23"/>
        <v>77</v>
      </c>
      <c r="BB13" s="61" t="s">
        <v>21</v>
      </c>
      <c r="BC13" s="41">
        <f t="shared" ca="1" si="2"/>
        <v>736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2.2495263876368354E-2</v>
      </c>
      <c r="BZ13" s="40">
        <f t="shared" ca="1" si="4"/>
        <v>18</v>
      </c>
      <c r="CA13" s="17"/>
      <c r="CB13" s="37">
        <v>13</v>
      </c>
      <c r="CC13" s="37">
        <v>4</v>
      </c>
      <c r="CD13" s="37">
        <v>0</v>
      </c>
      <c r="CG13" s="39">
        <f t="shared" ca="1" si="5"/>
        <v>0.99085423697617014</v>
      </c>
      <c r="CH13" s="40">
        <f t="shared" ca="1" si="6"/>
        <v>2</v>
      </c>
      <c r="CI13" s="17"/>
      <c r="CJ13" s="37">
        <v>13</v>
      </c>
      <c r="CK13" s="37">
        <v>2</v>
      </c>
      <c r="CL13" s="37">
        <v>9</v>
      </c>
      <c r="CO13" s="39">
        <f t="shared" ca="1" si="7"/>
        <v>0.22142079043295271</v>
      </c>
      <c r="CP13" s="40">
        <f t="shared" ca="1" si="0"/>
        <v>33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96</v>
      </c>
      <c r="AA14" s="145" t="s">
        <v>97</v>
      </c>
      <c r="AB14" s="145" t="s">
        <v>98</v>
      </c>
      <c r="AC14" s="145" t="s">
        <v>99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0.4613711978098336</v>
      </c>
      <c r="BZ14" s="40">
        <f t="shared" ca="1" si="4"/>
        <v>11</v>
      </c>
      <c r="CA14" s="17"/>
      <c r="CB14" s="37">
        <v>14</v>
      </c>
      <c r="CC14" s="37">
        <v>5</v>
      </c>
      <c r="CD14" s="37">
        <v>0</v>
      </c>
      <c r="CG14" s="39">
        <f t="shared" ca="1" si="5"/>
        <v>9.9061093265758293E-2</v>
      </c>
      <c r="CH14" s="40">
        <f t="shared" ca="1" si="6"/>
        <v>29</v>
      </c>
      <c r="CI14" s="17"/>
      <c r="CJ14" s="37">
        <v>14</v>
      </c>
      <c r="CK14" s="36">
        <v>3</v>
      </c>
      <c r="CL14" s="37">
        <v>4</v>
      </c>
      <c r="CO14" s="39">
        <f t="shared" ca="1" si="7"/>
        <v>4.5382638368352324E-2</v>
      </c>
      <c r="CP14" s="40">
        <f t="shared" ca="1" si="0"/>
        <v>43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0.54491807388214963</v>
      </c>
      <c r="BZ15" s="40">
        <f t="shared" ca="1" si="4"/>
        <v>7</v>
      </c>
      <c r="CA15" s="17"/>
      <c r="CB15" s="37">
        <v>15</v>
      </c>
      <c r="CC15" s="37">
        <v>6</v>
      </c>
      <c r="CD15" s="37">
        <v>0</v>
      </c>
      <c r="CG15" s="39">
        <f t="shared" ca="1" si="5"/>
        <v>5.339316316947329E-2</v>
      </c>
      <c r="CH15" s="40">
        <f t="shared" ca="1" si="6"/>
        <v>32</v>
      </c>
      <c r="CI15" s="17"/>
      <c r="CJ15" s="37">
        <v>15</v>
      </c>
      <c r="CK15" s="36">
        <v>3</v>
      </c>
      <c r="CL15" s="37">
        <v>5</v>
      </c>
      <c r="CO15" s="39">
        <f t="shared" ca="1" si="7"/>
        <v>0.59025786701010674</v>
      </c>
      <c r="CP15" s="40">
        <f t="shared" ca="1" si="0"/>
        <v>16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2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0.70937947651890543</v>
      </c>
      <c r="BZ16" s="40">
        <f t="shared" ca="1" si="4"/>
        <v>4</v>
      </c>
      <c r="CA16" s="17"/>
      <c r="CB16" s="37">
        <v>16</v>
      </c>
      <c r="CC16" s="37">
        <v>7</v>
      </c>
      <c r="CD16" s="37">
        <v>0</v>
      </c>
      <c r="CG16" s="39">
        <f t="shared" ca="1" si="5"/>
        <v>0.2320323283822292</v>
      </c>
      <c r="CH16" s="40">
        <f t="shared" ca="1" si="6"/>
        <v>27</v>
      </c>
      <c r="CI16" s="17"/>
      <c r="CJ16" s="37">
        <v>16</v>
      </c>
      <c r="CK16" s="36">
        <v>3</v>
      </c>
      <c r="CL16" s="37">
        <v>6</v>
      </c>
      <c r="CO16" s="39">
        <f t="shared" ca="1" si="7"/>
        <v>0.84650888307151606</v>
      </c>
      <c r="CP16" s="40">
        <f t="shared" ca="1" si="0"/>
        <v>8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0.92181823118797723</v>
      </c>
      <c r="BZ17" s="40">
        <f t="shared" ca="1" si="4"/>
        <v>2</v>
      </c>
      <c r="CA17" s="17"/>
      <c r="CB17" s="37">
        <v>17</v>
      </c>
      <c r="CC17" s="37">
        <v>8</v>
      </c>
      <c r="CD17" s="37">
        <v>0</v>
      </c>
      <c r="CG17" s="39">
        <f t="shared" ca="1" si="5"/>
        <v>0.76590405145146112</v>
      </c>
      <c r="CH17" s="40">
        <f t="shared" ca="1" si="6"/>
        <v>8</v>
      </c>
      <c r="CI17" s="17"/>
      <c r="CJ17" s="37">
        <v>17</v>
      </c>
      <c r="CK17" s="36">
        <v>3</v>
      </c>
      <c r="CL17" s="37">
        <v>7</v>
      </c>
      <c r="CO17" s="39">
        <f t="shared" ca="1" si="7"/>
        <v>0.92382086958528398</v>
      </c>
      <c r="CP17" s="40">
        <f t="shared" ca="1" si="0"/>
        <v>4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4</v>
      </c>
      <c r="D18" s="154">
        <f ca="1">AA8</f>
        <v>1</v>
      </c>
      <c r="E18" s="154">
        <f ca="1">AB8</f>
        <v>2</v>
      </c>
      <c r="F18" s="8"/>
      <c r="G18" s="9"/>
      <c r="H18" s="151"/>
      <c r="I18" s="154">
        <f ca="1">Z9</f>
        <v>5</v>
      </c>
      <c r="J18" s="154">
        <f ca="1">AA9</f>
        <v>7</v>
      </c>
      <c r="K18" s="154">
        <f ca="1">AB9</f>
        <v>4</v>
      </c>
      <c r="L18" s="8"/>
      <c r="M18" s="9"/>
      <c r="N18" s="151"/>
      <c r="O18" s="154">
        <f ca="1">Z10</f>
        <v>7</v>
      </c>
      <c r="P18" s="154">
        <f ca="1">AA10</f>
        <v>4</v>
      </c>
      <c r="Q18" s="154">
        <f ca="1">AB10</f>
        <v>3</v>
      </c>
      <c r="R18" s="8"/>
      <c r="S18" s="2"/>
      <c r="T18" s="2"/>
      <c r="U18" s="2"/>
      <c r="V18" s="2"/>
      <c r="W18" s="2"/>
      <c r="X18" s="37"/>
      <c r="Y18" s="56" t="s">
        <v>4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0.62337196140938222</v>
      </c>
      <c r="BZ18" s="40">
        <f t="shared" ca="1" si="4"/>
        <v>5</v>
      </c>
      <c r="CA18" s="17"/>
      <c r="CB18" s="37">
        <v>18</v>
      </c>
      <c r="CC18" s="37">
        <v>9</v>
      </c>
      <c r="CD18" s="37">
        <v>0</v>
      </c>
      <c r="CG18" s="39">
        <f t="shared" ca="1" si="5"/>
        <v>0.9954052777643615</v>
      </c>
      <c r="CH18" s="40">
        <f t="shared" ca="1" si="6"/>
        <v>1</v>
      </c>
      <c r="CI18" s="17"/>
      <c r="CJ18" s="37">
        <v>18</v>
      </c>
      <c r="CK18" s="36">
        <v>3</v>
      </c>
      <c r="CL18" s="37">
        <v>8</v>
      </c>
      <c r="CO18" s="39">
        <f t="shared" ca="1" si="7"/>
        <v>0.26742591783904024</v>
      </c>
      <c r="CP18" s="40">
        <f t="shared" ca="1" si="0"/>
        <v>30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0</v>
      </c>
      <c r="D19" s="152">
        <f ca="1">AE8</f>
        <v>8</v>
      </c>
      <c r="E19" s="152">
        <f ca="1">AF8</f>
        <v>8</v>
      </c>
      <c r="F19" s="8"/>
      <c r="G19" s="9"/>
      <c r="H19" s="152" t="s">
        <v>20</v>
      </c>
      <c r="I19" s="152">
        <f ca="1">AD9</f>
        <v>0</v>
      </c>
      <c r="J19" s="152">
        <f ca="1">AE9</f>
        <v>9</v>
      </c>
      <c r="K19" s="152">
        <f ca="1">AF9</f>
        <v>5</v>
      </c>
      <c r="L19" s="8"/>
      <c r="M19" s="9"/>
      <c r="N19" s="152" t="s">
        <v>20</v>
      </c>
      <c r="O19" s="152">
        <f ca="1">AD10</f>
        <v>0</v>
      </c>
      <c r="P19" s="152">
        <f ca="1">AE10</f>
        <v>7</v>
      </c>
      <c r="Q19" s="152">
        <f ca="1">AF10</f>
        <v>6</v>
      </c>
      <c r="R19" s="8"/>
      <c r="S19" s="2"/>
      <c r="T19" s="2"/>
      <c r="U19" s="2"/>
      <c r="V19" s="2"/>
      <c r="W19" s="2"/>
      <c r="X19" s="37"/>
      <c r="Y19" s="56" t="s">
        <v>7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0.70965589908846849</v>
      </c>
      <c r="CH19" s="40">
        <f t="shared" ca="1" si="6"/>
        <v>13</v>
      </c>
      <c r="CI19" s="17"/>
      <c r="CJ19" s="37">
        <v>19</v>
      </c>
      <c r="CK19" s="36">
        <v>3</v>
      </c>
      <c r="CL19" s="37">
        <v>9</v>
      </c>
      <c r="CO19" s="39">
        <f t="shared" ca="1" si="7"/>
        <v>0.10907026498106931</v>
      </c>
      <c r="CP19" s="40">
        <f t="shared" ca="1" si="0"/>
        <v>41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6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0.63992211571836632</v>
      </c>
      <c r="CH20" s="40">
        <f t="shared" ca="1" si="6"/>
        <v>16</v>
      </c>
      <c r="CI20" s="17"/>
      <c r="CJ20" s="37">
        <v>20</v>
      </c>
      <c r="CK20" s="37">
        <v>4</v>
      </c>
      <c r="CL20" s="37">
        <v>5</v>
      </c>
      <c r="CO20" s="39">
        <f t="shared" ca="1" si="7"/>
        <v>0.26341655760921923</v>
      </c>
      <c r="CP20" s="40">
        <f t="shared" ca="1" si="0"/>
        <v>31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5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0.2601632713250287</v>
      </c>
      <c r="CH21" s="40">
        <f t="shared" ca="1" si="6"/>
        <v>26</v>
      </c>
      <c r="CI21" s="17"/>
      <c r="CJ21" s="37">
        <v>21</v>
      </c>
      <c r="CK21" s="37">
        <v>4</v>
      </c>
      <c r="CL21" s="37">
        <v>6</v>
      </c>
      <c r="CO21" s="39">
        <f t="shared" ca="1" si="7"/>
        <v>0.12605995452522978</v>
      </c>
      <c r="CP21" s="40">
        <f t="shared" ca="1" si="0"/>
        <v>39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1.6872005370339171E-2</v>
      </c>
      <c r="CH22" s="40">
        <f t="shared" ca="1" si="6"/>
        <v>34</v>
      </c>
      <c r="CI22" s="17"/>
      <c r="CJ22" s="37">
        <v>22</v>
      </c>
      <c r="CK22" s="36">
        <v>4</v>
      </c>
      <c r="CL22" s="37">
        <v>7</v>
      </c>
      <c r="CO22" s="39">
        <f t="shared" ca="1" si="7"/>
        <v>0.64006420464996072</v>
      </c>
      <c r="CP22" s="40">
        <f t="shared" ca="1" si="0"/>
        <v>15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0.77527605614564998</v>
      </c>
      <c r="CH23" s="40">
        <f t="shared" ca="1" si="6"/>
        <v>7</v>
      </c>
      <c r="CI23" s="17"/>
      <c r="CJ23" s="37">
        <v>23</v>
      </c>
      <c r="CK23" s="36">
        <v>4</v>
      </c>
      <c r="CL23" s="37">
        <v>8</v>
      </c>
      <c r="CO23" s="39">
        <f t="shared" ca="1" si="7"/>
        <v>0.49360055052598373</v>
      </c>
      <c r="CP23" s="40">
        <f t="shared" ca="1" si="0"/>
        <v>20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6</v>
      </c>
      <c r="D24" s="154">
        <f ca="1">AA11</f>
        <v>1</v>
      </c>
      <c r="E24" s="154">
        <f ca="1">AB11</f>
        <v>4</v>
      </c>
      <c r="F24" s="8"/>
      <c r="G24" s="9"/>
      <c r="H24" s="151"/>
      <c r="I24" s="154">
        <f ca="1">Z12</f>
        <v>1</v>
      </c>
      <c r="J24" s="154">
        <f ca="1">AA12</f>
        <v>4</v>
      </c>
      <c r="K24" s="154">
        <f ca="1">AB12</f>
        <v>6</v>
      </c>
      <c r="L24" s="8"/>
      <c r="M24" s="9"/>
      <c r="N24" s="151"/>
      <c r="O24" s="154">
        <f ca="1">Z13</f>
        <v>8</v>
      </c>
      <c r="P24" s="154">
        <f ca="1">AA13</f>
        <v>1</v>
      </c>
      <c r="Q24" s="154">
        <f ca="1">AB13</f>
        <v>3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0.976350838106682</v>
      </c>
      <c r="CH24" s="40">
        <f t="shared" ca="1" si="6"/>
        <v>3</v>
      </c>
      <c r="CI24" s="17"/>
      <c r="CJ24" s="37">
        <v>24</v>
      </c>
      <c r="CK24" s="36">
        <v>4</v>
      </c>
      <c r="CL24" s="37">
        <v>9</v>
      </c>
      <c r="CO24" s="39">
        <f t="shared" ca="1" si="7"/>
        <v>0.29076136527069518</v>
      </c>
      <c r="CP24" s="40">
        <f t="shared" ca="1" si="0"/>
        <v>28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9</v>
      </c>
      <c r="E25" s="152">
        <f ca="1">AF11</f>
        <v>8</v>
      </c>
      <c r="F25" s="8"/>
      <c r="G25" s="9"/>
      <c r="H25" s="152" t="s">
        <v>20</v>
      </c>
      <c r="I25" s="152">
        <f ca="1">AD12</f>
        <v>0</v>
      </c>
      <c r="J25" s="152">
        <f ca="1">AE12</f>
        <v>8</v>
      </c>
      <c r="K25" s="152">
        <f ca="1">AF12</f>
        <v>9</v>
      </c>
      <c r="L25" s="8"/>
      <c r="M25" s="9"/>
      <c r="N25" s="152" t="s">
        <v>20</v>
      </c>
      <c r="O25" s="152">
        <f ca="1">AD13</f>
        <v>0</v>
      </c>
      <c r="P25" s="152">
        <f ca="1">AE13</f>
        <v>7</v>
      </c>
      <c r="Q25" s="152">
        <f ca="1">AF13</f>
        <v>7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0.31415882677860074</v>
      </c>
      <c r="CH25" s="40">
        <f t="shared" ca="1" si="6"/>
        <v>24</v>
      </c>
      <c r="CI25" s="17"/>
      <c r="CJ25" s="37">
        <v>25</v>
      </c>
      <c r="CK25" s="36">
        <v>5</v>
      </c>
      <c r="CL25" s="37">
        <v>6</v>
      </c>
      <c r="CO25" s="39">
        <f t="shared" ca="1" si="7"/>
        <v>0.13776798302932247</v>
      </c>
      <c r="CP25" s="40">
        <f t="shared" ca="1" si="0"/>
        <v>38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0.51055927079042551</v>
      </c>
      <c r="CH26" s="40">
        <f t="shared" ca="1" si="6"/>
        <v>21</v>
      </c>
      <c r="CI26" s="17"/>
      <c r="CJ26" s="37">
        <v>26</v>
      </c>
      <c r="CK26" s="36">
        <v>5</v>
      </c>
      <c r="CL26" s="37">
        <v>7</v>
      </c>
      <c r="CO26" s="39">
        <f t="shared" ca="1" si="7"/>
        <v>0.48651293504571436</v>
      </c>
      <c r="CP26" s="40">
        <f t="shared" ca="1" si="0"/>
        <v>22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0.67950860292421023</v>
      </c>
      <c r="CH27" s="40">
        <f t="shared" ca="1" si="6"/>
        <v>15</v>
      </c>
      <c r="CI27" s="17"/>
      <c r="CJ27" s="37">
        <v>27</v>
      </c>
      <c r="CK27" s="36">
        <v>5</v>
      </c>
      <c r="CL27" s="37">
        <v>8</v>
      </c>
      <c r="CO27" s="39">
        <f t="shared" ca="1" si="7"/>
        <v>0.19932768909758136</v>
      </c>
      <c r="CP27" s="40">
        <f t="shared" ca="1" si="0"/>
        <v>34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57" t="str">
        <f>A1</f>
        <v>ひき算 筆算 ３けた－２けた 一位・十位くり下がり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34"/>
      <c r="T28" s="34"/>
      <c r="U28" s="34"/>
      <c r="V28" s="34"/>
      <c r="W28" s="34"/>
      <c r="X28" s="37"/>
      <c r="Y28" s="37"/>
      <c r="Z28" s="37" t="str">
        <f t="shared" ref="Z28:AB40" si="24">Z1</f>
        <v>被減数修正</v>
      </c>
      <c r="AA28" s="37"/>
      <c r="AB28" s="37"/>
      <c r="AC28" s="37"/>
      <c r="AD28" s="37" t="str">
        <f t="shared" ref="AD28:AD40" si="25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0.61405075617636684</v>
      </c>
      <c r="CH28" s="40">
        <f t="shared" ca="1" si="6"/>
        <v>20</v>
      </c>
      <c r="CI28" s="17"/>
      <c r="CJ28" s="37">
        <v>28</v>
      </c>
      <c r="CK28" s="36">
        <v>5</v>
      </c>
      <c r="CL28" s="37">
        <v>9</v>
      </c>
      <c r="CO28" s="39">
        <f t="shared" ca="1" si="7"/>
        <v>0.84722411084764848</v>
      </c>
      <c r="CP28" s="40">
        <f t="shared" ca="1" si="0"/>
        <v>7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4"/>
      <c r="S29" s="17"/>
      <c r="V29" s="17"/>
      <c r="W29" s="17"/>
      <c r="X29" s="37"/>
      <c r="Y29" s="37" t="str">
        <f t="shared" ref="Y29:Y40" si="26">Y2</f>
        <v>①</v>
      </c>
      <c r="Z29" s="41">
        <f t="shared" ca="1" si="24"/>
        <v>6</v>
      </c>
      <c r="AA29" s="41">
        <f t="shared" ca="1" si="24"/>
        <v>3</v>
      </c>
      <c r="AB29" s="41">
        <f t="shared" ca="1" si="24"/>
        <v>5</v>
      </c>
      <c r="AC29" s="37"/>
      <c r="AD29" s="41">
        <f t="shared" ca="1" si="25"/>
        <v>0</v>
      </c>
      <c r="AE29" s="41">
        <f t="shared" ref="AE29:AF40" ca="1" si="27">AE2</f>
        <v>9</v>
      </c>
      <c r="AF29" s="41">
        <f t="shared" ca="1" si="27"/>
        <v>8</v>
      </c>
      <c r="AG29" s="37"/>
      <c r="AH29" s="42" t="str">
        <f t="shared" ref="AH29:AM40" si="28">AH2</f>
        <v>①</v>
      </c>
      <c r="AI29" s="41">
        <f t="shared" ca="1" si="28"/>
        <v>635</v>
      </c>
      <c r="AJ29" s="37" t="str">
        <f t="shared" si="28"/>
        <v>－</v>
      </c>
      <c r="AK29" s="41">
        <f t="shared" ca="1" si="28"/>
        <v>98</v>
      </c>
      <c r="AL29" s="37" t="str">
        <f t="shared" si="28"/>
        <v>＝</v>
      </c>
      <c r="AM29" s="41">
        <f t="shared" ca="1" si="28"/>
        <v>537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0.72631101135299392</v>
      </c>
      <c r="CH29" s="40">
        <f t="shared" ca="1" si="6"/>
        <v>12</v>
      </c>
      <c r="CI29" s="17"/>
      <c r="CJ29" s="37">
        <v>29</v>
      </c>
      <c r="CK29" s="36">
        <v>6</v>
      </c>
      <c r="CL29" s="37">
        <v>7</v>
      </c>
      <c r="CO29" s="39">
        <f t="shared" ca="1" si="7"/>
        <v>0.94164922283619623</v>
      </c>
      <c r="CP29" s="40">
        <f t="shared" ca="1" si="0"/>
        <v>3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6"/>
        <v>②</v>
      </c>
      <c r="Z30" s="41">
        <f t="shared" ca="1" si="24"/>
        <v>8</v>
      </c>
      <c r="AA30" s="41">
        <f t="shared" ca="1" si="24"/>
        <v>3</v>
      </c>
      <c r="AB30" s="41">
        <f t="shared" ca="1" si="24"/>
        <v>2</v>
      </c>
      <c r="AC30" s="37"/>
      <c r="AD30" s="41">
        <f t="shared" ca="1" si="25"/>
        <v>0</v>
      </c>
      <c r="AE30" s="41">
        <f t="shared" ca="1" si="27"/>
        <v>8</v>
      </c>
      <c r="AF30" s="41">
        <f t="shared" ca="1" si="27"/>
        <v>6</v>
      </c>
      <c r="AG30" s="37"/>
      <c r="AH30" s="42" t="str">
        <f t="shared" si="28"/>
        <v>②</v>
      </c>
      <c r="AI30" s="41">
        <f t="shared" ca="1" si="28"/>
        <v>832</v>
      </c>
      <c r="AJ30" s="37" t="str">
        <f t="shared" si="28"/>
        <v>－</v>
      </c>
      <c r="AK30" s="41">
        <f t="shared" ca="1" si="28"/>
        <v>86</v>
      </c>
      <c r="AL30" s="37" t="str">
        <f t="shared" si="28"/>
        <v>＝</v>
      </c>
      <c r="AM30" s="41">
        <f t="shared" ca="1" si="28"/>
        <v>746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0.69009196784425053</v>
      </c>
      <c r="CH30" s="40">
        <f t="shared" ca="1" si="6"/>
        <v>14</v>
      </c>
      <c r="CI30" s="17"/>
      <c r="CJ30" s="37">
        <v>30</v>
      </c>
      <c r="CK30" s="36">
        <v>6</v>
      </c>
      <c r="CL30" s="37">
        <v>8</v>
      </c>
      <c r="CO30" s="39">
        <f t="shared" ca="1" si="7"/>
        <v>0.84963718531693733</v>
      </c>
      <c r="CP30" s="40">
        <f t="shared" ca="1" si="0"/>
        <v>6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6"/>
        <v>③</v>
      </c>
      <c r="Z31" s="41">
        <f t="shared" ca="1" si="24"/>
        <v>3</v>
      </c>
      <c r="AA31" s="41">
        <f t="shared" ca="1" si="24"/>
        <v>5</v>
      </c>
      <c r="AB31" s="41">
        <f t="shared" ca="1" si="24"/>
        <v>5</v>
      </c>
      <c r="AC31" s="37"/>
      <c r="AD31" s="41">
        <f t="shared" ca="1" si="25"/>
        <v>0</v>
      </c>
      <c r="AE31" s="41">
        <f t="shared" ca="1" si="27"/>
        <v>9</v>
      </c>
      <c r="AF31" s="41">
        <f t="shared" ca="1" si="27"/>
        <v>7</v>
      </c>
      <c r="AG31" s="37"/>
      <c r="AH31" s="42" t="str">
        <f t="shared" si="28"/>
        <v>③</v>
      </c>
      <c r="AI31" s="41">
        <f t="shared" ca="1" si="28"/>
        <v>355</v>
      </c>
      <c r="AJ31" s="37" t="str">
        <f t="shared" si="28"/>
        <v>－</v>
      </c>
      <c r="AK31" s="41">
        <f t="shared" ca="1" si="28"/>
        <v>97</v>
      </c>
      <c r="AL31" s="37" t="str">
        <f t="shared" si="28"/>
        <v>＝</v>
      </c>
      <c r="AM31" s="41">
        <f t="shared" ca="1" si="28"/>
        <v>258</v>
      </c>
      <c r="AN31" s="37"/>
      <c r="AO31" s="36"/>
      <c r="AP31" s="92"/>
      <c r="AQ31" s="104"/>
      <c r="AR31" s="104"/>
      <c r="AS31" s="104" t="str">
        <f ca="1">IF(AT43="","",VLOOKUP($AT43,$BT$43:$BU$53,2,FALSE))</f>
        <v>⑩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0.74705318150770139</v>
      </c>
      <c r="CH31" s="40">
        <f t="shared" ca="1" si="6"/>
        <v>9</v>
      </c>
      <c r="CI31" s="17"/>
      <c r="CJ31" s="37">
        <v>31</v>
      </c>
      <c r="CK31" s="36">
        <v>6</v>
      </c>
      <c r="CL31" s="37">
        <v>9</v>
      </c>
      <c r="CO31" s="39">
        <f t="shared" ca="1" si="7"/>
        <v>0.79522117065476872</v>
      </c>
      <c r="CP31" s="40">
        <f t="shared" ca="1" si="0"/>
        <v>10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⑤</v>
      </c>
      <c r="D32" s="32" t="str">
        <f ca="1">IF($BC43="","",VLOOKUP($BC43,$BT$43:$BU$53,2,FALSE))</f>
        <v>②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⑦</v>
      </c>
      <c r="J32" s="32" t="str">
        <f ca="1">IF($BC44="","",VLOOKUP($BC44,$BT$43:$BU$53,2,FALSE))</f>
        <v>②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②</v>
      </c>
      <c r="P32" s="32" t="str">
        <f ca="1">IF($BC45="","",VLOOKUP($BC45,$BT$43:$BU$53,2,FALSE))</f>
        <v>④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6"/>
        <v>④</v>
      </c>
      <c r="Z32" s="41">
        <f t="shared" ca="1" si="24"/>
        <v>9</v>
      </c>
      <c r="AA32" s="41">
        <f t="shared" ca="1" si="24"/>
        <v>5</v>
      </c>
      <c r="AB32" s="41">
        <f t="shared" ca="1" si="24"/>
        <v>0</v>
      </c>
      <c r="AC32" s="37"/>
      <c r="AD32" s="41">
        <f t="shared" ca="1" si="25"/>
        <v>0</v>
      </c>
      <c r="AE32" s="41">
        <f t="shared" ca="1" si="27"/>
        <v>6</v>
      </c>
      <c r="AF32" s="41">
        <f t="shared" ca="1" si="27"/>
        <v>9</v>
      </c>
      <c r="AG32" s="37"/>
      <c r="AH32" s="42" t="str">
        <f t="shared" si="28"/>
        <v>④</v>
      </c>
      <c r="AI32" s="41">
        <f t="shared" ca="1" si="28"/>
        <v>950</v>
      </c>
      <c r="AJ32" s="37" t="str">
        <f t="shared" si="28"/>
        <v>－</v>
      </c>
      <c r="AK32" s="41">
        <f t="shared" ca="1" si="28"/>
        <v>69</v>
      </c>
      <c r="AL32" s="37" t="str">
        <f t="shared" si="28"/>
        <v>＝</v>
      </c>
      <c r="AM32" s="41">
        <f t="shared" ca="1" si="28"/>
        <v>881</v>
      </c>
      <c r="AN32" s="37"/>
      <c r="AO32" s="36"/>
      <c r="AP32" s="92"/>
      <c r="AQ32" s="103"/>
      <c r="AR32" s="104" t="str">
        <f ca="1">IF(AH43="","",VLOOKUP($AH43,$BT$43:$BU$53,2,FALSE))</f>
        <v>⑤</v>
      </c>
      <c r="AS32" s="104" t="str">
        <f ca="1">IF(BC43="","",VLOOKUP($BC43,$BT$43:$BU$53,2,FALSE))</f>
        <v>②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0.74261076721934605</v>
      </c>
      <c r="CH32" s="40">
        <f t="shared" ca="1" si="6"/>
        <v>10</v>
      </c>
      <c r="CI32" s="17"/>
      <c r="CJ32" s="37">
        <v>32</v>
      </c>
      <c r="CK32" s="36">
        <v>7</v>
      </c>
      <c r="CL32" s="37">
        <v>8</v>
      </c>
      <c r="CO32" s="39">
        <f t="shared" ca="1" si="7"/>
        <v>0.56051525818289183</v>
      </c>
      <c r="CP32" s="40">
        <f t="shared" ca="1" si="0"/>
        <v>17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9">C6</f>
        <v>6</v>
      </c>
      <c r="D33" s="11">
        <f t="shared" ca="1" si="29"/>
        <v>3</v>
      </c>
      <c r="E33" s="11">
        <f t="shared" ca="1" si="29"/>
        <v>5</v>
      </c>
      <c r="F33" s="8"/>
      <c r="G33" s="9"/>
      <c r="H33" s="27"/>
      <c r="I33" s="28">
        <f t="shared" ca="1" si="29"/>
        <v>8</v>
      </c>
      <c r="J33" s="11">
        <f t="shared" ca="1" si="29"/>
        <v>3</v>
      </c>
      <c r="K33" s="11">
        <f t="shared" ca="1" si="29"/>
        <v>2</v>
      </c>
      <c r="L33" s="8"/>
      <c r="M33" s="9"/>
      <c r="N33" s="27"/>
      <c r="O33" s="28">
        <f t="shared" ca="1" si="29"/>
        <v>3</v>
      </c>
      <c r="P33" s="11">
        <f t="shared" ca="1" si="29"/>
        <v>5</v>
      </c>
      <c r="Q33" s="11">
        <f t="shared" ca="1" si="29"/>
        <v>5</v>
      </c>
      <c r="R33" s="8"/>
      <c r="S33" s="2"/>
      <c r="T33" s="44"/>
      <c r="U33" s="2"/>
      <c r="V33" s="2"/>
      <c r="W33" s="2"/>
      <c r="X33" s="37"/>
      <c r="Y33" s="37" t="str">
        <f t="shared" si="26"/>
        <v>⑤</v>
      </c>
      <c r="Z33" s="41">
        <f t="shared" ca="1" si="24"/>
        <v>1</v>
      </c>
      <c r="AA33" s="41">
        <f t="shared" ca="1" si="24"/>
        <v>6</v>
      </c>
      <c r="AB33" s="41">
        <f t="shared" ca="1" si="24"/>
        <v>0</v>
      </c>
      <c r="AC33" s="37"/>
      <c r="AD33" s="41">
        <f t="shared" ca="1" si="25"/>
        <v>0</v>
      </c>
      <c r="AE33" s="41">
        <f t="shared" ca="1" si="27"/>
        <v>9</v>
      </c>
      <c r="AF33" s="41">
        <f t="shared" ca="1" si="27"/>
        <v>2</v>
      </c>
      <c r="AG33" s="37"/>
      <c r="AH33" s="42" t="str">
        <f t="shared" si="28"/>
        <v>⑤</v>
      </c>
      <c r="AI33" s="41">
        <f t="shared" ca="1" si="28"/>
        <v>160</v>
      </c>
      <c r="AJ33" s="37" t="str">
        <f t="shared" si="28"/>
        <v>－</v>
      </c>
      <c r="AK33" s="41">
        <f t="shared" ca="1" si="28"/>
        <v>92</v>
      </c>
      <c r="AL33" s="37" t="str">
        <f t="shared" si="28"/>
        <v>＝</v>
      </c>
      <c r="AM33" s="41">
        <f t="shared" ca="1" si="28"/>
        <v>68</v>
      </c>
      <c r="AN33" s="37"/>
      <c r="AO33" s="36"/>
      <c r="AP33" s="92"/>
      <c r="AQ33" s="97"/>
      <c r="AR33" s="98">
        <f t="shared" ref="AR33:AT35" ca="1" si="30">C33</f>
        <v>6</v>
      </c>
      <c r="AS33" s="99">
        <f t="shared" ca="1" si="30"/>
        <v>3</v>
      </c>
      <c r="AT33" s="99">
        <f t="shared" ca="1" si="30"/>
        <v>5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6.5092612220854162E-2</v>
      </c>
      <c r="CH33" s="40">
        <f t="shared" ca="1" si="6"/>
        <v>30</v>
      </c>
      <c r="CI33" s="17"/>
      <c r="CJ33" s="37">
        <v>33</v>
      </c>
      <c r="CK33" s="36">
        <v>7</v>
      </c>
      <c r="CL33" s="37">
        <v>9</v>
      </c>
      <c r="CO33" s="39">
        <f t="shared" ca="1" si="7"/>
        <v>0.15628131970728965</v>
      </c>
      <c r="CP33" s="40">
        <f t="shared" ca="1" si="0"/>
        <v>37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1">B7</f>
        <v>－</v>
      </c>
      <c r="C34" s="13">
        <f t="shared" ca="1" si="31"/>
        <v>0</v>
      </c>
      <c r="D34" s="13">
        <f t="shared" ca="1" si="31"/>
        <v>9</v>
      </c>
      <c r="E34" s="13">
        <f t="shared" ca="1" si="31"/>
        <v>8</v>
      </c>
      <c r="F34" s="8"/>
      <c r="G34" s="9"/>
      <c r="H34" s="12" t="str">
        <f t="shared" si="31"/>
        <v>－</v>
      </c>
      <c r="I34" s="13">
        <f t="shared" ca="1" si="31"/>
        <v>0</v>
      </c>
      <c r="J34" s="13">
        <f t="shared" ca="1" si="31"/>
        <v>8</v>
      </c>
      <c r="K34" s="13">
        <f t="shared" ca="1" si="31"/>
        <v>6</v>
      </c>
      <c r="L34" s="8"/>
      <c r="M34" s="9"/>
      <c r="N34" s="12" t="str">
        <f t="shared" si="31"/>
        <v>－</v>
      </c>
      <c r="O34" s="13">
        <f t="shared" ca="1" si="31"/>
        <v>0</v>
      </c>
      <c r="P34" s="13">
        <f t="shared" ca="1" si="31"/>
        <v>9</v>
      </c>
      <c r="Q34" s="13">
        <f t="shared" ca="1" si="31"/>
        <v>7</v>
      </c>
      <c r="R34" s="8"/>
      <c r="S34" s="2"/>
      <c r="U34" s="2"/>
      <c r="V34" s="2"/>
      <c r="W34" s="2"/>
      <c r="X34" s="37"/>
      <c r="Y34" s="37" t="str">
        <f t="shared" si="26"/>
        <v>⑥</v>
      </c>
      <c r="Z34" s="41">
        <f t="shared" ca="1" si="24"/>
        <v>3</v>
      </c>
      <c r="AA34" s="41">
        <f t="shared" ca="1" si="24"/>
        <v>2</v>
      </c>
      <c r="AB34" s="41">
        <f t="shared" ca="1" si="24"/>
        <v>1</v>
      </c>
      <c r="AC34" s="37"/>
      <c r="AD34" s="41">
        <f t="shared" ca="1" si="25"/>
        <v>0</v>
      </c>
      <c r="AE34" s="41">
        <f t="shared" ca="1" si="27"/>
        <v>7</v>
      </c>
      <c r="AF34" s="41">
        <f t="shared" ca="1" si="27"/>
        <v>7</v>
      </c>
      <c r="AG34" s="37"/>
      <c r="AH34" s="42" t="str">
        <f t="shared" si="28"/>
        <v>⑥</v>
      </c>
      <c r="AI34" s="41">
        <f t="shared" ca="1" si="28"/>
        <v>321</v>
      </c>
      <c r="AJ34" s="37" t="str">
        <f t="shared" si="28"/>
        <v>－</v>
      </c>
      <c r="AK34" s="41">
        <f t="shared" ca="1" si="28"/>
        <v>77</v>
      </c>
      <c r="AL34" s="37" t="str">
        <f t="shared" si="28"/>
        <v>＝</v>
      </c>
      <c r="AM34" s="41">
        <f t="shared" ca="1" si="28"/>
        <v>244</v>
      </c>
      <c r="AN34" s="37"/>
      <c r="AO34" s="36"/>
      <c r="AP34" s="92"/>
      <c r="AQ34" s="100" t="s">
        <v>47</v>
      </c>
      <c r="AR34" s="101">
        <f t="shared" ca="1" si="30"/>
        <v>0</v>
      </c>
      <c r="AS34" s="101">
        <f t="shared" ca="1" si="30"/>
        <v>9</v>
      </c>
      <c r="AT34" s="101">
        <f t="shared" ca="1" si="30"/>
        <v>8</v>
      </c>
      <c r="AU34" s="93"/>
      <c r="AV34" s="36"/>
      <c r="AW34" s="9"/>
      <c r="AX34" s="100" t="s">
        <v>47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0.62608454034102523</v>
      </c>
      <c r="CH34" s="40">
        <f t="shared" ca="1" si="6"/>
        <v>17</v>
      </c>
      <c r="CI34" s="17"/>
      <c r="CJ34" s="37">
        <v>34</v>
      </c>
      <c r="CK34" s="36">
        <v>8</v>
      </c>
      <c r="CL34" s="37">
        <v>9</v>
      </c>
      <c r="CO34" s="39">
        <f t="shared" ca="1" si="7"/>
        <v>0.65486258578879131</v>
      </c>
      <c r="CP34" s="40">
        <f t="shared" ca="1" si="0"/>
        <v>14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5</v>
      </c>
      <c r="D35" s="30">
        <f ca="1">MOD(ROUNDDOWN(AM29/10,0),10)</f>
        <v>3</v>
      </c>
      <c r="E35" s="30">
        <f ca="1">MOD(ROUNDDOWN(AM29/1,0),10)</f>
        <v>7</v>
      </c>
      <c r="F35" s="8"/>
      <c r="G35" s="9"/>
      <c r="H35" s="29"/>
      <c r="I35" s="30">
        <f ca="1">MOD(ROUNDDOWN(AM30/100,0),10)</f>
        <v>7</v>
      </c>
      <c r="J35" s="30">
        <f ca="1">MOD(ROUNDDOWN(AM30/10,0),10)</f>
        <v>4</v>
      </c>
      <c r="K35" s="30">
        <f ca="1">MOD(ROUNDDOWN(AM30/1,0),10)</f>
        <v>6</v>
      </c>
      <c r="L35" s="8"/>
      <c r="M35" s="9"/>
      <c r="N35" s="29"/>
      <c r="O35" s="30">
        <f ca="1">MOD(ROUNDDOWN(AM31/100,0),10)</f>
        <v>2</v>
      </c>
      <c r="P35" s="30">
        <f ca="1">MOD(ROUNDDOWN(AM31/10,0),10)</f>
        <v>5</v>
      </c>
      <c r="Q35" s="30">
        <f ca="1">MOD(AM31,10)</f>
        <v>8</v>
      </c>
      <c r="R35" s="8"/>
      <c r="S35" s="2"/>
      <c r="T35" s="82"/>
      <c r="U35" s="2"/>
      <c r="V35" s="2"/>
      <c r="W35" s="2"/>
      <c r="X35" s="37"/>
      <c r="Y35" s="37" t="str">
        <f t="shared" si="26"/>
        <v>⑦</v>
      </c>
      <c r="Z35" s="41">
        <f t="shared" ca="1" si="24"/>
        <v>4</v>
      </c>
      <c r="AA35" s="41">
        <f t="shared" ca="1" si="24"/>
        <v>1</v>
      </c>
      <c r="AB35" s="41">
        <f t="shared" ca="1" si="24"/>
        <v>2</v>
      </c>
      <c r="AC35" s="37"/>
      <c r="AD35" s="41">
        <f t="shared" ca="1" si="25"/>
        <v>0</v>
      </c>
      <c r="AE35" s="41">
        <f t="shared" ca="1" si="27"/>
        <v>8</v>
      </c>
      <c r="AF35" s="41">
        <f t="shared" ca="1" si="27"/>
        <v>8</v>
      </c>
      <c r="AG35" s="37"/>
      <c r="AH35" s="42" t="str">
        <f t="shared" si="28"/>
        <v>⑦</v>
      </c>
      <c r="AI35" s="41">
        <f t="shared" ca="1" si="28"/>
        <v>412</v>
      </c>
      <c r="AJ35" s="37" t="str">
        <f t="shared" si="28"/>
        <v>－</v>
      </c>
      <c r="AK35" s="41">
        <f t="shared" ca="1" si="28"/>
        <v>88</v>
      </c>
      <c r="AL35" s="37" t="str">
        <f t="shared" si="28"/>
        <v>＝</v>
      </c>
      <c r="AM35" s="41">
        <f t="shared" ca="1" si="28"/>
        <v>324</v>
      </c>
      <c r="AN35" s="37"/>
      <c r="AO35" s="36"/>
      <c r="AP35" s="92"/>
      <c r="AQ35" s="102"/>
      <c r="AR35" s="99">
        <f ca="1">C35</f>
        <v>5</v>
      </c>
      <c r="AS35" s="99">
        <f t="shared" ca="1" si="30"/>
        <v>3</v>
      </c>
      <c r="AT35" s="99">
        <f t="shared" ca="1" si="30"/>
        <v>7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0.72088429596046866</v>
      </c>
      <c r="CP35" s="40">
        <f t="shared" ca="1" si="0"/>
        <v>12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6"/>
        <v>⑧</v>
      </c>
      <c r="Z36" s="41">
        <f t="shared" ca="1" si="24"/>
        <v>5</v>
      </c>
      <c r="AA36" s="41">
        <f t="shared" ca="1" si="24"/>
        <v>7</v>
      </c>
      <c r="AB36" s="41">
        <f t="shared" ca="1" si="24"/>
        <v>4</v>
      </c>
      <c r="AC36" s="37"/>
      <c r="AD36" s="41">
        <f t="shared" ca="1" si="25"/>
        <v>0</v>
      </c>
      <c r="AE36" s="41">
        <f t="shared" ca="1" si="27"/>
        <v>9</v>
      </c>
      <c r="AF36" s="41">
        <f t="shared" ca="1" si="27"/>
        <v>5</v>
      </c>
      <c r="AG36" s="37"/>
      <c r="AH36" s="42" t="str">
        <f t="shared" si="28"/>
        <v>⑧</v>
      </c>
      <c r="AI36" s="41">
        <f t="shared" ca="1" si="28"/>
        <v>574</v>
      </c>
      <c r="AJ36" s="37" t="str">
        <f t="shared" si="28"/>
        <v>－</v>
      </c>
      <c r="AK36" s="41">
        <f t="shared" ca="1" si="28"/>
        <v>95</v>
      </c>
      <c r="AL36" s="37" t="str">
        <f t="shared" si="28"/>
        <v>＝</v>
      </c>
      <c r="AM36" s="41">
        <f t="shared" ca="1" si="28"/>
        <v>479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0.42163716187542732</v>
      </c>
      <c r="CP36" s="40">
        <f t="shared" ca="1" si="0"/>
        <v>24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6"/>
        <v>⑨</v>
      </c>
      <c r="Z37" s="41">
        <f t="shared" ca="1" si="24"/>
        <v>7</v>
      </c>
      <c r="AA37" s="41">
        <f t="shared" ca="1" si="24"/>
        <v>4</v>
      </c>
      <c r="AB37" s="41">
        <f t="shared" ca="1" si="24"/>
        <v>3</v>
      </c>
      <c r="AC37" s="37"/>
      <c r="AD37" s="41">
        <f t="shared" ca="1" si="25"/>
        <v>0</v>
      </c>
      <c r="AE37" s="41">
        <f t="shared" ca="1" si="27"/>
        <v>7</v>
      </c>
      <c r="AF37" s="41">
        <f t="shared" ca="1" si="27"/>
        <v>6</v>
      </c>
      <c r="AG37" s="37"/>
      <c r="AH37" s="42" t="str">
        <f t="shared" si="28"/>
        <v>⑨</v>
      </c>
      <c r="AI37" s="41">
        <f t="shared" ca="1" si="28"/>
        <v>743</v>
      </c>
      <c r="AJ37" s="37" t="str">
        <f t="shared" si="28"/>
        <v>－</v>
      </c>
      <c r="AK37" s="41">
        <f t="shared" ca="1" si="28"/>
        <v>76</v>
      </c>
      <c r="AL37" s="37" t="str">
        <f t="shared" si="28"/>
        <v>＝</v>
      </c>
      <c r="AM37" s="41">
        <f t="shared" ca="1" si="28"/>
        <v>667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0.98245269031279026</v>
      </c>
      <c r="CP37" s="40">
        <f t="shared" ca="1" si="0"/>
        <v>1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⑧</v>
      </c>
      <c r="D38" s="32" t="str">
        <f ca="1">IF($BC46="","",VLOOKUP($BC46,$BT$43:$BU$53,2,FALSE))</f>
        <v>④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⓪</v>
      </c>
      <c r="J38" s="32" t="str">
        <f ca="1">IF($BC47="","",VLOOKUP($BC47,$BT$43:$BU$53,2,FALSE))</f>
        <v>⑤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②</v>
      </c>
      <c r="P38" s="32" t="str">
        <f ca="1">IF($BC48="","",VLOOKUP($BC48,$BT$43:$BU$53,2,FALSE))</f>
        <v>①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6"/>
        <v>⑩</v>
      </c>
      <c r="Z38" s="41">
        <f t="shared" ca="1" si="24"/>
        <v>6</v>
      </c>
      <c r="AA38" s="41">
        <f t="shared" ca="1" si="24"/>
        <v>1</v>
      </c>
      <c r="AB38" s="41">
        <f t="shared" ca="1" si="24"/>
        <v>4</v>
      </c>
      <c r="AC38" s="37"/>
      <c r="AD38" s="41">
        <f t="shared" ca="1" si="25"/>
        <v>0</v>
      </c>
      <c r="AE38" s="41">
        <f t="shared" ca="1" si="27"/>
        <v>9</v>
      </c>
      <c r="AF38" s="41">
        <f t="shared" ca="1" si="27"/>
        <v>8</v>
      </c>
      <c r="AG38" s="37"/>
      <c r="AH38" s="42" t="str">
        <f t="shared" si="28"/>
        <v>⑩</v>
      </c>
      <c r="AI38" s="41">
        <f t="shared" ca="1" si="28"/>
        <v>614</v>
      </c>
      <c r="AJ38" s="37" t="str">
        <f t="shared" si="28"/>
        <v>－</v>
      </c>
      <c r="AK38" s="41">
        <f t="shared" ca="1" si="28"/>
        <v>98</v>
      </c>
      <c r="AL38" s="37" t="str">
        <f t="shared" si="28"/>
        <v>＝</v>
      </c>
      <c r="AM38" s="41">
        <f t="shared" ca="1" si="28"/>
        <v>516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0.73131462921072743</v>
      </c>
      <c r="CP38" s="40">
        <f t="shared" ca="1" si="0"/>
        <v>11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2">C12</f>
        <v>9</v>
      </c>
      <c r="D39" s="11">
        <f t="shared" ca="1" si="32"/>
        <v>5</v>
      </c>
      <c r="E39" s="11">
        <f t="shared" ca="1" si="32"/>
        <v>0</v>
      </c>
      <c r="F39" s="8"/>
      <c r="G39" s="9"/>
      <c r="H39" s="10"/>
      <c r="I39" s="11">
        <f t="shared" ca="1" si="32"/>
        <v>1</v>
      </c>
      <c r="J39" s="11">
        <f t="shared" ca="1" si="32"/>
        <v>6</v>
      </c>
      <c r="K39" s="11">
        <f t="shared" ca="1" si="32"/>
        <v>0</v>
      </c>
      <c r="L39" s="8"/>
      <c r="M39" s="9"/>
      <c r="N39" s="10"/>
      <c r="O39" s="11">
        <f t="shared" ca="1" si="32"/>
        <v>3</v>
      </c>
      <c r="P39" s="11">
        <f t="shared" ca="1" si="32"/>
        <v>2</v>
      </c>
      <c r="Q39" s="11">
        <f t="shared" ca="1" si="32"/>
        <v>1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6"/>
        <v>⑪</v>
      </c>
      <c r="Z39" s="41">
        <f t="shared" ca="1" si="24"/>
        <v>1</v>
      </c>
      <c r="AA39" s="41">
        <f t="shared" ca="1" si="24"/>
        <v>4</v>
      </c>
      <c r="AB39" s="41">
        <f t="shared" ca="1" si="24"/>
        <v>6</v>
      </c>
      <c r="AC39" s="37"/>
      <c r="AD39" s="41">
        <f t="shared" ca="1" si="25"/>
        <v>0</v>
      </c>
      <c r="AE39" s="41">
        <f t="shared" ca="1" si="27"/>
        <v>8</v>
      </c>
      <c r="AF39" s="41">
        <f t="shared" ca="1" si="27"/>
        <v>9</v>
      </c>
      <c r="AG39" s="37"/>
      <c r="AH39" s="42" t="str">
        <f t="shared" si="28"/>
        <v>⑪</v>
      </c>
      <c r="AI39" s="41">
        <f t="shared" ca="1" si="28"/>
        <v>146</v>
      </c>
      <c r="AJ39" s="37" t="str">
        <f t="shared" si="28"/>
        <v>－</v>
      </c>
      <c r="AK39" s="41">
        <f t="shared" ca="1" si="28"/>
        <v>89</v>
      </c>
      <c r="AL39" s="37" t="str">
        <f t="shared" si="28"/>
        <v>＝</v>
      </c>
      <c r="AM39" s="41">
        <f t="shared" ca="1" si="28"/>
        <v>57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0.290974468430513</v>
      </c>
      <c r="CP39" s="40">
        <f t="shared" ca="1" si="0"/>
        <v>27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3">B13</f>
        <v>－</v>
      </c>
      <c r="C40" s="13">
        <f t="shared" ca="1" si="33"/>
        <v>0</v>
      </c>
      <c r="D40" s="13">
        <f t="shared" ca="1" si="33"/>
        <v>6</v>
      </c>
      <c r="E40" s="13">
        <f t="shared" ca="1" si="33"/>
        <v>9</v>
      </c>
      <c r="F40" s="8"/>
      <c r="G40" s="9"/>
      <c r="H40" s="12" t="str">
        <f t="shared" si="33"/>
        <v>－</v>
      </c>
      <c r="I40" s="13">
        <f t="shared" ca="1" si="33"/>
        <v>0</v>
      </c>
      <c r="J40" s="13">
        <f t="shared" ca="1" si="33"/>
        <v>9</v>
      </c>
      <c r="K40" s="13">
        <f t="shared" ca="1" si="33"/>
        <v>2</v>
      </c>
      <c r="L40" s="8"/>
      <c r="M40" s="9"/>
      <c r="N40" s="12" t="str">
        <f t="shared" si="33"/>
        <v>－</v>
      </c>
      <c r="O40" s="13">
        <f t="shared" ca="1" si="33"/>
        <v>0</v>
      </c>
      <c r="P40" s="13">
        <f t="shared" ca="1" si="33"/>
        <v>7</v>
      </c>
      <c r="Q40" s="13">
        <f t="shared" ca="1" si="33"/>
        <v>7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6"/>
        <v>⑫</v>
      </c>
      <c r="Z40" s="41">
        <f t="shared" ca="1" si="24"/>
        <v>8</v>
      </c>
      <c r="AA40" s="41">
        <f t="shared" ca="1" si="24"/>
        <v>1</v>
      </c>
      <c r="AB40" s="41">
        <f t="shared" ca="1" si="24"/>
        <v>3</v>
      </c>
      <c r="AC40" s="37"/>
      <c r="AD40" s="41">
        <f t="shared" ca="1" si="25"/>
        <v>0</v>
      </c>
      <c r="AE40" s="48">
        <f t="shared" ca="1" si="27"/>
        <v>7</v>
      </c>
      <c r="AF40" s="48">
        <f t="shared" ca="1" si="27"/>
        <v>7</v>
      </c>
      <c r="AG40" s="37"/>
      <c r="AH40" s="35" t="str">
        <f t="shared" si="28"/>
        <v>⑫</v>
      </c>
      <c r="AI40" s="49">
        <f t="shared" ca="1" si="28"/>
        <v>813</v>
      </c>
      <c r="AJ40" s="36" t="str">
        <f t="shared" si="28"/>
        <v>－</v>
      </c>
      <c r="AK40" s="49">
        <f t="shared" ca="1" si="28"/>
        <v>77</v>
      </c>
      <c r="AL40" s="36" t="str">
        <f t="shared" si="28"/>
        <v>＝</v>
      </c>
      <c r="AM40" s="49">
        <f t="shared" ca="1" si="28"/>
        <v>736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0.89930030310157127</v>
      </c>
      <c r="CP40" s="40">
        <f t="shared" ca="1" si="0"/>
        <v>5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8</v>
      </c>
      <c r="D41" s="30">
        <f ca="1">MOD(ROUNDDOWN(AM32/10,0),10)</f>
        <v>8</v>
      </c>
      <c r="E41" s="30">
        <f ca="1">MOD(AM32,10)</f>
        <v>1</v>
      </c>
      <c r="F41" s="8"/>
      <c r="G41" s="9"/>
      <c r="H41" s="29"/>
      <c r="I41" s="30">
        <f ca="1">MOD(ROUNDDOWN(AM33/100,0),10)</f>
        <v>0</v>
      </c>
      <c r="J41" s="30">
        <f ca="1">MOD(ROUNDDOWN(AM33/10,0),10)</f>
        <v>6</v>
      </c>
      <c r="K41" s="30">
        <f ca="1">MOD(AM33,10)</f>
        <v>8</v>
      </c>
      <c r="L41" s="8"/>
      <c r="M41" s="9"/>
      <c r="N41" s="29"/>
      <c r="O41" s="30">
        <f ca="1">MOD(ROUNDDOWN(AM34/100,0),10)</f>
        <v>2</v>
      </c>
      <c r="P41" s="30">
        <f ca="1">MOD(ROUNDDOWN(AM34/10,0),10)</f>
        <v>4</v>
      </c>
      <c r="Q41" s="30">
        <f ca="1">MOD(AM34,10)</f>
        <v>4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0.10125644480082363</v>
      </c>
      <c r="CP41" s="40">
        <f t="shared" ca="1" si="0"/>
        <v>42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82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0.46057068338736906</v>
      </c>
      <c r="CP42" s="40">
        <f t="shared" ca="1" si="0"/>
        <v>23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4">IF(BL43&lt;0,"ok",IF(AND(BL43=0,BR43&lt;0),"ok","no"))</f>
        <v>ok</v>
      </c>
      <c r="AH43" s="130">
        <f ca="1">IF(AI43="ok",AM43-1,"")</f>
        <v>5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5">IF(BJ43=BK43,"ok","no")</f>
        <v>no</v>
      </c>
      <c r="AL43" s="124" t="str">
        <f ca="1">IF(BL43&lt;0,"ok","no")</f>
        <v>ok</v>
      </c>
      <c r="AM43" s="63">
        <f t="shared" ref="AM43:AM54" ca="1" si="36">Z29</f>
        <v>6</v>
      </c>
      <c r="AN43" s="64">
        <f t="shared" ref="AN43:AN54" ca="1" si="37">AD29</f>
        <v>0</v>
      </c>
      <c r="AO43" s="65">
        <f t="shared" ref="AO43:AO54" ca="1" si="38">AM43-AN43</f>
        <v>6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2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2</v>
      </c>
      <c r="BD43" s="129" t="str">
        <f t="shared" ref="BD43:BD54" ca="1" si="39">IF(BJ43=0,"ok","no")</f>
        <v>no</v>
      </c>
      <c r="BE43" s="124" t="str">
        <f t="shared" ref="BE43:BE54" ca="1" si="40">IF(BL43&lt;0,"ok","no")</f>
        <v>ok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3</v>
      </c>
      <c r="BK43" s="64">
        <f ca="1">AE29</f>
        <v>9</v>
      </c>
      <c r="BL43" s="66">
        <f t="shared" ref="BL43:BL54" ca="1" si="41">BJ43-BK43</f>
        <v>-6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2">AB29</f>
        <v>5</v>
      </c>
      <c r="BQ43" s="64">
        <f t="shared" ref="BQ43:BQ54" ca="1" si="43">AF29</f>
        <v>8</v>
      </c>
      <c r="BR43" s="67">
        <f t="shared" ref="BR43:BR54" ca="1" si="44">BP43-BQ43</f>
        <v>-3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0.53268672838191677</v>
      </c>
      <c r="CP43" s="40">
        <f t="shared" ca="1" si="0"/>
        <v>18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③</v>
      </c>
      <c r="D44" s="32" t="str">
        <f ca="1">IF($BC49="","",VLOOKUP($BC49,$BT$43:$BU$53,2,FALSE))</f>
        <v>⓪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④</v>
      </c>
      <c r="J44" s="32" t="str">
        <f ca="1">IF($BC50="","",VLOOKUP($BC50,$BT$43:$BU$53,2,FALSE))</f>
        <v>⑥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⑥</v>
      </c>
      <c r="P44" s="32" t="str">
        <f ca="1">IF($BC51="","",VLOOKUP($BC51,$BT$43:$BU$53,2,FALSE))</f>
        <v>③</v>
      </c>
      <c r="Q44" s="32" t="str">
        <f ca="1">IF($BN51="","",VLOOKUP($BN51,$BT$43:$BU$53,2,FALSE))</f>
        <v>⑩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5">IF(AI44="ok","okok","nono")</f>
        <v>okok</v>
      </c>
      <c r="AA44" s="59" t="str">
        <f t="shared" ref="AA44:AA54" ca="1" si="46">IF(AQ44="ok","okok","nono")</f>
        <v>nono</v>
      </c>
      <c r="AB44" s="59" t="str">
        <f t="shared" ref="AB44:AB54" ca="1" si="47">IF(BH44="ok","okok","nono")</f>
        <v>okok</v>
      </c>
      <c r="AC44" s="43"/>
      <c r="AD44" s="42"/>
      <c r="AE44" s="61" t="s">
        <v>58</v>
      </c>
      <c r="AF44" s="62"/>
      <c r="AG44" s="127" t="str">
        <f t="shared" ca="1" si="34"/>
        <v>ok</v>
      </c>
      <c r="AH44" s="131">
        <f t="shared" ref="AH44:AH54" ca="1" si="48">IF(AI44="ok",AM44-1,"")</f>
        <v>7</v>
      </c>
      <c r="AI44" s="129" t="str">
        <f t="shared" ref="AI44:AI54" ca="1" si="49">IF(AL44="ok","ok",IF(AND(AK44="ok",AJ44="ok"),"ok","no"))</f>
        <v>ok</v>
      </c>
      <c r="AJ44" s="124" t="str">
        <f t="shared" ref="AJ44:AJ54" ca="1" si="50">IF(BR44&lt;0,"ok","no")</f>
        <v>ok</v>
      </c>
      <c r="AK44" s="124" t="str">
        <f t="shared" ca="1" si="35"/>
        <v>no</v>
      </c>
      <c r="AL44" s="124" t="str">
        <f t="shared" ref="AL44:AL54" ca="1" si="51">IF(BL44&lt;0,"ok","no")</f>
        <v>ok</v>
      </c>
      <c r="AM44" s="69">
        <f t="shared" ca="1" si="36"/>
        <v>8</v>
      </c>
      <c r="AN44" s="41">
        <f t="shared" ca="1" si="37"/>
        <v>0</v>
      </c>
      <c r="AO44" s="70">
        <f t="shared" ca="1" si="38"/>
        <v>8</v>
      </c>
      <c r="AP44" s="36"/>
      <c r="AQ44" s="127" t="str">
        <f t="shared" ref="AQ44:AQ54" ca="1" si="52">IF(AND(AS44="ok",AR44="ok"),"ok","no")</f>
        <v>no</v>
      </c>
      <c r="AR44" s="129" t="str">
        <f t="shared" ref="AR44:AR53" ca="1" si="53">IF(AY44=9,"ok","no")</f>
        <v>no</v>
      </c>
      <c r="AS44" s="124" t="str">
        <f t="shared" ref="AS44:AS54" ca="1" si="54">IF(BC44=10,"ok","no")</f>
        <v>no</v>
      </c>
      <c r="AT44" s="137">
        <f t="shared" ref="AT44:AT54" ca="1" si="55">IF(AY44=9,AY44,IF(AU44=10,AU44,""))</f>
        <v>10</v>
      </c>
      <c r="AU44" s="134">
        <f t="shared" ref="AU44:AU54" ca="1" si="56">IF(AND(AW44&lt;&gt;"",AV44="ok"),10,"")</f>
        <v>10</v>
      </c>
      <c r="AV44" s="124" t="str">
        <f t="shared" ref="AV44:AV54" ca="1" si="57">IF(BL44&lt;0,"ok",IF(AND(BL44=0,BR44&lt;0),"ok","no"))</f>
        <v>ok</v>
      </c>
      <c r="AW44" s="120">
        <f t="shared" ref="AW44:AW54" ca="1" si="58">IF(BC44=10,"",BC44)</f>
        <v>2</v>
      </c>
      <c r="AX44" s="117"/>
      <c r="AY44" s="120" t="str">
        <f t="shared" ref="AY44:AY54" ca="1" si="59">IF(AND(BA44="ok",AZ44="ok"),9,"")</f>
        <v/>
      </c>
      <c r="AZ44" s="124" t="str">
        <f t="shared" ref="AZ44:AZ54" ca="1" si="60">IF(BR44&lt;0,"ok","no")</f>
        <v>ok</v>
      </c>
      <c r="BA44" s="123" t="str">
        <f t="shared" ref="BA44:BA54" ca="1" si="61">IF(BC44=10,"ok","no")</f>
        <v>no</v>
      </c>
      <c r="BB44" s="36"/>
      <c r="BC44" s="140">
        <f t="shared" ref="BC44:BC54" ca="1" si="62">IF(AND(BO44="ok",BJ44=0),10,IF(BF44="ok",BJ44-1,IF(BE44="ok",10,"")))</f>
        <v>2</v>
      </c>
      <c r="BD44" s="129" t="str">
        <f t="shared" ca="1" si="39"/>
        <v>no</v>
      </c>
      <c r="BE44" s="124" t="str">
        <f t="shared" ca="1" si="40"/>
        <v>ok</v>
      </c>
      <c r="BF44" s="123" t="str">
        <f t="shared" ref="BF44:BF54" ca="1" si="63">IF(AND(BO44="ok",BI44="no"),"ok","no")</f>
        <v>ok</v>
      </c>
      <c r="BG44" s="36"/>
      <c r="BH44" s="127" t="str">
        <f t="shared" ref="BH44:BH54" ca="1" si="64">IF(BO44="ok","ok","no")</f>
        <v>ok</v>
      </c>
      <c r="BI44" s="129" t="str">
        <f t="shared" ref="BI44:BI54" ca="1" si="65">IF(BJ44=0,"ok","no")</f>
        <v>no</v>
      </c>
      <c r="BJ44" s="69">
        <f t="shared" ref="BJ44:BJ54" ca="1" si="66">AA30</f>
        <v>3</v>
      </c>
      <c r="BK44" s="41">
        <f t="shared" ref="BK44:BK54" ca="1" si="67">AE30</f>
        <v>8</v>
      </c>
      <c r="BL44" s="71">
        <f t="shared" ca="1" si="41"/>
        <v>-5</v>
      </c>
      <c r="BM44" s="68"/>
      <c r="BN44" s="140">
        <f t="shared" ref="BN44:BN54" ca="1" si="68">IF(BO44="ok",10,"")</f>
        <v>10</v>
      </c>
      <c r="BO44" s="129" t="str">
        <f t="shared" ref="BO44:BO54" ca="1" si="69">IF(BR44&lt;0,"ok","no")</f>
        <v>ok</v>
      </c>
      <c r="BP44" s="69">
        <f t="shared" ca="1" si="42"/>
        <v>2</v>
      </c>
      <c r="BQ44" s="41">
        <f t="shared" ca="1" si="43"/>
        <v>6</v>
      </c>
      <c r="BR44" s="72">
        <f t="shared" ca="1" si="44"/>
        <v>-4</v>
      </c>
      <c r="BS44" s="68"/>
      <c r="BT44" s="112">
        <v>1</v>
      </c>
      <c r="BU44" s="113" t="s">
        <v>2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/>
      <c r="CP44" s="40"/>
      <c r="CQ44" s="17"/>
      <c r="CR44" s="37"/>
      <c r="CS44" s="36"/>
      <c r="CT44" s="37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0">C18</f>
        <v>4</v>
      </c>
      <c r="D45" s="11">
        <f t="shared" ca="1" si="70"/>
        <v>1</v>
      </c>
      <c r="E45" s="11">
        <f t="shared" ca="1" si="70"/>
        <v>2</v>
      </c>
      <c r="F45" s="8"/>
      <c r="G45" s="9"/>
      <c r="H45" s="27"/>
      <c r="I45" s="28">
        <f t="shared" ca="1" si="70"/>
        <v>5</v>
      </c>
      <c r="J45" s="11">
        <f t="shared" ca="1" si="70"/>
        <v>7</v>
      </c>
      <c r="K45" s="11">
        <f t="shared" ca="1" si="70"/>
        <v>4</v>
      </c>
      <c r="L45" s="8"/>
      <c r="M45" s="9"/>
      <c r="N45" s="27"/>
      <c r="O45" s="28">
        <f t="shared" ca="1" si="70"/>
        <v>7</v>
      </c>
      <c r="P45" s="11">
        <f t="shared" ca="1" si="70"/>
        <v>4</v>
      </c>
      <c r="Q45" s="11">
        <f t="shared" ca="1" si="70"/>
        <v>3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5"/>
        <v>okok</v>
      </c>
      <c r="AA45" s="59" t="str">
        <f t="shared" ca="1" si="46"/>
        <v>nono</v>
      </c>
      <c r="AB45" s="59" t="str">
        <f t="shared" ca="1" si="47"/>
        <v>okok</v>
      </c>
      <c r="AC45" s="43"/>
      <c r="AD45" s="42"/>
      <c r="AE45" s="61" t="s">
        <v>59</v>
      </c>
      <c r="AF45" s="62"/>
      <c r="AG45" s="127" t="str">
        <f t="shared" ca="1" si="34"/>
        <v>ok</v>
      </c>
      <c r="AH45" s="131">
        <f t="shared" ca="1" si="48"/>
        <v>2</v>
      </c>
      <c r="AI45" s="129" t="str">
        <f t="shared" ca="1" si="49"/>
        <v>ok</v>
      </c>
      <c r="AJ45" s="124" t="str">
        <f t="shared" ca="1" si="50"/>
        <v>ok</v>
      </c>
      <c r="AK45" s="124" t="str">
        <f t="shared" ca="1" si="35"/>
        <v>no</v>
      </c>
      <c r="AL45" s="124" t="str">
        <f t="shared" ca="1" si="51"/>
        <v>ok</v>
      </c>
      <c r="AM45" s="69">
        <f t="shared" ca="1" si="36"/>
        <v>3</v>
      </c>
      <c r="AN45" s="41">
        <f t="shared" ca="1" si="37"/>
        <v>0</v>
      </c>
      <c r="AO45" s="70">
        <f t="shared" ca="1" si="38"/>
        <v>3</v>
      </c>
      <c r="AP45" s="36"/>
      <c r="AQ45" s="127" t="str">
        <f t="shared" ca="1" si="52"/>
        <v>no</v>
      </c>
      <c r="AR45" s="129" t="str">
        <f t="shared" ca="1" si="53"/>
        <v>no</v>
      </c>
      <c r="AS45" s="124" t="str">
        <f t="shared" ca="1" si="54"/>
        <v>no</v>
      </c>
      <c r="AT45" s="137">
        <f t="shared" ca="1" si="55"/>
        <v>10</v>
      </c>
      <c r="AU45" s="134">
        <f t="shared" ca="1" si="56"/>
        <v>10</v>
      </c>
      <c r="AV45" s="124" t="str">
        <f t="shared" ca="1" si="57"/>
        <v>ok</v>
      </c>
      <c r="AW45" s="120">
        <f t="shared" ca="1" si="58"/>
        <v>4</v>
      </c>
      <c r="AX45" s="117"/>
      <c r="AY45" s="120" t="str">
        <f t="shared" ca="1" si="59"/>
        <v/>
      </c>
      <c r="AZ45" s="124" t="str">
        <f t="shared" ca="1" si="60"/>
        <v>ok</v>
      </c>
      <c r="BA45" s="123" t="str">
        <f t="shared" ca="1" si="61"/>
        <v>no</v>
      </c>
      <c r="BB45" s="36"/>
      <c r="BC45" s="140">
        <f t="shared" ca="1" si="62"/>
        <v>4</v>
      </c>
      <c r="BD45" s="129" t="str">
        <f t="shared" ca="1" si="39"/>
        <v>no</v>
      </c>
      <c r="BE45" s="124" t="str">
        <f t="shared" ca="1" si="40"/>
        <v>ok</v>
      </c>
      <c r="BF45" s="123" t="str">
        <f t="shared" ca="1" si="63"/>
        <v>ok</v>
      </c>
      <c r="BG45" s="36"/>
      <c r="BH45" s="127" t="str">
        <f t="shared" ca="1" si="64"/>
        <v>ok</v>
      </c>
      <c r="BI45" s="129" t="str">
        <f t="shared" ca="1" si="65"/>
        <v>no</v>
      </c>
      <c r="BJ45" s="69">
        <f t="shared" ca="1" si="66"/>
        <v>5</v>
      </c>
      <c r="BK45" s="41">
        <f t="shared" ca="1" si="67"/>
        <v>9</v>
      </c>
      <c r="BL45" s="71">
        <f t="shared" ca="1" si="41"/>
        <v>-4</v>
      </c>
      <c r="BM45" s="68"/>
      <c r="BN45" s="140">
        <f t="shared" ca="1" si="68"/>
        <v>10</v>
      </c>
      <c r="BO45" s="129" t="str">
        <f t="shared" ca="1" si="69"/>
        <v>ok</v>
      </c>
      <c r="BP45" s="69">
        <f t="shared" ca="1" si="42"/>
        <v>5</v>
      </c>
      <c r="BQ45" s="41">
        <f t="shared" ca="1" si="43"/>
        <v>7</v>
      </c>
      <c r="BR45" s="72">
        <f t="shared" ca="1" si="44"/>
        <v>-2</v>
      </c>
      <c r="BS45" s="68"/>
      <c r="BT45" s="112">
        <v>2</v>
      </c>
      <c r="BU45" s="113" t="s">
        <v>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/>
      <c r="CP45" s="40"/>
      <c r="CQ45" s="17"/>
      <c r="CR45" s="37"/>
      <c r="CS45" s="36"/>
      <c r="CT45" s="37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1">B19</f>
        <v>－</v>
      </c>
      <c r="C46" s="13">
        <f t="shared" ca="1" si="71"/>
        <v>0</v>
      </c>
      <c r="D46" s="13">
        <f t="shared" ca="1" si="71"/>
        <v>8</v>
      </c>
      <c r="E46" s="13">
        <f t="shared" ca="1" si="71"/>
        <v>8</v>
      </c>
      <c r="F46" s="8"/>
      <c r="G46" s="9"/>
      <c r="H46" s="12" t="str">
        <f t="shared" si="71"/>
        <v>－</v>
      </c>
      <c r="I46" s="13">
        <f t="shared" ca="1" si="71"/>
        <v>0</v>
      </c>
      <c r="J46" s="13">
        <f t="shared" ca="1" si="71"/>
        <v>9</v>
      </c>
      <c r="K46" s="13">
        <f t="shared" ca="1" si="71"/>
        <v>5</v>
      </c>
      <c r="L46" s="8"/>
      <c r="M46" s="9"/>
      <c r="N46" s="12" t="str">
        <f t="shared" si="71"/>
        <v>－</v>
      </c>
      <c r="O46" s="13">
        <f t="shared" ca="1" si="71"/>
        <v>0</v>
      </c>
      <c r="P46" s="13">
        <f t="shared" ca="1" si="71"/>
        <v>7</v>
      </c>
      <c r="Q46" s="13">
        <f t="shared" ca="1" si="71"/>
        <v>6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5"/>
        <v>okok</v>
      </c>
      <c r="AA46" s="59" t="str">
        <f t="shared" ca="1" si="46"/>
        <v>nono</v>
      </c>
      <c r="AB46" s="59" t="str">
        <f t="shared" ca="1" si="47"/>
        <v>okok</v>
      </c>
      <c r="AC46" s="43"/>
      <c r="AD46" s="42"/>
      <c r="AE46" s="61" t="s">
        <v>60</v>
      </c>
      <c r="AF46" s="62"/>
      <c r="AG46" s="127" t="str">
        <f t="shared" ca="1" si="34"/>
        <v>ok</v>
      </c>
      <c r="AH46" s="131">
        <f t="shared" ca="1" si="48"/>
        <v>8</v>
      </c>
      <c r="AI46" s="129" t="str">
        <f t="shared" ca="1" si="49"/>
        <v>ok</v>
      </c>
      <c r="AJ46" s="124" t="str">
        <f t="shared" ca="1" si="50"/>
        <v>ok</v>
      </c>
      <c r="AK46" s="124" t="str">
        <f t="shared" ca="1" si="35"/>
        <v>no</v>
      </c>
      <c r="AL46" s="124" t="str">
        <f t="shared" ca="1" si="51"/>
        <v>ok</v>
      </c>
      <c r="AM46" s="69">
        <f t="shared" ca="1" si="36"/>
        <v>9</v>
      </c>
      <c r="AN46" s="41">
        <f t="shared" ca="1" si="37"/>
        <v>0</v>
      </c>
      <c r="AO46" s="70">
        <f t="shared" ca="1" si="38"/>
        <v>9</v>
      </c>
      <c r="AP46" s="36"/>
      <c r="AQ46" s="127" t="str">
        <f t="shared" ca="1" si="52"/>
        <v>no</v>
      </c>
      <c r="AR46" s="129" t="str">
        <f t="shared" ca="1" si="53"/>
        <v>no</v>
      </c>
      <c r="AS46" s="124" t="str">
        <f t="shared" ca="1" si="54"/>
        <v>no</v>
      </c>
      <c r="AT46" s="137">
        <f t="shared" ca="1" si="55"/>
        <v>10</v>
      </c>
      <c r="AU46" s="134">
        <f t="shared" ca="1" si="56"/>
        <v>10</v>
      </c>
      <c r="AV46" s="124" t="str">
        <f t="shared" ca="1" si="57"/>
        <v>ok</v>
      </c>
      <c r="AW46" s="120">
        <f t="shared" ca="1" si="58"/>
        <v>4</v>
      </c>
      <c r="AX46" s="117"/>
      <c r="AY46" s="120" t="str">
        <f t="shared" ca="1" si="59"/>
        <v/>
      </c>
      <c r="AZ46" s="124" t="str">
        <f t="shared" ca="1" si="60"/>
        <v>ok</v>
      </c>
      <c r="BA46" s="123" t="str">
        <f t="shared" ca="1" si="61"/>
        <v>no</v>
      </c>
      <c r="BB46" s="36"/>
      <c r="BC46" s="140">
        <f t="shared" ca="1" si="62"/>
        <v>4</v>
      </c>
      <c r="BD46" s="129" t="str">
        <f t="shared" ca="1" si="39"/>
        <v>no</v>
      </c>
      <c r="BE46" s="124" t="str">
        <f t="shared" ca="1" si="40"/>
        <v>ok</v>
      </c>
      <c r="BF46" s="123" t="str">
        <f t="shared" ca="1" si="63"/>
        <v>ok</v>
      </c>
      <c r="BG46" s="36"/>
      <c r="BH46" s="127" t="str">
        <f t="shared" ca="1" si="64"/>
        <v>ok</v>
      </c>
      <c r="BI46" s="129" t="str">
        <f t="shared" ca="1" si="65"/>
        <v>no</v>
      </c>
      <c r="BJ46" s="69">
        <f t="shared" ca="1" si="66"/>
        <v>5</v>
      </c>
      <c r="BK46" s="41">
        <f t="shared" ca="1" si="67"/>
        <v>6</v>
      </c>
      <c r="BL46" s="71">
        <f t="shared" ca="1" si="41"/>
        <v>-1</v>
      </c>
      <c r="BM46" s="68"/>
      <c r="BN46" s="140">
        <f t="shared" ca="1" si="68"/>
        <v>10</v>
      </c>
      <c r="BO46" s="129" t="str">
        <f t="shared" ca="1" si="69"/>
        <v>ok</v>
      </c>
      <c r="BP46" s="69">
        <f t="shared" ca="1" si="42"/>
        <v>0</v>
      </c>
      <c r="BQ46" s="41">
        <f t="shared" ca="1" si="43"/>
        <v>9</v>
      </c>
      <c r="BR46" s="72">
        <f t="shared" ca="1" si="44"/>
        <v>-9</v>
      </c>
      <c r="BS46" s="68"/>
      <c r="BT46" s="112">
        <v>3</v>
      </c>
      <c r="BU46" s="113" t="s">
        <v>4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/>
      <c r="CP46" s="40"/>
      <c r="CQ46" s="17"/>
      <c r="CR46" s="37"/>
      <c r="CS46" s="36"/>
      <c r="CT46" s="37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3</v>
      </c>
      <c r="D47" s="30">
        <f ca="1">MOD(ROUNDDOWN(AM35/10,0),10)</f>
        <v>2</v>
      </c>
      <c r="E47" s="30">
        <f ca="1">MOD(AM35,10)</f>
        <v>4</v>
      </c>
      <c r="F47" s="8"/>
      <c r="G47" s="9"/>
      <c r="H47" s="29"/>
      <c r="I47" s="30">
        <f ca="1">MOD(ROUNDDOWN(AM36/100,0),10)</f>
        <v>4</v>
      </c>
      <c r="J47" s="30">
        <f ca="1">MOD(ROUNDDOWN(AM36/10,0),10)</f>
        <v>7</v>
      </c>
      <c r="K47" s="30">
        <f ca="1">MOD(AM36,10)</f>
        <v>9</v>
      </c>
      <c r="L47" s="8"/>
      <c r="M47" s="9"/>
      <c r="N47" s="29"/>
      <c r="O47" s="30">
        <f ca="1">MOD(ROUNDDOWN(AM37/100,0),10)</f>
        <v>6</v>
      </c>
      <c r="P47" s="30">
        <f ca="1">MOD(ROUNDDOWN(AM37/10,0),10)</f>
        <v>6</v>
      </c>
      <c r="Q47" s="30">
        <f ca="1">MOD(AM37,10)</f>
        <v>7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5"/>
        <v>okok</v>
      </c>
      <c r="AA47" s="59" t="str">
        <f t="shared" ca="1" si="46"/>
        <v>nono</v>
      </c>
      <c r="AB47" s="59" t="str">
        <f t="shared" ca="1" si="47"/>
        <v>okok</v>
      </c>
      <c r="AC47" s="43"/>
      <c r="AD47" s="42"/>
      <c r="AE47" s="61" t="s">
        <v>61</v>
      </c>
      <c r="AF47" s="62"/>
      <c r="AG47" s="127" t="str">
        <f t="shared" ca="1" si="34"/>
        <v>ok</v>
      </c>
      <c r="AH47" s="131">
        <f t="shared" ca="1" si="48"/>
        <v>0</v>
      </c>
      <c r="AI47" s="129" t="str">
        <f t="shared" ca="1" si="49"/>
        <v>ok</v>
      </c>
      <c r="AJ47" s="124" t="str">
        <f t="shared" ca="1" si="50"/>
        <v>ok</v>
      </c>
      <c r="AK47" s="124" t="str">
        <f t="shared" ca="1" si="35"/>
        <v>no</v>
      </c>
      <c r="AL47" s="124" t="str">
        <f t="shared" ca="1" si="51"/>
        <v>ok</v>
      </c>
      <c r="AM47" s="69">
        <f t="shared" ca="1" si="36"/>
        <v>1</v>
      </c>
      <c r="AN47" s="41">
        <f t="shared" ca="1" si="37"/>
        <v>0</v>
      </c>
      <c r="AO47" s="70">
        <f t="shared" ca="1" si="38"/>
        <v>1</v>
      </c>
      <c r="AP47" s="36"/>
      <c r="AQ47" s="127" t="str">
        <f t="shared" ca="1" si="52"/>
        <v>no</v>
      </c>
      <c r="AR47" s="129" t="str">
        <f t="shared" ca="1" si="53"/>
        <v>no</v>
      </c>
      <c r="AS47" s="124" t="str">
        <f t="shared" ca="1" si="54"/>
        <v>no</v>
      </c>
      <c r="AT47" s="137">
        <f t="shared" ca="1" si="55"/>
        <v>10</v>
      </c>
      <c r="AU47" s="134">
        <f t="shared" ca="1" si="56"/>
        <v>10</v>
      </c>
      <c r="AV47" s="124" t="str">
        <f t="shared" ca="1" si="57"/>
        <v>ok</v>
      </c>
      <c r="AW47" s="120">
        <f t="shared" ca="1" si="58"/>
        <v>5</v>
      </c>
      <c r="AX47" s="117"/>
      <c r="AY47" s="120" t="str">
        <f t="shared" ca="1" si="59"/>
        <v/>
      </c>
      <c r="AZ47" s="124" t="str">
        <f t="shared" ca="1" si="60"/>
        <v>ok</v>
      </c>
      <c r="BA47" s="123" t="str">
        <f t="shared" ca="1" si="61"/>
        <v>no</v>
      </c>
      <c r="BB47" s="36"/>
      <c r="BC47" s="140">
        <f t="shared" ca="1" si="62"/>
        <v>5</v>
      </c>
      <c r="BD47" s="129" t="str">
        <f t="shared" ca="1" si="39"/>
        <v>no</v>
      </c>
      <c r="BE47" s="124" t="str">
        <f t="shared" ca="1" si="40"/>
        <v>ok</v>
      </c>
      <c r="BF47" s="123" t="str">
        <f t="shared" ca="1" si="63"/>
        <v>ok</v>
      </c>
      <c r="BG47" s="36"/>
      <c r="BH47" s="127" t="str">
        <f t="shared" ca="1" si="64"/>
        <v>ok</v>
      </c>
      <c r="BI47" s="129" t="str">
        <f t="shared" ca="1" si="65"/>
        <v>no</v>
      </c>
      <c r="BJ47" s="69">
        <f t="shared" ca="1" si="66"/>
        <v>6</v>
      </c>
      <c r="BK47" s="41">
        <f t="shared" ca="1" si="67"/>
        <v>9</v>
      </c>
      <c r="BL47" s="71">
        <f t="shared" ca="1" si="41"/>
        <v>-3</v>
      </c>
      <c r="BM47" s="68"/>
      <c r="BN47" s="140">
        <f t="shared" ca="1" si="68"/>
        <v>10</v>
      </c>
      <c r="BO47" s="129" t="str">
        <f t="shared" ca="1" si="69"/>
        <v>ok</v>
      </c>
      <c r="BP47" s="69">
        <f t="shared" ca="1" si="42"/>
        <v>0</v>
      </c>
      <c r="BQ47" s="41">
        <f t="shared" ca="1" si="43"/>
        <v>2</v>
      </c>
      <c r="BR47" s="72">
        <f t="shared" ca="1" si="44"/>
        <v>-2</v>
      </c>
      <c r="BS47" s="68"/>
      <c r="BT47" s="112">
        <v>4</v>
      </c>
      <c r="BU47" s="113" t="s">
        <v>7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/>
      <c r="CP47" s="40"/>
      <c r="CR47" s="37"/>
      <c r="CS47" s="36"/>
      <c r="CT47" s="37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5"/>
        <v>okok</v>
      </c>
      <c r="AA48" s="59" t="str">
        <f t="shared" ca="1" si="46"/>
        <v>nono</v>
      </c>
      <c r="AB48" s="59" t="str">
        <f t="shared" ca="1" si="47"/>
        <v>okok</v>
      </c>
      <c r="AC48" s="43"/>
      <c r="AD48" s="42"/>
      <c r="AE48" s="61" t="s">
        <v>62</v>
      </c>
      <c r="AF48" s="62"/>
      <c r="AG48" s="127" t="str">
        <f t="shared" ca="1" si="34"/>
        <v>ok</v>
      </c>
      <c r="AH48" s="131">
        <f t="shared" ca="1" si="48"/>
        <v>2</v>
      </c>
      <c r="AI48" s="129" t="str">
        <f t="shared" ca="1" si="49"/>
        <v>ok</v>
      </c>
      <c r="AJ48" s="124" t="str">
        <f t="shared" ca="1" si="50"/>
        <v>ok</v>
      </c>
      <c r="AK48" s="124" t="str">
        <f t="shared" ca="1" si="35"/>
        <v>no</v>
      </c>
      <c r="AL48" s="124" t="str">
        <f t="shared" ca="1" si="51"/>
        <v>ok</v>
      </c>
      <c r="AM48" s="69">
        <f t="shared" ca="1" si="36"/>
        <v>3</v>
      </c>
      <c r="AN48" s="41">
        <f t="shared" ca="1" si="37"/>
        <v>0</v>
      </c>
      <c r="AO48" s="70">
        <f t="shared" ca="1" si="38"/>
        <v>3</v>
      </c>
      <c r="AP48" s="36"/>
      <c r="AQ48" s="127" t="str">
        <f t="shared" ca="1" si="52"/>
        <v>no</v>
      </c>
      <c r="AR48" s="129" t="str">
        <f t="shared" ca="1" si="53"/>
        <v>no</v>
      </c>
      <c r="AS48" s="124" t="str">
        <f t="shared" ca="1" si="54"/>
        <v>no</v>
      </c>
      <c r="AT48" s="137">
        <f t="shared" ca="1" si="55"/>
        <v>10</v>
      </c>
      <c r="AU48" s="134">
        <f t="shared" ca="1" si="56"/>
        <v>10</v>
      </c>
      <c r="AV48" s="124" t="str">
        <f t="shared" ca="1" si="57"/>
        <v>ok</v>
      </c>
      <c r="AW48" s="120">
        <f t="shared" ca="1" si="58"/>
        <v>1</v>
      </c>
      <c r="AX48" s="117"/>
      <c r="AY48" s="120" t="str">
        <f t="shared" ca="1" si="59"/>
        <v/>
      </c>
      <c r="AZ48" s="124" t="str">
        <f t="shared" ca="1" si="60"/>
        <v>ok</v>
      </c>
      <c r="BA48" s="123" t="str">
        <f t="shared" ca="1" si="61"/>
        <v>no</v>
      </c>
      <c r="BB48" s="36"/>
      <c r="BC48" s="140">
        <f t="shared" ca="1" si="62"/>
        <v>1</v>
      </c>
      <c r="BD48" s="129" t="str">
        <f t="shared" ca="1" si="39"/>
        <v>no</v>
      </c>
      <c r="BE48" s="124" t="str">
        <f t="shared" ca="1" si="40"/>
        <v>ok</v>
      </c>
      <c r="BF48" s="123" t="str">
        <f t="shared" ca="1" si="63"/>
        <v>ok</v>
      </c>
      <c r="BG48" s="36"/>
      <c r="BH48" s="127" t="str">
        <f t="shared" ca="1" si="64"/>
        <v>ok</v>
      </c>
      <c r="BI48" s="129" t="str">
        <f t="shared" ca="1" si="65"/>
        <v>no</v>
      </c>
      <c r="BJ48" s="69">
        <f t="shared" ca="1" si="66"/>
        <v>2</v>
      </c>
      <c r="BK48" s="41">
        <f t="shared" ca="1" si="67"/>
        <v>7</v>
      </c>
      <c r="BL48" s="71">
        <f t="shared" ca="1" si="41"/>
        <v>-5</v>
      </c>
      <c r="BM48" s="68"/>
      <c r="BN48" s="140">
        <f t="shared" ca="1" si="68"/>
        <v>10</v>
      </c>
      <c r="BO48" s="129" t="str">
        <f t="shared" ca="1" si="69"/>
        <v>ok</v>
      </c>
      <c r="BP48" s="69">
        <f t="shared" ca="1" si="42"/>
        <v>1</v>
      </c>
      <c r="BQ48" s="41">
        <f t="shared" ca="1" si="43"/>
        <v>7</v>
      </c>
      <c r="BR48" s="72">
        <f t="shared" ca="1" si="44"/>
        <v>-6</v>
      </c>
      <c r="BS48" s="68"/>
      <c r="BT48" s="112">
        <v>5</v>
      </c>
      <c r="BU48" s="113" t="s">
        <v>6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/>
      <c r="CP48" s="40"/>
      <c r="CR48" s="37"/>
      <c r="CS48" s="36"/>
      <c r="CT48" s="37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5"/>
        <v>okok</v>
      </c>
      <c r="AA49" s="59" t="str">
        <f t="shared" ca="1" si="46"/>
        <v>nono</v>
      </c>
      <c r="AB49" s="59" t="str">
        <f t="shared" ca="1" si="47"/>
        <v>okok</v>
      </c>
      <c r="AC49" s="43"/>
      <c r="AD49" s="73"/>
      <c r="AE49" s="61" t="s">
        <v>63</v>
      </c>
      <c r="AF49" s="62"/>
      <c r="AG49" s="127" t="str">
        <f t="shared" ca="1" si="34"/>
        <v>ok</v>
      </c>
      <c r="AH49" s="131">
        <f t="shared" ca="1" si="48"/>
        <v>3</v>
      </c>
      <c r="AI49" s="129" t="str">
        <f t="shared" ca="1" si="49"/>
        <v>ok</v>
      </c>
      <c r="AJ49" s="124" t="str">
        <f t="shared" ca="1" si="50"/>
        <v>ok</v>
      </c>
      <c r="AK49" s="124" t="str">
        <f t="shared" ca="1" si="35"/>
        <v>no</v>
      </c>
      <c r="AL49" s="124" t="str">
        <f t="shared" ca="1" si="51"/>
        <v>ok</v>
      </c>
      <c r="AM49" s="69">
        <f t="shared" ca="1" si="36"/>
        <v>4</v>
      </c>
      <c r="AN49" s="41">
        <f t="shared" ca="1" si="37"/>
        <v>0</v>
      </c>
      <c r="AO49" s="70">
        <f t="shared" ca="1" si="38"/>
        <v>4</v>
      </c>
      <c r="AP49" s="36"/>
      <c r="AQ49" s="127" t="str">
        <f t="shared" ca="1" si="52"/>
        <v>no</v>
      </c>
      <c r="AR49" s="129" t="str">
        <f ca="1">IF(AY49=9,"ok","no")</f>
        <v>no</v>
      </c>
      <c r="AS49" s="124" t="str">
        <f t="shared" ca="1" si="54"/>
        <v>no</v>
      </c>
      <c r="AT49" s="137">
        <f ca="1">IF(AY49=9,AY49,IF(AU49=10,AU49,""))</f>
        <v>10</v>
      </c>
      <c r="AU49" s="134">
        <f t="shared" ca="1" si="56"/>
        <v>10</v>
      </c>
      <c r="AV49" s="124" t="str">
        <f t="shared" ca="1" si="57"/>
        <v>ok</v>
      </c>
      <c r="AW49" s="120">
        <f t="shared" ca="1" si="58"/>
        <v>0</v>
      </c>
      <c r="AX49" s="117"/>
      <c r="AY49" s="120" t="str">
        <f t="shared" ca="1" si="59"/>
        <v/>
      </c>
      <c r="AZ49" s="124" t="str">
        <f t="shared" ca="1" si="60"/>
        <v>ok</v>
      </c>
      <c r="BA49" s="123" t="str">
        <f t="shared" ca="1" si="61"/>
        <v>no</v>
      </c>
      <c r="BB49" s="36"/>
      <c r="BC49" s="140">
        <f t="shared" ca="1" si="62"/>
        <v>0</v>
      </c>
      <c r="BD49" s="129" t="str">
        <f t="shared" ca="1" si="39"/>
        <v>no</v>
      </c>
      <c r="BE49" s="124" t="str">
        <f t="shared" ca="1" si="40"/>
        <v>ok</v>
      </c>
      <c r="BF49" s="123" t="str">
        <f t="shared" ca="1" si="63"/>
        <v>ok</v>
      </c>
      <c r="BG49" s="36"/>
      <c r="BH49" s="127" t="str">
        <f t="shared" ca="1" si="64"/>
        <v>ok</v>
      </c>
      <c r="BI49" s="129" t="str">
        <f t="shared" ca="1" si="65"/>
        <v>no</v>
      </c>
      <c r="BJ49" s="69">
        <f t="shared" ca="1" si="66"/>
        <v>1</v>
      </c>
      <c r="BK49" s="41">
        <f t="shared" ca="1" si="67"/>
        <v>8</v>
      </c>
      <c r="BL49" s="71">
        <f t="shared" ca="1" si="41"/>
        <v>-7</v>
      </c>
      <c r="BM49" s="68"/>
      <c r="BN49" s="140">
        <f t="shared" ca="1" si="68"/>
        <v>10</v>
      </c>
      <c r="BO49" s="129" t="str">
        <f t="shared" ca="1" si="69"/>
        <v>ok</v>
      </c>
      <c r="BP49" s="69">
        <f t="shared" ca="1" si="42"/>
        <v>2</v>
      </c>
      <c r="BQ49" s="41">
        <f t="shared" ca="1" si="43"/>
        <v>8</v>
      </c>
      <c r="BR49" s="72">
        <f t="shared" ca="1" si="44"/>
        <v>-6</v>
      </c>
      <c r="BS49" s="68"/>
      <c r="BT49" s="112">
        <v>6</v>
      </c>
      <c r="BU49" s="113" t="s">
        <v>5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/>
      <c r="CP49" s="40"/>
      <c r="CR49" s="37"/>
      <c r="CS49" s="36"/>
      <c r="CT49" s="37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⑤</v>
      </c>
      <c r="D50" s="32" t="str">
        <f ca="1">IF($BC52="","",VLOOKUP($BC52,$BT$43:$BU$53,2,FALSE))</f>
        <v>⓪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⓪</v>
      </c>
      <c r="J50" s="32" t="str">
        <f ca="1">IF($BC53="","",VLOOKUP($BC53,$BT$43:$BU$53,2,FALSE))</f>
        <v>③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⑦</v>
      </c>
      <c r="P50" s="32" t="str">
        <f ca="1">IF($BC54="","",VLOOKUP($BC54,$BT$43:$BU$53,2,FALSE))</f>
        <v>⓪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5"/>
        <v>okok</v>
      </c>
      <c r="AA50" s="59" t="str">
        <f t="shared" ca="1" si="46"/>
        <v>nono</v>
      </c>
      <c r="AB50" s="59" t="str">
        <f t="shared" ca="1" si="47"/>
        <v>okok</v>
      </c>
      <c r="AC50" s="43"/>
      <c r="AD50" s="35"/>
      <c r="AE50" s="61" t="s">
        <v>64</v>
      </c>
      <c r="AF50" s="62"/>
      <c r="AG50" s="127" t="str">
        <f t="shared" ca="1" si="34"/>
        <v>ok</v>
      </c>
      <c r="AH50" s="131">
        <f t="shared" ca="1" si="48"/>
        <v>4</v>
      </c>
      <c r="AI50" s="129" t="str">
        <f t="shared" ca="1" si="49"/>
        <v>ok</v>
      </c>
      <c r="AJ50" s="124" t="str">
        <f t="shared" ca="1" si="50"/>
        <v>ok</v>
      </c>
      <c r="AK50" s="124" t="str">
        <f t="shared" ca="1" si="35"/>
        <v>no</v>
      </c>
      <c r="AL50" s="124" t="str">
        <f t="shared" ca="1" si="51"/>
        <v>ok</v>
      </c>
      <c r="AM50" s="69">
        <f t="shared" ca="1" si="36"/>
        <v>5</v>
      </c>
      <c r="AN50" s="41">
        <f t="shared" ca="1" si="37"/>
        <v>0</v>
      </c>
      <c r="AO50" s="70">
        <f t="shared" ca="1" si="38"/>
        <v>5</v>
      </c>
      <c r="AP50" s="36"/>
      <c r="AQ50" s="127" t="str">
        <f t="shared" ca="1" si="52"/>
        <v>no</v>
      </c>
      <c r="AR50" s="129" t="str">
        <f t="shared" ca="1" si="53"/>
        <v>no</v>
      </c>
      <c r="AS50" s="124" t="str">
        <f t="shared" ca="1" si="54"/>
        <v>no</v>
      </c>
      <c r="AT50" s="137">
        <f t="shared" ca="1" si="55"/>
        <v>10</v>
      </c>
      <c r="AU50" s="134">
        <f t="shared" ca="1" si="56"/>
        <v>10</v>
      </c>
      <c r="AV50" s="124" t="str">
        <f t="shared" ca="1" si="57"/>
        <v>ok</v>
      </c>
      <c r="AW50" s="120">
        <f t="shared" ca="1" si="58"/>
        <v>6</v>
      </c>
      <c r="AX50" s="117"/>
      <c r="AY50" s="120" t="str">
        <f t="shared" ca="1" si="59"/>
        <v/>
      </c>
      <c r="AZ50" s="124" t="str">
        <f t="shared" ca="1" si="60"/>
        <v>ok</v>
      </c>
      <c r="BA50" s="123" t="str">
        <f t="shared" ca="1" si="61"/>
        <v>no</v>
      </c>
      <c r="BB50" s="36"/>
      <c r="BC50" s="140">
        <f t="shared" ca="1" si="62"/>
        <v>6</v>
      </c>
      <c r="BD50" s="129" t="str">
        <f t="shared" ca="1" si="39"/>
        <v>no</v>
      </c>
      <c r="BE50" s="124" t="str">
        <f t="shared" ca="1" si="40"/>
        <v>ok</v>
      </c>
      <c r="BF50" s="123" t="str">
        <f t="shared" ca="1" si="63"/>
        <v>ok</v>
      </c>
      <c r="BG50" s="36"/>
      <c r="BH50" s="127" t="str">
        <f t="shared" ca="1" si="64"/>
        <v>ok</v>
      </c>
      <c r="BI50" s="129" t="str">
        <f t="shared" ca="1" si="65"/>
        <v>no</v>
      </c>
      <c r="BJ50" s="69">
        <f t="shared" ca="1" si="66"/>
        <v>7</v>
      </c>
      <c r="BK50" s="41">
        <f t="shared" ca="1" si="67"/>
        <v>9</v>
      </c>
      <c r="BL50" s="71">
        <f t="shared" ca="1" si="41"/>
        <v>-2</v>
      </c>
      <c r="BM50" s="68"/>
      <c r="BN50" s="140">
        <f t="shared" ca="1" si="68"/>
        <v>10</v>
      </c>
      <c r="BO50" s="129" t="str">
        <f t="shared" ca="1" si="69"/>
        <v>ok</v>
      </c>
      <c r="BP50" s="69">
        <f t="shared" ca="1" si="42"/>
        <v>4</v>
      </c>
      <c r="BQ50" s="41">
        <f t="shared" ca="1" si="43"/>
        <v>5</v>
      </c>
      <c r="BR50" s="72">
        <f t="shared" ca="1" si="44"/>
        <v>-1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/>
      <c r="CP50" s="40"/>
      <c r="CR50" s="37"/>
      <c r="CS50" s="36"/>
      <c r="CT50" s="37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2">C24</f>
        <v>6</v>
      </c>
      <c r="D51" s="11">
        <f t="shared" ca="1" si="72"/>
        <v>1</v>
      </c>
      <c r="E51" s="11">
        <f t="shared" ca="1" si="72"/>
        <v>4</v>
      </c>
      <c r="F51" s="8"/>
      <c r="G51" s="9"/>
      <c r="H51" s="10"/>
      <c r="I51" s="11">
        <f t="shared" ca="1" si="72"/>
        <v>1</v>
      </c>
      <c r="J51" s="11">
        <f t="shared" ca="1" si="72"/>
        <v>4</v>
      </c>
      <c r="K51" s="11">
        <f t="shared" ca="1" si="72"/>
        <v>6</v>
      </c>
      <c r="L51" s="8"/>
      <c r="M51" s="9"/>
      <c r="N51" s="10"/>
      <c r="O51" s="11">
        <f t="shared" ca="1" si="72"/>
        <v>8</v>
      </c>
      <c r="P51" s="11">
        <f t="shared" ca="1" si="72"/>
        <v>1</v>
      </c>
      <c r="Q51" s="11">
        <f t="shared" ca="1" si="72"/>
        <v>3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5"/>
        <v>okok</v>
      </c>
      <c r="AA51" s="59" t="str">
        <f t="shared" ca="1" si="46"/>
        <v>nono</v>
      </c>
      <c r="AB51" s="59" t="str">
        <f t="shared" ca="1" si="47"/>
        <v>okok</v>
      </c>
      <c r="AC51" s="43"/>
      <c r="AD51" s="35"/>
      <c r="AE51" s="61" t="s">
        <v>65</v>
      </c>
      <c r="AF51" s="62"/>
      <c r="AG51" s="127" t="str">
        <f t="shared" ca="1" si="34"/>
        <v>ok</v>
      </c>
      <c r="AH51" s="131">
        <f t="shared" ca="1" si="48"/>
        <v>6</v>
      </c>
      <c r="AI51" s="129" t="str">
        <f t="shared" ca="1" si="49"/>
        <v>ok</v>
      </c>
      <c r="AJ51" s="124" t="str">
        <f t="shared" ca="1" si="50"/>
        <v>ok</v>
      </c>
      <c r="AK51" s="124" t="str">
        <f t="shared" ca="1" si="35"/>
        <v>no</v>
      </c>
      <c r="AL51" s="124" t="str">
        <f t="shared" ca="1" si="51"/>
        <v>ok</v>
      </c>
      <c r="AM51" s="69">
        <f t="shared" ca="1" si="36"/>
        <v>7</v>
      </c>
      <c r="AN51" s="41">
        <f t="shared" ca="1" si="37"/>
        <v>0</v>
      </c>
      <c r="AO51" s="70">
        <f t="shared" ca="1" si="38"/>
        <v>7</v>
      </c>
      <c r="AP51" s="36"/>
      <c r="AQ51" s="127" t="str">
        <f t="shared" ca="1" si="52"/>
        <v>no</v>
      </c>
      <c r="AR51" s="129" t="str">
        <f t="shared" ca="1" si="53"/>
        <v>no</v>
      </c>
      <c r="AS51" s="124" t="str">
        <f t="shared" ca="1" si="54"/>
        <v>no</v>
      </c>
      <c r="AT51" s="137">
        <f t="shared" ca="1" si="55"/>
        <v>10</v>
      </c>
      <c r="AU51" s="134">
        <f t="shared" ca="1" si="56"/>
        <v>10</v>
      </c>
      <c r="AV51" s="124" t="str">
        <f t="shared" ca="1" si="57"/>
        <v>ok</v>
      </c>
      <c r="AW51" s="120">
        <f t="shared" ca="1" si="58"/>
        <v>3</v>
      </c>
      <c r="AX51" s="117"/>
      <c r="AY51" s="120" t="str">
        <f t="shared" ca="1" si="59"/>
        <v/>
      </c>
      <c r="AZ51" s="124" t="str">
        <f t="shared" ca="1" si="60"/>
        <v>ok</v>
      </c>
      <c r="BA51" s="123" t="str">
        <f t="shared" ca="1" si="61"/>
        <v>no</v>
      </c>
      <c r="BB51" s="36"/>
      <c r="BC51" s="140">
        <f t="shared" ca="1" si="62"/>
        <v>3</v>
      </c>
      <c r="BD51" s="129" t="str">
        <f t="shared" ca="1" si="39"/>
        <v>no</v>
      </c>
      <c r="BE51" s="124" t="str">
        <f t="shared" ca="1" si="40"/>
        <v>ok</v>
      </c>
      <c r="BF51" s="123" t="str">
        <f t="shared" ca="1" si="63"/>
        <v>ok</v>
      </c>
      <c r="BG51" s="36"/>
      <c r="BH51" s="127" t="str">
        <f t="shared" ca="1" si="64"/>
        <v>ok</v>
      </c>
      <c r="BI51" s="129" t="str">
        <f t="shared" ca="1" si="65"/>
        <v>no</v>
      </c>
      <c r="BJ51" s="69">
        <f t="shared" ca="1" si="66"/>
        <v>4</v>
      </c>
      <c r="BK51" s="41">
        <f t="shared" ca="1" si="67"/>
        <v>7</v>
      </c>
      <c r="BL51" s="71">
        <f t="shared" ca="1" si="41"/>
        <v>-3</v>
      </c>
      <c r="BM51" s="68"/>
      <c r="BN51" s="140">
        <f t="shared" ca="1" si="68"/>
        <v>10</v>
      </c>
      <c r="BO51" s="129" t="str">
        <f t="shared" ca="1" si="69"/>
        <v>ok</v>
      </c>
      <c r="BP51" s="69">
        <f t="shared" ca="1" si="42"/>
        <v>3</v>
      </c>
      <c r="BQ51" s="41">
        <f t="shared" ca="1" si="43"/>
        <v>6</v>
      </c>
      <c r="BR51" s="72">
        <f t="shared" ca="1" si="44"/>
        <v>-3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/>
      <c r="CP51" s="40"/>
      <c r="CR51" s="37"/>
      <c r="CS51" s="36"/>
      <c r="CT51" s="37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3">B25</f>
        <v>－</v>
      </c>
      <c r="C52" s="13">
        <f t="shared" ca="1" si="73"/>
        <v>0</v>
      </c>
      <c r="D52" s="13">
        <f t="shared" ca="1" si="73"/>
        <v>9</v>
      </c>
      <c r="E52" s="13">
        <f t="shared" ca="1" si="73"/>
        <v>8</v>
      </c>
      <c r="F52" s="8"/>
      <c r="G52" s="9"/>
      <c r="H52" s="12" t="str">
        <f t="shared" si="73"/>
        <v>－</v>
      </c>
      <c r="I52" s="13">
        <f t="shared" ca="1" si="73"/>
        <v>0</v>
      </c>
      <c r="J52" s="13">
        <f t="shared" ca="1" si="73"/>
        <v>8</v>
      </c>
      <c r="K52" s="13">
        <f t="shared" ca="1" si="73"/>
        <v>9</v>
      </c>
      <c r="L52" s="8"/>
      <c r="M52" s="9"/>
      <c r="N52" s="12" t="str">
        <f t="shared" si="73"/>
        <v>－</v>
      </c>
      <c r="O52" s="13">
        <f t="shared" ca="1" si="73"/>
        <v>0</v>
      </c>
      <c r="P52" s="13">
        <f t="shared" ca="1" si="73"/>
        <v>7</v>
      </c>
      <c r="Q52" s="13">
        <f t="shared" ca="1" si="73"/>
        <v>7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5"/>
        <v>okok</v>
      </c>
      <c r="AA52" s="59" t="str">
        <f t="shared" ca="1" si="46"/>
        <v>nono</v>
      </c>
      <c r="AB52" s="59" t="str">
        <f t="shared" ca="1" si="47"/>
        <v>okok</v>
      </c>
      <c r="AC52" s="43"/>
      <c r="AD52" s="35"/>
      <c r="AE52" s="61" t="s">
        <v>66</v>
      </c>
      <c r="AF52" s="62"/>
      <c r="AG52" s="127" t="str">
        <f t="shared" ca="1" si="34"/>
        <v>ok</v>
      </c>
      <c r="AH52" s="131">
        <f t="shared" ca="1" si="48"/>
        <v>5</v>
      </c>
      <c r="AI52" s="129" t="str">
        <f t="shared" ca="1" si="49"/>
        <v>ok</v>
      </c>
      <c r="AJ52" s="124" t="str">
        <f t="shared" ca="1" si="50"/>
        <v>ok</v>
      </c>
      <c r="AK52" s="124" t="str">
        <f t="shared" ca="1" si="35"/>
        <v>no</v>
      </c>
      <c r="AL52" s="124" t="str">
        <f t="shared" ca="1" si="51"/>
        <v>ok</v>
      </c>
      <c r="AM52" s="69">
        <f t="shared" ca="1" si="36"/>
        <v>6</v>
      </c>
      <c r="AN52" s="41">
        <f t="shared" ca="1" si="37"/>
        <v>0</v>
      </c>
      <c r="AO52" s="70">
        <f t="shared" ca="1" si="38"/>
        <v>6</v>
      </c>
      <c r="AP52" s="36"/>
      <c r="AQ52" s="127" t="str">
        <f t="shared" ca="1" si="52"/>
        <v>no</v>
      </c>
      <c r="AR52" s="129" t="str">
        <f t="shared" ca="1" si="53"/>
        <v>no</v>
      </c>
      <c r="AS52" s="124" t="str">
        <f t="shared" ca="1" si="54"/>
        <v>no</v>
      </c>
      <c r="AT52" s="137">
        <f t="shared" ca="1" si="55"/>
        <v>10</v>
      </c>
      <c r="AU52" s="134">
        <f t="shared" ca="1" si="56"/>
        <v>10</v>
      </c>
      <c r="AV52" s="124" t="str">
        <f t="shared" ca="1" si="57"/>
        <v>ok</v>
      </c>
      <c r="AW52" s="120">
        <f t="shared" ca="1" si="58"/>
        <v>0</v>
      </c>
      <c r="AX52" s="117"/>
      <c r="AY52" s="120" t="str">
        <f t="shared" ca="1" si="59"/>
        <v/>
      </c>
      <c r="AZ52" s="124" t="str">
        <f t="shared" ca="1" si="60"/>
        <v>ok</v>
      </c>
      <c r="BA52" s="123" t="str">
        <f t="shared" ca="1" si="61"/>
        <v>no</v>
      </c>
      <c r="BB52" s="36"/>
      <c r="BC52" s="140">
        <f t="shared" ca="1" si="62"/>
        <v>0</v>
      </c>
      <c r="BD52" s="129" t="str">
        <f t="shared" ca="1" si="39"/>
        <v>no</v>
      </c>
      <c r="BE52" s="124" t="str">
        <f t="shared" ca="1" si="40"/>
        <v>ok</v>
      </c>
      <c r="BF52" s="123" t="str">
        <f t="shared" ca="1" si="63"/>
        <v>ok</v>
      </c>
      <c r="BG52" s="36"/>
      <c r="BH52" s="127" t="str">
        <f t="shared" ca="1" si="64"/>
        <v>ok</v>
      </c>
      <c r="BI52" s="129" t="str">
        <f t="shared" ca="1" si="65"/>
        <v>no</v>
      </c>
      <c r="BJ52" s="69">
        <f t="shared" ca="1" si="66"/>
        <v>1</v>
      </c>
      <c r="BK52" s="41">
        <f t="shared" ca="1" si="67"/>
        <v>9</v>
      </c>
      <c r="BL52" s="71">
        <f t="shared" ca="1" si="41"/>
        <v>-8</v>
      </c>
      <c r="BM52" s="68"/>
      <c r="BN52" s="140">
        <f t="shared" ca="1" si="68"/>
        <v>10</v>
      </c>
      <c r="BO52" s="129" t="str">
        <f t="shared" ca="1" si="69"/>
        <v>ok</v>
      </c>
      <c r="BP52" s="69">
        <f t="shared" ca="1" si="42"/>
        <v>4</v>
      </c>
      <c r="BQ52" s="41">
        <f t="shared" ca="1" si="43"/>
        <v>8</v>
      </c>
      <c r="BR52" s="72">
        <f t="shared" ca="1" si="44"/>
        <v>-4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/>
      <c r="CP52" s="40"/>
      <c r="CR52" s="37"/>
      <c r="CS52" s="36"/>
      <c r="CT52" s="37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5</v>
      </c>
      <c r="D53" s="30">
        <f ca="1">MOD(ROUNDDOWN(AM38/10,0),10)</f>
        <v>1</v>
      </c>
      <c r="E53" s="30">
        <f ca="1">MOD(AM38,10)</f>
        <v>6</v>
      </c>
      <c r="F53" s="8"/>
      <c r="G53" s="9"/>
      <c r="H53" s="29"/>
      <c r="I53" s="30">
        <f ca="1">MOD(ROUNDDOWN(AM39/100,0),10)</f>
        <v>0</v>
      </c>
      <c r="J53" s="30">
        <f ca="1">MOD(ROUNDDOWN(AM39/10,0),10)</f>
        <v>5</v>
      </c>
      <c r="K53" s="30">
        <f ca="1">MOD(AM39,10)</f>
        <v>7</v>
      </c>
      <c r="L53" s="8"/>
      <c r="M53" s="9"/>
      <c r="N53" s="29"/>
      <c r="O53" s="30">
        <f ca="1">MOD(ROUNDDOWN(AM40/100,0),10)</f>
        <v>7</v>
      </c>
      <c r="P53" s="30">
        <f ca="1">MOD(ROUNDDOWN(AM40/10,0),10)</f>
        <v>3</v>
      </c>
      <c r="Q53" s="30">
        <f ca="1">MOD(AM40,10)</f>
        <v>6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5"/>
        <v>okok</v>
      </c>
      <c r="AA53" s="59" t="str">
        <f t="shared" ca="1" si="46"/>
        <v>nono</v>
      </c>
      <c r="AB53" s="59" t="str">
        <f t="shared" ca="1" si="47"/>
        <v>okok</v>
      </c>
      <c r="AC53" s="43"/>
      <c r="AD53" s="35"/>
      <c r="AE53" s="61" t="s">
        <v>67</v>
      </c>
      <c r="AF53" s="62"/>
      <c r="AG53" s="127" t="str">
        <f t="shared" ca="1" si="34"/>
        <v>ok</v>
      </c>
      <c r="AH53" s="131">
        <f t="shared" ca="1" si="48"/>
        <v>0</v>
      </c>
      <c r="AI53" s="129" t="str">
        <f t="shared" ca="1" si="49"/>
        <v>ok</v>
      </c>
      <c r="AJ53" s="124" t="str">
        <f t="shared" ca="1" si="50"/>
        <v>ok</v>
      </c>
      <c r="AK53" s="124" t="str">
        <f t="shared" ca="1" si="35"/>
        <v>no</v>
      </c>
      <c r="AL53" s="124" t="str">
        <f t="shared" ca="1" si="51"/>
        <v>ok</v>
      </c>
      <c r="AM53" s="69">
        <f t="shared" ca="1" si="36"/>
        <v>1</v>
      </c>
      <c r="AN53" s="41">
        <f t="shared" ca="1" si="37"/>
        <v>0</v>
      </c>
      <c r="AO53" s="70">
        <f t="shared" ca="1" si="38"/>
        <v>1</v>
      </c>
      <c r="AP53" s="36"/>
      <c r="AQ53" s="127" t="str">
        <f t="shared" ca="1" si="52"/>
        <v>no</v>
      </c>
      <c r="AR53" s="129" t="str">
        <f t="shared" ca="1" si="53"/>
        <v>no</v>
      </c>
      <c r="AS53" s="124" t="str">
        <f t="shared" ca="1" si="54"/>
        <v>no</v>
      </c>
      <c r="AT53" s="137">
        <f t="shared" ca="1" si="55"/>
        <v>10</v>
      </c>
      <c r="AU53" s="134">
        <f t="shared" ca="1" si="56"/>
        <v>10</v>
      </c>
      <c r="AV53" s="124" t="str">
        <f t="shared" ca="1" si="57"/>
        <v>ok</v>
      </c>
      <c r="AW53" s="120">
        <f t="shared" ca="1" si="58"/>
        <v>3</v>
      </c>
      <c r="AX53" s="117"/>
      <c r="AY53" s="120" t="str">
        <f t="shared" ca="1" si="59"/>
        <v/>
      </c>
      <c r="AZ53" s="124" t="str">
        <f t="shared" ca="1" si="60"/>
        <v>ok</v>
      </c>
      <c r="BA53" s="123" t="str">
        <f t="shared" ca="1" si="61"/>
        <v>no</v>
      </c>
      <c r="BB53" s="36"/>
      <c r="BC53" s="140">
        <f t="shared" ca="1" si="62"/>
        <v>3</v>
      </c>
      <c r="BD53" s="129" t="str">
        <f t="shared" ca="1" si="39"/>
        <v>no</v>
      </c>
      <c r="BE53" s="124" t="str">
        <f t="shared" ca="1" si="40"/>
        <v>ok</v>
      </c>
      <c r="BF53" s="123" t="str">
        <f t="shared" ca="1" si="63"/>
        <v>ok</v>
      </c>
      <c r="BG53" s="36"/>
      <c r="BH53" s="127" t="str">
        <f t="shared" ca="1" si="64"/>
        <v>ok</v>
      </c>
      <c r="BI53" s="129" t="str">
        <f t="shared" ca="1" si="65"/>
        <v>no</v>
      </c>
      <c r="BJ53" s="69">
        <f t="shared" ca="1" si="66"/>
        <v>4</v>
      </c>
      <c r="BK53" s="41">
        <f t="shared" ca="1" si="67"/>
        <v>8</v>
      </c>
      <c r="BL53" s="71">
        <f t="shared" ca="1" si="41"/>
        <v>-4</v>
      </c>
      <c r="BM53" s="68"/>
      <c r="BN53" s="140">
        <f t="shared" ca="1" si="68"/>
        <v>10</v>
      </c>
      <c r="BO53" s="129" t="str">
        <f t="shared" ca="1" si="69"/>
        <v>ok</v>
      </c>
      <c r="BP53" s="69">
        <f t="shared" ca="1" si="42"/>
        <v>6</v>
      </c>
      <c r="BQ53" s="41">
        <f t="shared" ca="1" si="43"/>
        <v>9</v>
      </c>
      <c r="BR53" s="72">
        <f t="shared" ca="1" si="44"/>
        <v>-3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/>
      <c r="CP53" s="40"/>
      <c r="CR53" s="37"/>
      <c r="CS53" s="36"/>
      <c r="CT53" s="37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5"/>
        <v>okok</v>
      </c>
      <c r="AA54" s="59" t="str">
        <f t="shared" ca="1" si="46"/>
        <v>nono</v>
      </c>
      <c r="AB54" s="59" t="str">
        <f t="shared" ca="1" si="47"/>
        <v>okok</v>
      </c>
      <c r="AC54" s="75"/>
      <c r="AD54" s="60"/>
      <c r="AE54" s="61" t="s">
        <v>68</v>
      </c>
      <c r="AF54" s="62"/>
      <c r="AG54" s="128" t="str">
        <f t="shared" ca="1" si="34"/>
        <v>ok</v>
      </c>
      <c r="AH54" s="132">
        <f t="shared" ca="1" si="48"/>
        <v>7</v>
      </c>
      <c r="AI54" s="129" t="str">
        <f t="shared" ca="1" si="49"/>
        <v>ok</v>
      </c>
      <c r="AJ54" s="124" t="str">
        <f t="shared" ca="1" si="50"/>
        <v>ok</v>
      </c>
      <c r="AK54" s="124" t="str">
        <f t="shared" ca="1" si="35"/>
        <v>no</v>
      </c>
      <c r="AL54" s="124" t="str">
        <f t="shared" ca="1" si="51"/>
        <v>ok</v>
      </c>
      <c r="AM54" s="76">
        <f t="shared" ca="1" si="36"/>
        <v>8</v>
      </c>
      <c r="AN54" s="77">
        <f t="shared" ca="1" si="37"/>
        <v>0</v>
      </c>
      <c r="AO54" s="78">
        <f t="shared" ca="1" si="38"/>
        <v>8</v>
      </c>
      <c r="AP54" s="36"/>
      <c r="AQ54" s="128" t="str">
        <f t="shared" ca="1" si="52"/>
        <v>no</v>
      </c>
      <c r="AR54" s="129" t="str">
        <f ca="1">IF(AY54=9,"ok","no")</f>
        <v>no</v>
      </c>
      <c r="AS54" s="124" t="str">
        <f t="shared" ca="1" si="54"/>
        <v>no</v>
      </c>
      <c r="AT54" s="138">
        <f t="shared" ca="1" si="55"/>
        <v>10</v>
      </c>
      <c r="AU54" s="135">
        <f t="shared" ca="1" si="56"/>
        <v>10</v>
      </c>
      <c r="AV54" s="124" t="str">
        <f t="shared" ca="1" si="57"/>
        <v>ok</v>
      </c>
      <c r="AW54" s="121">
        <f t="shared" ca="1" si="58"/>
        <v>0</v>
      </c>
      <c r="AX54" s="117"/>
      <c r="AY54" s="121" t="str">
        <f t="shared" ca="1" si="59"/>
        <v/>
      </c>
      <c r="AZ54" s="124" t="str">
        <f t="shared" ca="1" si="60"/>
        <v>ok</v>
      </c>
      <c r="BA54" s="123" t="str">
        <f t="shared" ca="1" si="61"/>
        <v>no</v>
      </c>
      <c r="BB54" s="36"/>
      <c r="BC54" s="141">
        <f t="shared" ca="1" si="62"/>
        <v>0</v>
      </c>
      <c r="BD54" s="129" t="str">
        <f t="shared" ca="1" si="39"/>
        <v>no</v>
      </c>
      <c r="BE54" s="124" t="str">
        <f t="shared" ca="1" si="40"/>
        <v>ok</v>
      </c>
      <c r="BF54" s="123" t="str">
        <f t="shared" ca="1" si="63"/>
        <v>ok</v>
      </c>
      <c r="BG54" s="36"/>
      <c r="BH54" s="128" t="str">
        <f t="shared" ca="1" si="64"/>
        <v>ok</v>
      </c>
      <c r="BI54" s="129" t="str">
        <f t="shared" ca="1" si="65"/>
        <v>no</v>
      </c>
      <c r="BJ54" s="76">
        <f t="shared" ca="1" si="66"/>
        <v>1</v>
      </c>
      <c r="BK54" s="77">
        <f t="shared" ca="1" si="67"/>
        <v>7</v>
      </c>
      <c r="BL54" s="79">
        <f t="shared" ca="1" si="41"/>
        <v>-6</v>
      </c>
      <c r="BM54" s="68"/>
      <c r="BN54" s="141">
        <f t="shared" ca="1" si="68"/>
        <v>10</v>
      </c>
      <c r="BO54" s="129" t="str">
        <f t="shared" ca="1" si="69"/>
        <v>ok</v>
      </c>
      <c r="BP54" s="76">
        <f t="shared" ca="1" si="42"/>
        <v>3</v>
      </c>
      <c r="BQ54" s="77">
        <f t="shared" ca="1" si="43"/>
        <v>7</v>
      </c>
      <c r="BR54" s="80">
        <f t="shared" ca="1" si="44"/>
        <v>-4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/>
      <c r="CP54" s="40"/>
      <c r="CR54" s="37"/>
      <c r="CS54" s="36"/>
      <c r="CT54" s="37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/>
      <c r="CP55" s="40"/>
      <c r="CR55" s="37"/>
      <c r="CS55" s="36"/>
      <c r="CT55" s="37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41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/>
      <c r="CP56" s="40"/>
      <c r="CR56" s="37"/>
      <c r="CS56" s="36"/>
      <c r="CT56" s="37"/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/>
      <c r="CP57" s="40"/>
      <c r="CR57" s="37"/>
      <c r="CS57" s="36"/>
      <c r="CT57" s="37"/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/>
      <c r="CP58" s="40"/>
      <c r="CR58" s="37"/>
      <c r="CS58" s="36"/>
      <c r="CT58" s="37"/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/>
      <c r="CP59" s="40"/>
      <c r="CR59" s="37"/>
      <c r="CS59" s="36"/>
      <c r="CT59" s="37"/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/>
      <c r="CP60" s="40"/>
      <c r="CR60" s="37"/>
      <c r="CS60" s="37"/>
      <c r="CT60" s="37"/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/>
      <c r="CP61" s="40"/>
      <c r="CR61" s="37"/>
      <c r="CS61" s="37"/>
      <c r="CT61" s="37"/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/>
      <c r="CP62" s="40"/>
      <c r="CR62" s="37"/>
      <c r="CS62" s="37"/>
      <c r="CT62" s="37"/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/>
      <c r="CP63" s="40"/>
      <c r="CR63" s="37"/>
      <c r="CS63" s="37"/>
      <c r="CT63" s="37"/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/>
      <c r="CP64" s="40"/>
      <c r="CR64" s="37"/>
      <c r="CS64" s="37"/>
      <c r="CT64" s="37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v3ZU6VuI/oYfdwct0KoJ3Ed9K4JTxYmbW3bG5Pl6cWcM1Avao8AYNVrJBpm0GHWw0x+A5xwnlvudw9WvigiySw==" saltValue="suY/kmkSlhiyWnJXOoQ9dw==" spinCount="100000" sheet="1" objects="1" scenarios="1" selectLockedCells="1"/>
  <mergeCells count="10">
    <mergeCell ref="B29:E29"/>
    <mergeCell ref="F29:H29"/>
    <mergeCell ref="B2:E2"/>
    <mergeCell ref="I2:Q2"/>
    <mergeCell ref="I29:Q29"/>
    <mergeCell ref="A1:P1"/>
    <mergeCell ref="Q1:R1"/>
    <mergeCell ref="F2:H2"/>
    <mergeCell ref="A28:P28"/>
    <mergeCell ref="Q28:R28"/>
  </mergeCells>
  <phoneticPr fontId="1"/>
  <conditionalFormatting sqref="E36">
    <cfRule type="expression" dxfId="519" priority="242">
      <formula>AND(D36=0,E36=0)</formula>
    </cfRule>
  </conditionalFormatting>
  <conditionalFormatting sqref="D36">
    <cfRule type="cellIs" dxfId="518" priority="241" operator="equal">
      <formula>0</formula>
    </cfRule>
  </conditionalFormatting>
  <conditionalFormatting sqref="D14">
    <cfRule type="cellIs" dxfId="517" priority="239" operator="equal">
      <formula>0</formula>
    </cfRule>
  </conditionalFormatting>
  <conditionalFormatting sqref="P8">
    <cfRule type="cellIs" dxfId="516" priority="237" operator="equal">
      <formula>0</formula>
    </cfRule>
  </conditionalFormatting>
  <conditionalFormatting sqref="P14">
    <cfRule type="cellIs" dxfId="515" priority="235" operator="equal">
      <formula>0</formula>
    </cfRule>
  </conditionalFormatting>
  <conditionalFormatting sqref="J20">
    <cfRule type="cellIs" dxfId="514" priority="233" operator="equal">
      <formula>0</formula>
    </cfRule>
  </conditionalFormatting>
  <conditionalFormatting sqref="D26">
    <cfRule type="cellIs" dxfId="513" priority="231" operator="equal">
      <formula>0</formula>
    </cfRule>
  </conditionalFormatting>
  <conditionalFormatting sqref="P26">
    <cfRule type="cellIs" dxfId="512" priority="229" operator="equal">
      <formula>0</formula>
    </cfRule>
  </conditionalFormatting>
  <conditionalFormatting sqref="J36">
    <cfRule type="cellIs" dxfId="511" priority="216" operator="equal">
      <formula>0</formula>
    </cfRule>
  </conditionalFormatting>
  <conditionalFormatting sqref="P36">
    <cfRule type="cellIs" dxfId="510" priority="214" operator="equal">
      <formula>0</formula>
    </cfRule>
  </conditionalFormatting>
  <conditionalFormatting sqref="P42">
    <cfRule type="cellIs" dxfId="509" priority="212" operator="equal">
      <formula>0</formula>
    </cfRule>
  </conditionalFormatting>
  <conditionalFormatting sqref="J42">
    <cfRule type="cellIs" dxfId="508" priority="210" operator="equal">
      <formula>0</formula>
    </cfRule>
  </conditionalFormatting>
  <conditionalFormatting sqref="D42">
    <cfRule type="cellIs" dxfId="507" priority="208" operator="equal">
      <formula>0</formula>
    </cfRule>
  </conditionalFormatting>
  <conditionalFormatting sqref="D48">
    <cfRule type="cellIs" dxfId="506" priority="206" operator="equal">
      <formula>0</formula>
    </cfRule>
  </conditionalFormatting>
  <conditionalFormatting sqref="J48">
    <cfRule type="cellIs" dxfId="505" priority="204" operator="equal">
      <formula>0</formula>
    </cfRule>
  </conditionalFormatting>
  <conditionalFormatting sqref="P48">
    <cfRule type="cellIs" dxfId="504" priority="202" operator="equal">
      <formula>0</formula>
    </cfRule>
  </conditionalFormatting>
  <conditionalFormatting sqref="P54">
    <cfRule type="cellIs" dxfId="503" priority="200" operator="equal">
      <formula>0</formula>
    </cfRule>
  </conditionalFormatting>
  <conditionalFormatting sqref="J54">
    <cfRule type="cellIs" dxfId="502" priority="198" operator="equal">
      <formula>0</formula>
    </cfRule>
  </conditionalFormatting>
  <conditionalFormatting sqref="C7">
    <cfRule type="cellIs" dxfId="501" priority="309" operator="equal">
      <formula>0</formula>
    </cfRule>
  </conditionalFormatting>
  <conditionalFormatting sqref="P20">
    <cfRule type="cellIs" dxfId="500" priority="232" operator="equal">
      <formula>0</formula>
    </cfRule>
  </conditionalFormatting>
  <conditionalFormatting sqref="J8">
    <cfRule type="cellIs" dxfId="499" priority="238" operator="equal">
      <formula>0</formula>
    </cfRule>
  </conditionalFormatting>
  <conditionalFormatting sqref="J14">
    <cfRule type="cellIs" dxfId="498" priority="236" operator="equal">
      <formula>0</formula>
    </cfRule>
  </conditionalFormatting>
  <conditionalFormatting sqref="D8">
    <cfRule type="cellIs" dxfId="497" priority="240" operator="equal">
      <formula>0</formula>
    </cfRule>
  </conditionalFormatting>
  <conditionalFormatting sqref="D20">
    <cfRule type="cellIs" dxfId="496" priority="234" operator="equal">
      <formula>0</formula>
    </cfRule>
  </conditionalFormatting>
  <conditionalFormatting sqref="J26">
    <cfRule type="cellIs" dxfId="495" priority="230" operator="equal">
      <formula>0</formula>
    </cfRule>
  </conditionalFormatting>
  <conditionalFormatting sqref="K36">
    <cfRule type="expression" dxfId="494" priority="217">
      <formula>AND(J36=0,K36=0)</formula>
    </cfRule>
  </conditionalFormatting>
  <conditionalFormatting sqref="Q36">
    <cfRule type="expression" dxfId="493" priority="215">
      <formula>AND(P36=0,Q36=0)</formula>
    </cfRule>
  </conditionalFormatting>
  <conditionalFormatting sqref="Q42">
    <cfRule type="expression" dxfId="492" priority="213">
      <formula>AND(P42=0,Q42=0)</formula>
    </cfRule>
  </conditionalFormatting>
  <conditionalFormatting sqref="K42">
    <cfRule type="expression" dxfId="491" priority="211">
      <formula>AND(J42=0,K42=0)</formula>
    </cfRule>
  </conditionalFormatting>
  <conditionalFormatting sqref="E42">
    <cfRule type="expression" dxfId="490" priority="209">
      <formula>AND(D42=0,E42=0)</formula>
    </cfRule>
  </conditionalFormatting>
  <conditionalFormatting sqref="E48">
    <cfRule type="expression" dxfId="489" priority="207">
      <formula>AND(D48=0,E48=0)</formula>
    </cfRule>
  </conditionalFormatting>
  <conditionalFormatting sqref="K48">
    <cfRule type="expression" dxfId="488" priority="205">
      <formula>AND(J48=0,K48=0)</formula>
    </cfRule>
  </conditionalFormatting>
  <conditionalFormatting sqref="Q48">
    <cfRule type="expression" dxfId="487" priority="203">
      <formula>AND(P48=0,Q48=0)</formula>
    </cfRule>
  </conditionalFormatting>
  <conditionalFormatting sqref="Q54">
    <cfRule type="expression" dxfId="486" priority="201">
      <formula>AND(P54=0,Q54=0)</formula>
    </cfRule>
  </conditionalFormatting>
  <conditionalFormatting sqref="K54">
    <cfRule type="expression" dxfId="485" priority="199">
      <formula>AND(J54=0,K54=0)</formula>
    </cfRule>
  </conditionalFormatting>
  <conditionalFormatting sqref="E54">
    <cfRule type="expression" dxfId="484" priority="197">
      <formula>AND(D54=0,E54=0)</formula>
    </cfRule>
  </conditionalFormatting>
  <conditionalFormatting sqref="D54">
    <cfRule type="cellIs" dxfId="483" priority="196" operator="equal">
      <formula>0</formula>
    </cfRule>
  </conditionalFormatting>
  <conditionalFormatting sqref="AC44:AC54">
    <cfRule type="containsText" dxfId="482" priority="188" operator="containsText" text="okok">
      <formula>NOT(ISERROR(SEARCH("okok",AC44)))</formula>
    </cfRule>
  </conditionalFormatting>
  <conditionalFormatting sqref="AM2:AM13">
    <cfRule type="cellIs" dxfId="481" priority="173" operator="lessThan">
      <formula>1</formula>
    </cfRule>
  </conditionalFormatting>
  <conditionalFormatting sqref="BC2:BC13">
    <cfRule type="cellIs" dxfId="480" priority="172" operator="lessThan">
      <formula>1</formula>
    </cfRule>
  </conditionalFormatting>
  <conditionalFormatting sqref="Z2:Z13">
    <cfRule type="expression" dxfId="479" priority="170">
      <formula>$Z2&lt;&gt;$AP2</formula>
    </cfRule>
  </conditionalFormatting>
  <conditionalFormatting sqref="AD2:AD13">
    <cfRule type="expression" dxfId="478" priority="169">
      <formula>$AD2&lt;&gt;$AT2</formula>
    </cfRule>
  </conditionalFormatting>
  <conditionalFormatting sqref="D7">
    <cfRule type="expression" dxfId="477" priority="166">
      <formula>AND(C7=0,D7=0)</formula>
    </cfRule>
  </conditionalFormatting>
  <conditionalFormatting sqref="I25">
    <cfRule type="cellIs" dxfId="476" priority="80" operator="equal">
      <formula>0</formula>
    </cfRule>
  </conditionalFormatting>
  <conditionalFormatting sqref="J25">
    <cfRule type="expression" dxfId="475" priority="79">
      <formula>AND(I25=0,J25=0)</formula>
    </cfRule>
  </conditionalFormatting>
  <conditionalFormatting sqref="C34">
    <cfRule type="cellIs" dxfId="474" priority="76" operator="equal">
      <formula>0</formula>
    </cfRule>
  </conditionalFormatting>
  <conditionalFormatting sqref="D34">
    <cfRule type="expression" dxfId="473" priority="75">
      <formula>AND(C34=0,D34=0)</formula>
    </cfRule>
  </conditionalFormatting>
  <conditionalFormatting sqref="O40">
    <cfRule type="cellIs" dxfId="472" priority="66" operator="equal">
      <formula>0</formula>
    </cfRule>
  </conditionalFormatting>
  <conditionalFormatting sqref="P40">
    <cfRule type="expression" dxfId="471" priority="65">
      <formula>AND(O40=0,P40=0)</formula>
    </cfRule>
  </conditionalFormatting>
  <conditionalFormatting sqref="C40">
    <cfRule type="cellIs" dxfId="470" priority="70" operator="equal">
      <formula>0</formula>
    </cfRule>
  </conditionalFormatting>
  <conditionalFormatting sqref="D40">
    <cfRule type="expression" dxfId="469" priority="69">
      <formula>AND(C40=0,D40=0)</formula>
    </cfRule>
  </conditionalFormatting>
  <conditionalFormatting sqref="C46">
    <cfRule type="cellIs" dxfId="468" priority="64" operator="equal">
      <formula>0</formula>
    </cfRule>
  </conditionalFormatting>
  <conditionalFormatting sqref="D46">
    <cfRule type="expression" dxfId="467" priority="63">
      <formula>AND(C46=0,D46=0)</formula>
    </cfRule>
  </conditionalFormatting>
  <conditionalFormatting sqref="I40">
    <cfRule type="cellIs" dxfId="466" priority="68" operator="equal">
      <formula>0</formula>
    </cfRule>
  </conditionalFormatting>
  <conditionalFormatting sqref="J40">
    <cfRule type="expression" dxfId="465" priority="67">
      <formula>AND(I40=0,J40=0)</formula>
    </cfRule>
  </conditionalFormatting>
  <conditionalFormatting sqref="I46">
    <cfRule type="cellIs" dxfId="464" priority="62" operator="equal">
      <formula>0</formula>
    </cfRule>
  </conditionalFormatting>
  <conditionalFormatting sqref="J46">
    <cfRule type="expression" dxfId="463" priority="61">
      <formula>AND(I46=0,J46=0)</formula>
    </cfRule>
  </conditionalFormatting>
  <conditionalFormatting sqref="I7">
    <cfRule type="cellIs" dxfId="462" priority="128" operator="equal">
      <formula>0</formula>
    </cfRule>
  </conditionalFormatting>
  <conditionalFormatting sqref="J7">
    <cfRule type="expression" dxfId="461" priority="127">
      <formula>AND(I7=0,J7=0)</formula>
    </cfRule>
  </conditionalFormatting>
  <conditionalFormatting sqref="O7">
    <cfRule type="cellIs" dxfId="460" priority="126" operator="equal">
      <formula>0</formula>
    </cfRule>
  </conditionalFormatting>
  <conditionalFormatting sqref="P7">
    <cfRule type="expression" dxfId="459" priority="125">
      <formula>AND(O7=0,P7=0)</formula>
    </cfRule>
  </conditionalFormatting>
  <conditionalFormatting sqref="I34">
    <cfRule type="cellIs" dxfId="458" priority="74" operator="equal">
      <formula>0</formula>
    </cfRule>
  </conditionalFormatting>
  <conditionalFormatting sqref="J34">
    <cfRule type="expression" dxfId="457" priority="73">
      <formula>AND(I34=0,J34=0)</formula>
    </cfRule>
  </conditionalFormatting>
  <conditionalFormatting sqref="O34">
    <cfRule type="cellIs" dxfId="456" priority="72" operator="equal">
      <formula>0</formula>
    </cfRule>
  </conditionalFormatting>
  <conditionalFormatting sqref="P34">
    <cfRule type="expression" dxfId="455" priority="71">
      <formula>AND(O34=0,P34=0)</formula>
    </cfRule>
  </conditionalFormatting>
  <conditionalFormatting sqref="O25">
    <cfRule type="cellIs" dxfId="454" priority="78" operator="equal">
      <formula>0</formula>
    </cfRule>
  </conditionalFormatting>
  <conditionalFormatting sqref="P25">
    <cfRule type="expression" dxfId="453" priority="77">
      <formula>AND(O25=0,P25=0)</formula>
    </cfRule>
  </conditionalFormatting>
  <conditionalFormatting sqref="I19">
    <cfRule type="cellIs" dxfId="452" priority="86" operator="equal">
      <formula>0</formula>
    </cfRule>
  </conditionalFormatting>
  <conditionalFormatting sqref="J19">
    <cfRule type="expression" dxfId="451" priority="85">
      <formula>AND(I19=0,J19=0)</formula>
    </cfRule>
  </conditionalFormatting>
  <conditionalFormatting sqref="O19">
    <cfRule type="cellIs" dxfId="450" priority="84" operator="equal">
      <formula>0</formula>
    </cfRule>
  </conditionalFormatting>
  <conditionalFormatting sqref="P19">
    <cfRule type="expression" dxfId="449" priority="83">
      <formula>AND(O19=0,P19=0)</formula>
    </cfRule>
  </conditionalFormatting>
  <conditionalFormatting sqref="C25">
    <cfRule type="cellIs" dxfId="448" priority="82" operator="equal">
      <formula>0</formula>
    </cfRule>
  </conditionalFormatting>
  <conditionalFormatting sqref="D25">
    <cfRule type="expression" dxfId="447" priority="81">
      <formula>AND(C25=0,D25=0)</formula>
    </cfRule>
  </conditionalFormatting>
  <conditionalFormatting sqref="C13">
    <cfRule type="cellIs" dxfId="446" priority="94" operator="equal">
      <formula>0</formula>
    </cfRule>
  </conditionalFormatting>
  <conditionalFormatting sqref="D13">
    <cfRule type="expression" dxfId="445" priority="93">
      <formula>AND(C13=0,D13=0)</formula>
    </cfRule>
  </conditionalFormatting>
  <conditionalFormatting sqref="I13">
    <cfRule type="cellIs" dxfId="444" priority="92" operator="equal">
      <formula>0</formula>
    </cfRule>
  </conditionalFormatting>
  <conditionalFormatting sqref="J13">
    <cfRule type="expression" dxfId="443" priority="91">
      <formula>AND(I13=0,J13=0)</formula>
    </cfRule>
  </conditionalFormatting>
  <conditionalFormatting sqref="O13">
    <cfRule type="cellIs" dxfId="442" priority="90" operator="equal">
      <formula>0</formula>
    </cfRule>
  </conditionalFormatting>
  <conditionalFormatting sqref="P13">
    <cfRule type="expression" dxfId="441" priority="89">
      <formula>AND(O13=0,P13=0)</formula>
    </cfRule>
  </conditionalFormatting>
  <conditionalFormatting sqref="C19">
    <cfRule type="cellIs" dxfId="440" priority="88" operator="equal">
      <formula>0</formula>
    </cfRule>
  </conditionalFormatting>
  <conditionalFormatting sqref="D19">
    <cfRule type="expression" dxfId="439" priority="87">
      <formula>AND(C19=0,D19=0)</formula>
    </cfRule>
  </conditionalFormatting>
  <conditionalFormatting sqref="O46">
    <cfRule type="cellIs" dxfId="438" priority="60" operator="equal">
      <formula>0</formula>
    </cfRule>
  </conditionalFormatting>
  <conditionalFormatting sqref="P46">
    <cfRule type="expression" dxfId="437" priority="59">
      <formula>AND(O46=0,P46=0)</formula>
    </cfRule>
  </conditionalFormatting>
  <conditionalFormatting sqref="C52">
    <cfRule type="cellIs" dxfId="436" priority="58" operator="equal">
      <formula>0</formula>
    </cfRule>
  </conditionalFormatting>
  <conditionalFormatting sqref="D52">
    <cfRule type="expression" dxfId="435" priority="57">
      <formula>AND(C52=0,D52=0)</formula>
    </cfRule>
  </conditionalFormatting>
  <conditionalFormatting sqref="I52">
    <cfRule type="cellIs" dxfId="434" priority="56" operator="equal">
      <formula>0</formula>
    </cfRule>
  </conditionalFormatting>
  <conditionalFormatting sqref="J52">
    <cfRule type="expression" dxfId="433" priority="55">
      <formula>AND(I52=0,J52=0)</formula>
    </cfRule>
  </conditionalFormatting>
  <conditionalFormatting sqref="O52">
    <cfRule type="cellIs" dxfId="432" priority="54" operator="equal">
      <formula>0</formula>
    </cfRule>
  </conditionalFormatting>
  <conditionalFormatting sqref="P52">
    <cfRule type="expression" dxfId="431" priority="53">
      <formula>AND(O52=0,P52=0)</formula>
    </cfRule>
  </conditionalFormatting>
  <conditionalFormatting sqref="BO43:BO54">
    <cfRule type="containsText" dxfId="430" priority="51" operator="containsText" text="ok">
      <formula>NOT(ISERROR(SEARCH("ok",BO43)))</formula>
    </cfRule>
  </conditionalFormatting>
  <conditionalFormatting sqref="BP44:BP55">
    <cfRule type="containsText" dxfId="429" priority="50" operator="containsText" text="ok">
      <formula>NOT(ISERROR(SEARCH("ok",BP44)))</formula>
    </cfRule>
  </conditionalFormatting>
  <conditionalFormatting sqref="AS34">
    <cfRule type="expression" dxfId="428" priority="45">
      <formula>AND(AR34=0,AS34=0)</formula>
    </cfRule>
  </conditionalFormatting>
  <conditionalFormatting sqref="AR34">
    <cfRule type="cellIs" dxfId="427" priority="46" operator="equal">
      <formula>0</formula>
    </cfRule>
  </conditionalFormatting>
  <conditionalFormatting sqref="C35">
    <cfRule type="cellIs" dxfId="426" priority="44" operator="equal">
      <formula>0</formula>
    </cfRule>
  </conditionalFormatting>
  <conditionalFormatting sqref="D35">
    <cfRule type="expression" dxfId="425" priority="43">
      <formula>AND(C35=0,D35=0)</formula>
    </cfRule>
  </conditionalFormatting>
  <conditionalFormatting sqref="I35">
    <cfRule type="cellIs" dxfId="424" priority="42" operator="equal">
      <formula>0</formula>
    </cfRule>
  </conditionalFormatting>
  <conditionalFormatting sqref="J35">
    <cfRule type="expression" dxfId="423" priority="41">
      <formula>AND(I35=0,J35=0)</formula>
    </cfRule>
  </conditionalFormatting>
  <conditionalFormatting sqref="O35">
    <cfRule type="cellIs" dxfId="422" priority="40" operator="equal">
      <formula>0</formula>
    </cfRule>
  </conditionalFormatting>
  <conditionalFormatting sqref="P35">
    <cfRule type="expression" dxfId="421" priority="39">
      <formula>AND(O35=0,P35=0)</formula>
    </cfRule>
  </conditionalFormatting>
  <conditionalFormatting sqref="C41">
    <cfRule type="cellIs" dxfId="420" priority="38" operator="equal">
      <formula>0</formula>
    </cfRule>
  </conditionalFormatting>
  <conditionalFormatting sqref="D41">
    <cfRule type="expression" dxfId="419" priority="37">
      <formula>AND(C41=0,D41=0)</formula>
    </cfRule>
  </conditionalFormatting>
  <conditionalFormatting sqref="I41">
    <cfRule type="cellIs" dxfId="418" priority="36" operator="equal">
      <formula>0</formula>
    </cfRule>
  </conditionalFormatting>
  <conditionalFormatting sqref="J41">
    <cfRule type="expression" dxfId="417" priority="35">
      <formula>AND(I41=0,J41=0)</formula>
    </cfRule>
  </conditionalFormatting>
  <conditionalFormatting sqref="O41">
    <cfRule type="cellIs" dxfId="416" priority="34" operator="equal">
      <formula>0</formula>
    </cfRule>
  </conditionalFormatting>
  <conditionalFormatting sqref="P41">
    <cfRule type="expression" dxfId="415" priority="33">
      <formula>AND(O41=0,P41=0)</formula>
    </cfRule>
  </conditionalFormatting>
  <conditionalFormatting sqref="C47">
    <cfRule type="cellIs" dxfId="414" priority="32" operator="equal">
      <formula>0</formula>
    </cfRule>
  </conditionalFormatting>
  <conditionalFormatting sqref="D47">
    <cfRule type="expression" dxfId="413" priority="31">
      <formula>AND(C47=0,D47=0)</formula>
    </cfRule>
  </conditionalFormatting>
  <conditionalFormatting sqref="I47">
    <cfRule type="cellIs" dxfId="412" priority="30" operator="equal">
      <formula>0</formula>
    </cfRule>
  </conditionalFormatting>
  <conditionalFormatting sqref="J47">
    <cfRule type="expression" dxfId="411" priority="29">
      <formula>AND(I47=0,J47=0)</formula>
    </cfRule>
  </conditionalFormatting>
  <conditionalFormatting sqref="O47">
    <cfRule type="cellIs" dxfId="410" priority="28" operator="equal">
      <formula>0</formula>
    </cfRule>
  </conditionalFormatting>
  <conditionalFormatting sqref="P47">
    <cfRule type="expression" dxfId="409" priority="27">
      <formula>AND(O47=0,P47=0)</formula>
    </cfRule>
  </conditionalFormatting>
  <conditionalFormatting sqref="C53">
    <cfRule type="cellIs" dxfId="408" priority="26" operator="equal">
      <formula>0</formula>
    </cfRule>
  </conditionalFormatting>
  <conditionalFormatting sqref="D53">
    <cfRule type="expression" dxfId="407" priority="25">
      <formula>AND(C53=0,D53=0)</formula>
    </cfRule>
  </conditionalFormatting>
  <conditionalFormatting sqref="I53">
    <cfRule type="cellIs" dxfId="406" priority="24" operator="equal">
      <formula>0</formula>
    </cfRule>
  </conditionalFormatting>
  <conditionalFormatting sqref="J53">
    <cfRule type="expression" dxfId="405" priority="23">
      <formula>AND(I53=0,J53=0)</formula>
    </cfRule>
  </conditionalFormatting>
  <conditionalFormatting sqref="O53">
    <cfRule type="cellIs" dxfId="404" priority="22" operator="equal">
      <formula>0</formula>
    </cfRule>
  </conditionalFormatting>
  <conditionalFormatting sqref="P53">
    <cfRule type="expression" dxfId="403" priority="21">
      <formula>AND(O53=0,P53=0)</formula>
    </cfRule>
  </conditionalFormatting>
  <conditionalFormatting sqref="AR35">
    <cfRule type="cellIs" dxfId="402" priority="18" operator="equal">
      <formula>0</formula>
    </cfRule>
  </conditionalFormatting>
  <conditionalFormatting sqref="AS35">
    <cfRule type="expression" dxfId="401" priority="17">
      <formula>AND(AR35=0,AS35=0)</formula>
    </cfRule>
  </conditionalFormatting>
  <conditionalFormatting sqref="BI43:BI54">
    <cfRule type="containsText" dxfId="400" priority="13" operator="containsText" text="ok">
      <formula>NOT(ISERROR(SEARCH("ok",BI43)))</formula>
    </cfRule>
  </conditionalFormatting>
  <conditionalFormatting sqref="AI43:AL54">
    <cfRule type="containsText" dxfId="399" priority="10" operator="containsText" text="ok">
      <formula>NOT(ISERROR(SEARCH("ok",AI43)))</formula>
    </cfRule>
  </conditionalFormatting>
  <conditionalFormatting sqref="AG43:AG54">
    <cfRule type="containsText" dxfId="398" priority="9" operator="containsText" text="ok">
      <formula>NOT(ISERROR(SEARCH("ok",AG43)))</formula>
    </cfRule>
  </conditionalFormatting>
  <conditionalFormatting sqref="BB44:BB54">
    <cfRule type="containsText" dxfId="397" priority="8" operator="containsText" text="ok">
      <formula>NOT(ISERROR(SEARCH("ok",BB44)))</formula>
    </cfRule>
  </conditionalFormatting>
  <conditionalFormatting sqref="AZ43:AZ54">
    <cfRule type="containsText" dxfId="396" priority="7" operator="containsText" text="ok">
      <formula>NOT(ISERROR(SEARCH("ok",AZ43)))</formula>
    </cfRule>
  </conditionalFormatting>
  <conditionalFormatting sqref="BA43:BA54">
    <cfRule type="containsText" dxfId="395" priority="6" operator="containsText" text="ok">
      <formula>NOT(ISERROR(SEARCH("ok",BA43)))</formula>
    </cfRule>
  </conditionalFormatting>
  <conditionalFormatting sqref="BD43:BF54">
    <cfRule type="containsText" dxfId="394" priority="5" operator="containsText" text="ok">
      <formula>NOT(ISERROR(SEARCH("ok",BD43)))</formula>
    </cfRule>
  </conditionalFormatting>
  <conditionalFormatting sqref="AV43:AV54">
    <cfRule type="containsText" dxfId="393" priority="4" operator="containsText" text="ok">
      <formula>NOT(ISERROR(SEARCH("ok",AV43)))</formula>
    </cfRule>
  </conditionalFormatting>
  <conditionalFormatting sqref="AQ43:AS54">
    <cfRule type="containsText" dxfId="392" priority="3" operator="containsText" text="ok">
      <formula>NOT(ISERROR(SEARCH("ok",AQ43)))</formula>
    </cfRule>
  </conditionalFormatting>
  <conditionalFormatting sqref="BH43:BH54">
    <cfRule type="containsText" dxfId="391" priority="2" operator="containsText" text="ok">
      <formula>NOT(ISERROR(SEARCH("ok",BH43)))</formula>
    </cfRule>
  </conditionalFormatting>
  <conditionalFormatting sqref="AF2:AF13">
    <cfRule type="expression" dxfId="39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101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156"/>
      <c r="T1" s="156"/>
      <c r="U1" s="156"/>
      <c r="V1" s="156"/>
      <c r="W1" s="156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0.33059605677484916</v>
      </c>
      <c r="BZ1" s="40">
        <f ca="1">RANK(BY1,$BY$1:$BY$100,)</f>
        <v>12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0.5635793290784521</v>
      </c>
      <c r="CH1" s="40">
        <f ca="1">RANK(CG1,$CG$1:$CG$100,)</f>
        <v>9</v>
      </c>
      <c r="CI1" s="17"/>
      <c r="CJ1" s="37">
        <v>1</v>
      </c>
      <c r="CK1" s="37">
        <v>1</v>
      </c>
      <c r="CL1" s="37">
        <v>1</v>
      </c>
      <c r="CN1" s="38" t="s">
        <v>24</v>
      </c>
      <c r="CO1" s="39">
        <f ca="1">RAND()</f>
        <v>4.453913112140806E-2</v>
      </c>
      <c r="CP1" s="40">
        <f t="shared" ref="CP1:CP64" ca="1" si="0">RANK(CO1,$CO$1:$CO$100,)</f>
        <v>57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37"/>
      <c r="Y2" s="56" t="s">
        <v>102</v>
      </c>
      <c r="Z2" s="41">
        <f ca="1">IF(AND(BC2&lt;0,AP2&lt;9),AP2+1,AP2)</f>
        <v>3</v>
      </c>
      <c r="AA2" s="41">
        <f ca="1">AQ2</f>
        <v>9</v>
      </c>
      <c r="AB2" s="41">
        <f ca="1">AR2</f>
        <v>7</v>
      </c>
      <c r="AC2" s="37"/>
      <c r="AD2" s="41">
        <f ca="1">IF(AND(BC2&lt;0,AP2=9),AT2-1,AT2)</f>
        <v>0</v>
      </c>
      <c r="AE2" s="41">
        <f ca="1">AU2</f>
        <v>9</v>
      </c>
      <c r="AF2" s="41">
        <f ca="1">IF(BA2=0,RANDBETWEEN(1,9),AV2)</f>
        <v>9</v>
      </c>
      <c r="AG2" s="37"/>
      <c r="AH2" s="56" t="s">
        <v>17</v>
      </c>
      <c r="AI2" s="41">
        <f ca="1">Z2*100+AA2*10+AB2</f>
        <v>397</v>
      </c>
      <c r="AJ2" s="61" t="s">
        <v>20</v>
      </c>
      <c r="AK2" s="41">
        <f ca="1">AD2*100+AE2*10+AF2</f>
        <v>99</v>
      </c>
      <c r="AL2" s="61" t="s">
        <v>21</v>
      </c>
      <c r="AM2" s="41">
        <f t="shared" ref="AM2:AM13" ca="1" si="1">AI2-AK2</f>
        <v>298</v>
      </c>
      <c r="AN2" s="37"/>
      <c r="AO2" s="56" t="s">
        <v>17</v>
      </c>
      <c r="AP2" s="83">
        <f ca="1">VLOOKUP($BZ1,$CB$1:$CD$101,2,FALSE)</f>
        <v>3</v>
      </c>
      <c r="AQ2" s="83">
        <f ca="1">VLOOKUP($CH1,$CJ$1:$CL$101,2,FALSE)</f>
        <v>9</v>
      </c>
      <c r="AR2" s="83">
        <f ca="1">VLOOKUP($CP1,$CR$1:$CT$101,2,FALSE)</f>
        <v>7</v>
      </c>
      <c r="AS2" s="37"/>
      <c r="AT2" s="83">
        <f ca="1">VLOOKUP($BZ1,$CB$1:$CD$101,3,FALSE)</f>
        <v>0</v>
      </c>
      <c r="AU2" s="83">
        <f ca="1">VLOOKUP($CH1,$CJ$1:$CL$101,3,FALSE)</f>
        <v>9</v>
      </c>
      <c r="AV2" s="83">
        <f ca="1">VLOOKUP($CP1,$CR$1:$CT$101,3,FALSE)</f>
        <v>9</v>
      </c>
      <c r="AW2" s="37"/>
      <c r="AX2" s="56" t="s">
        <v>17</v>
      </c>
      <c r="AY2" s="41">
        <f ca="1">AP2*100+AQ2*10+AR2</f>
        <v>397</v>
      </c>
      <c r="AZ2" s="61" t="s">
        <v>20</v>
      </c>
      <c r="BA2" s="41">
        <f ca="1">AT2*100+AU2*10+AV2</f>
        <v>99</v>
      </c>
      <c r="BB2" s="61" t="s">
        <v>21</v>
      </c>
      <c r="BC2" s="41">
        <f t="shared" ref="BC2:BC13" ca="1" si="2">AY2-BA2</f>
        <v>298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8" ca="1" si="3">RAND()</f>
        <v>0.95700570294350873</v>
      </c>
      <c r="BZ2" s="40">
        <f t="shared" ref="BZ2:BZ18" ca="1" si="4">RANK(BY2,$BY$1:$BY$100,)</f>
        <v>1</v>
      </c>
      <c r="CA2" s="17"/>
      <c r="CB2" s="37">
        <v>2</v>
      </c>
      <c r="CC2" s="37">
        <v>2</v>
      </c>
      <c r="CD2" s="37">
        <v>0</v>
      </c>
      <c r="CG2" s="39">
        <f t="shared" ref="CG2:CG18" ca="1" si="5">RAND()</f>
        <v>0.34772758345887522</v>
      </c>
      <c r="CH2" s="40">
        <f t="shared" ref="CH2:CH18" ca="1" si="6">RANK(CG2,$CG$1:$CG$100,)</f>
        <v>13</v>
      </c>
      <c r="CI2" s="17"/>
      <c r="CJ2" s="37">
        <v>2</v>
      </c>
      <c r="CK2" s="37">
        <v>2</v>
      </c>
      <c r="CL2" s="37">
        <v>2</v>
      </c>
      <c r="CO2" s="39">
        <f t="shared" ref="CO2:CO64" ca="1" si="7">RAND()</f>
        <v>0.76718492571182761</v>
      </c>
      <c r="CP2" s="40">
        <f t="shared" ca="1" si="0"/>
        <v>16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103</v>
      </c>
      <c r="Z3" s="41">
        <f t="shared" ref="Z3:Z13" ca="1" si="8">IF(AND(BC3&lt;0,AP3&lt;9),AP3+1,AP3)</f>
        <v>1</v>
      </c>
      <c r="AA3" s="41">
        <f t="shared" ref="AA3:AB13" ca="1" si="9">AQ3</f>
        <v>4</v>
      </c>
      <c r="AB3" s="41">
        <f t="shared" ca="1" si="9"/>
        <v>2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4</v>
      </c>
      <c r="AF3" s="41">
        <f t="shared" ref="AF3:AF13" ca="1" si="12">IF(BA3=0,RANDBETWEEN(1,9),AV3)</f>
        <v>3</v>
      </c>
      <c r="AG3" s="37"/>
      <c r="AH3" s="56" t="s">
        <v>103</v>
      </c>
      <c r="AI3" s="41">
        <f t="shared" ref="AI3:AI13" ca="1" si="13">Z3*100+AA3*10+AB3</f>
        <v>142</v>
      </c>
      <c r="AJ3" s="61" t="s">
        <v>20</v>
      </c>
      <c r="AK3" s="41">
        <f t="shared" ref="AK3:AK13" ca="1" si="14">AD3*100+AE3*10+AF3</f>
        <v>43</v>
      </c>
      <c r="AL3" s="61" t="s">
        <v>21</v>
      </c>
      <c r="AM3" s="41">
        <f t="shared" ca="1" si="1"/>
        <v>99</v>
      </c>
      <c r="AN3" s="37"/>
      <c r="AO3" s="56" t="s">
        <v>103</v>
      </c>
      <c r="AP3" s="83">
        <f t="shared" ref="AP3:AP13" ca="1" si="15">VLOOKUP($BZ2,$CB$1:$CD$101,2,FALSE)</f>
        <v>1</v>
      </c>
      <c r="AQ3" s="83">
        <f t="shared" ref="AQ3:AQ13" ca="1" si="16">VLOOKUP($CH2,$CJ$1:$CL$101,2,FALSE)</f>
        <v>4</v>
      </c>
      <c r="AR3" s="83">
        <f t="shared" ref="AR3:AR13" ca="1" si="17">VLOOKUP($CP2,$CR$1:$CT$101,2,FALSE)</f>
        <v>2</v>
      </c>
      <c r="AS3" s="37"/>
      <c r="AT3" s="83">
        <f t="shared" ref="AT3:AT13" ca="1" si="18">VLOOKUP($BZ2,$CB$1:$CD$101,3,FALSE)</f>
        <v>0</v>
      </c>
      <c r="AU3" s="83">
        <f t="shared" ref="AU3:AU13" ca="1" si="19">VLOOKUP($CH2,$CJ$1:$CL$101,3,FALSE)</f>
        <v>4</v>
      </c>
      <c r="AV3" s="83">
        <f t="shared" ref="AV3:AV13" ca="1" si="20">VLOOKUP($CP2,$CR$1:$CT$101,3,FALSE)</f>
        <v>3</v>
      </c>
      <c r="AW3" s="37"/>
      <c r="AX3" s="56" t="s">
        <v>103</v>
      </c>
      <c r="AY3" s="41">
        <f t="shared" ref="AY3:AY13" ca="1" si="21">AP3*100+AQ3*10+AR3</f>
        <v>142</v>
      </c>
      <c r="AZ3" s="61" t="s">
        <v>20</v>
      </c>
      <c r="BA3" s="41">
        <f t="shared" ref="BA3:BA13" ca="1" si="22">AT3*100+AU3*10+AV3</f>
        <v>43</v>
      </c>
      <c r="BB3" s="61" t="s">
        <v>21</v>
      </c>
      <c r="BC3" s="41">
        <f t="shared" ca="1" si="2"/>
        <v>99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0.30690790173076632</v>
      </c>
      <c r="BZ3" s="40">
        <f t="shared" ca="1" si="4"/>
        <v>14</v>
      </c>
      <c r="CA3" s="17"/>
      <c r="CB3" s="37">
        <v>3</v>
      </c>
      <c r="CC3" s="37">
        <v>3</v>
      </c>
      <c r="CD3" s="37">
        <v>0</v>
      </c>
      <c r="CG3" s="39">
        <f t="shared" ca="1" si="5"/>
        <v>0.3171705479746586</v>
      </c>
      <c r="CH3" s="40">
        <f t="shared" ca="1" si="6"/>
        <v>15</v>
      </c>
      <c r="CI3" s="17"/>
      <c r="CJ3" s="37">
        <v>3</v>
      </c>
      <c r="CK3" s="37">
        <v>3</v>
      </c>
      <c r="CL3" s="37">
        <v>3</v>
      </c>
      <c r="CO3" s="39">
        <f t="shared" ca="1" si="7"/>
        <v>0.64883128257154088</v>
      </c>
      <c r="CP3" s="40">
        <f t="shared" ca="1" si="0"/>
        <v>22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5</v>
      </c>
      <c r="AA4" s="41">
        <f t="shared" ca="1" si="9"/>
        <v>6</v>
      </c>
      <c r="AB4" s="41">
        <f t="shared" ca="1" si="9"/>
        <v>2</v>
      </c>
      <c r="AC4" s="37"/>
      <c r="AD4" s="41">
        <f t="shared" ca="1" si="10"/>
        <v>0</v>
      </c>
      <c r="AE4" s="41">
        <f t="shared" ca="1" si="11"/>
        <v>6</v>
      </c>
      <c r="AF4" s="41">
        <f t="shared" ca="1" si="12"/>
        <v>9</v>
      </c>
      <c r="AG4" s="37"/>
      <c r="AH4" s="56" t="s">
        <v>18</v>
      </c>
      <c r="AI4" s="41">
        <f t="shared" ca="1" si="13"/>
        <v>562</v>
      </c>
      <c r="AJ4" s="61" t="s">
        <v>20</v>
      </c>
      <c r="AK4" s="41">
        <f t="shared" ca="1" si="14"/>
        <v>69</v>
      </c>
      <c r="AL4" s="61" t="s">
        <v>21</v>
      </c>
      <c r="AM4" s="41">
        <f t="shared" ca="1" si="1"/>
        <v>493</v>
      </c>
      <c r="AN4" s="37"/>
      <c r="AO4" s="56" t="s">
        <v>18</v>
      </c>
      <c r="AP4" s="83">
        <f t="shared" ca="1" si="15"/>
        <v>5</v>
      </c>
      <c r="AQ4" s="83">
        <f t="shared" ca="1" si="16"/>
        <v>6</v>
      </c>
      <c r="AR4" s="83">
        <f t="shared" ca="1" si="17"/>
        <v>2</v>
      </c>
      <c r="AS4" s="37"/>
      <c r="AT4" s="83">
        <f t="shared" ca="1" si="18"/>
        <v>0</v>
      </c>
      <c r="AU4" s="83">
        <f t="shared" ca="1" si="19"/>
        <v>6</v>
      </c>
      <c r="AV4" s="83">
        <f t="shared" ca="1" si="20"/>
        <v>9</v>
      </c>
      <c r="AW4" s="37"/>
      <c r="AX4" s="56" t="s">
        <v>18</v>
      </c>
      <c r="AY4" s="41">
        <f t="shared" ca="1" si="21"/>
        <v>562</v>
      </c>
      <c r="AZ4" s="61" t="s">
        <v>20</v>
      </c>
      <c r="BA4" s="41">
        <f t="shared" ca="1" si="22"/>
        <v>69</v>
      </c>
      <c r="BB4" s="61" t="s">
        <v>21</v>
      </c>
      <c r="BC4" s="41">
        <f t="shared" ca="1" si="2"/>
        <v>493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0.67676752475811686</v>
      </c>
      <c r="BZ4" s="40">
        <f t="shared" ca="1" si="4"/>
        <v>7</v>
      </c>
      <c r="CA4" s="17"/>
      <c r="CB4" s="37">
        <v>4</v>
      </c>
      <c r="CC4" s="37">
        <v>4</v>
      </c>
      <c r="CD4" s="37">
        <v>0</v>
      </c>
      <c r="CG4" s="39">
        <f t="shared" ca="1" si="5"/>
        <v>0.45266865393796141</v>
      </c>
      <c r="CH4" s="40">
        <f t="shared" ca="1" si="6"/>
        <v>12</v>
      </c>
      <c r="CI4" s="17"/>
      <c r="CJ4" s="37">
        <v>4</v>
      </c>
      <c r="CK4" s="37">
        <v>4</v>
      </c>
      <c r="CL4" s="37">
        <v>4</v>
      </c>
      <c r="CO4" s="39">
        <f t="shared" ca="1" si="7"/>
        <v>0.27790752135459806</v>
      </c>
      <c r="CP4" s="40">
        <f t="shared" ca="1" si="0"/>
        <v>48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17</v>
      </c>
      <c r="B5" s="7"/>
      <c r="C5" s="148"/>
      <c r="D5" s="148"/>
      <c r="E5" s="148"/>
      <c r="F5" s="8"/>
      <c r="G5" s="6" t="s">
        <v>103</v>
      </c>
      <c r="H5" s="7"/>
      <c r="I5" s="148"/>
      <c r="J5" s="148"/>
      <c r="K5" s="148"/>
      <c r="L5" s="8"/>
      <c r="M5" s="6" t="s">
        <v>18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104</v>
      </c>
      <c r="Z5" s="41">
        <f t="shared" ca="1" si="8"/>
        <v>7</v>
      </c>
      <c r="AA5" s="41">
        <f t="shared" ca="1" si="9"/>
        <v>3</v>
      </c>
      <c r="AB5" s="41">
        <f t="shared" ca="1" si="9"/>
        <v>4</v>
      </c>
      <c r="AC5" s="37"/>
      <c r="AD5" s="41">
        <f t="shared" ca="1" si="10"/>
        <v>0</v>
      </c>
      <c r="AE5" s="41">
        <f t="shared" ca="1" si="11"/>
        <v>3</v>
      </c>
      <c r="AF5" s="41">
        <f t="shared" ca="1" si="12"/>
        <v>9</v>
      </c>
      <c r="AG5" s="37"/>
      <c r="AH5" s="56" t="s">
        <v>104</v>
      </c>
      <c r="AI5" s="41">
        <f t="shared" ca="1" si="13"/>
        <v>734</v>
      </c>
      <c r="AJ5" s="61" t="s">
        <v>20</v>
      </c>
      <c r="AK5" s="41">
        <f t="shared" ca="1" si="14"/>
        <v>39</v>
      </c>
      <c r="AL5" s="61" t="s">
        <v>21</v>
      </c>
      <c r="AM5" s="41">
        <f t="shared" ca="1" si="1"/>
        <v>695</v>
      </c>
      <c r="AN5" s="37"/>
      <c r="AO5" s="56" t="s">
        <v>104</v>
      </c>
      <c r="AP5" s="83">
        <f t="shared" ca="1" si="15"/>
        <v>7</v>
      </c>
      <c r="AQ5" s="83">
        <f t="shared" ca="1" si="16"/>
        <v>3</v>
      </c>
      <c r="AR5" s="83">
        <f t="shared" ca="1" si="17"/>
        <v>4</v>
      </c>
      <c r="AS5" s="37"/>
      <c r="AT5" s="83">
        <f t="shared" ca="1" si="18"/>
        <v>0</v>
      </c>
      <c r="AU5" s="83">
        <f t="shared" ca="1" si="19"/>
        <v>3</v>
      </c>
      <c r="AV5" s="83">
        <f t="shared" ca="1" si="20"/>
        <v>9</v>
      </c>
      <c r="AW5" s="37"/>
      <c r="AX5" s="56" t="s">
        <v>104</v>
      </c>
      <c r="AY5" s="41">
        <f t="shared" ca="1" si="21"/>
        <v>734</v>
      </c>
      <c r="AZ5" s="61" t="s">
        <v>20</v>
      </c>
      <c r="BA5" s="41">
        <f t="shared" ca="1" si="22"/>
        <v>39</v>
      </c>
      <c r="BB5" s="61" t="s">
        <v>21</v>
      </c>
      <c r="BC5" s="41">
        <f t="shared" ca="1" si="2"/>
        <v>695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0.45012631095277211</v>
      </c>
      <c r="BZ5" s="40">
        <f t="shared" ca="1" si="4"/>
        <v>9</v>
      </c>
      <c r="CA5" s="17"/>
      <c r="CB5" s="37">
        <v>5</v>
      </c>
      <c r="CC5" s="37">
        <v>5</v>
      </c>
      <c r="CD5" s="37">
        <v>0</v>
      </c>
      <c r="CG5" s="39">
        <f t="shared" ca="1" si="5"/>
        <v>0.80194811326489646</v>
      </c>
      <c r="CH5" s="40">
        <f t="shared" ca="1" si="6"/>
        <v>3</v>
      </c>
      <c r="CI5" s="17"/>
      <c r="CJ5" s="37">
        <v>5</v>
      </c>
      <c r="CK5" s="37">
        <v>5</v>
      </c>
      <c r="CL5" s="37">
        <v>5</v>
      </c>
      <c r="CO5" s="39">
        <f t="shared" ca="1" si="7"/>
        <v>0.8330457810979347</v>
      </c>
      <c r="CP5" s="40">
        <f t="shared" ca="1" si="0"/>
        <v>9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3</v>
      </c>
      <c r="D6" s="154">
        <f ca="1">AA2</f>
        <v>9</v>
      </c>
      <c r="E6" s="154">
        <f ca="1">AB2</f>
        <v>7</v>
      </c>
      <c r="F6" s="8"/>
      <c r="G6" s="9"/>
      <c r="H6" s="151"/>
      <c r="I6" s="154">
        <f ca="1">Z3</f>
        <v>1</v>
      </c>
      <c r="J6" s="154">
        <f ca="1">AA3</f>
        <v>4</v>
      </c>
      <c r="K6" s="154">
        <f ca="1">AB3</f>
        <v>2</v>
      </c>
      <c r="L6" s="8"/>
      <c r="M6" s="9"/>
      <c r="N6" s="151"/>
      <c r="O6" s="154">
        <f ca="1">Z4</f>
        <v>5</v>
      </c>
      <c r="P6" s="154">
        <f ca="1">AA4</f>
        <v>6</v>
      </c>
      <c r="Q6" s="154">
        <f ca="1">AB4</f>
        <v>2</v>
      </c>
      <c r="R6" s="8"/>
      <c r="S6" s="2"/>
      <c r="T6" s="2"/>
      <c r="U6" s="2"/>
      <c r="V6" s="2"/>
      <c r="W6" s="2"/>
      <c r="X6" s="37"/>
      <c r="Y6" s="56" t="s">
        <v>105</v>
      </c>
      <c r="Z6" s="41">
        <f t="shared" ca="1" si="8"/>
        <v>9</v>
      </c>
      <c r="AA6" s="41">
        <f t="shared" ca="1" si="9"/>
        <v>3</v>
      </c>
      <c r="AB6" s="41">
        <f t="shared" ca="1" si="9"/>
        <v>0</v>
      </c>
      <c r="AC6" s="37"/>
      <c r="AD6" s="41">
        <f t="shared" ca="1" si="10"/>
        <v>0</v>
      </c>
      <c r="AE6" s="41">
        <f t="shared" ca="1" si="11"/>
        <v>3</v>
      </c>
      <c r="AF6" s="41">
        <f t="shared" ca="1" si="12"/>
        <v>9</v>
      </c>
      <c r="AG6" s="37"/>
      <c r="AH6" s="56" t="s">
        <v>105</v>
      </c>
      <c r="AI6" s="41">
        <f t="shared" ca="1" si="13"/>
        <v>930</v>
      </c>
      <c r="AJ6" s="61" t="s">
        <v>20</v>
      </c>
      <c r="AK6" s="41">
        <f t="shared" ca="1" si="14"/>
        <v>39</v>
      </c>
      <c r="AL6" s="61" t="s">
        <v>21</v>
      </c>
      <c r="AM6" s="41">
        <f t="shared" ca="1" si="1"/>
        <v>891</v>
      </c>
      <c r="AN6" s="37"/>
      <c r="AO6" s="56" t="s">
        <v>105</v>
      </c>
      <c r="AP6" s="83">
        <f t="shared" ca="1" si="15"/>
        <v>9</v>
      </c>
      <c r="AQ6" s="83">
        <f t="shared" ca="1" si="16"/>
        <v>3</v>
      </c>
      <c r="AR6" s="83">
        <f t="shared" ca="1" si="17"/>
        <v>0</v>
      </c>
      <c r="AS6" s="37"/>
      <c r="AT6" s="83">
        <f t="shared" ca="1" si="18"/>
        <v>0</v>
      </c>
      <c r="AU6" s="83">
        <f t="shared" ca="1" si="19"/>
        <v>3</v>
      </c>
      <c r="AV6" s="83">
        <f t="shared" ca="1" si="20"/>
        <v>9</v>
      </c>
      <c r="AW6" s="37"/>
      <c r="AX6" s="56" t="s">
        <v>105</v>
      </c>
      <c r="AY6" s="41">
        <f t="shared" ca="1" si="21"/>
        <v>930</v>
      </c>
      <c r="AZ6" s="61" t="s">
        <v>20</v>
      </c>
      <c r="BA6" s="41">
        <f t="shared" ca="1" si="22"/>
        <v>39</v>
      </c>
      <c r="BB6" s="61" t="s">
        <v>21</v>
      </c>
      <c r="BC6" s="41">
        <f t="shared" ca="1" si="2"/>
        <v>891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9.1120783368765612E-2</v>
      </c>
      <c r="BZ6" s="40">
        <f t="shared" ca="1" si="4"/>
        <v>17</v>
      </c>
      <c r="CA6" s="17"/>
      <c r="CB6" s="37">
        <v>6</v>
      </c>
      <c r="CC6" s="37">
        <v>6</v>
      </c>
      <c r="CD6" s="37">
        <v>0</v>
      </c>
      <c r="CG6" s="39">
        <f t="shared" ca="1" si="5"/>
        <v>0.30653826675897322</v>
      </c>
      <c r="CH6" s="40">
        <f t="shared" ca="1" si="6"/>
        <v>17</v>
      </c>
      <c r="CI6" s="17"/>
      <c r="CJ6" s="37">
        <v>6</v>
      </c>
      <c r="CK6" s="37">
        <v>6</v>
      </c>
      <c r="CL6" s="37">
        <v>6</v>
      </c>
      <c r="CO6" s="39">
        <f t="shared" ca="1" si="7"/>
        <v>0.52523759019577687</v>
      </c>
      <c r="CP6" s="40">
        <f t="shared" ca="1" si="0"/>
        <v>29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20</v>
      </c>
      <c r="C7" s="152">
        <f ca="1">AD2</f>
        <v>0</v>
      </c>
      <c r="D7" s="152">
        <f ca="1">AE2</f>
        <v>9</v>
      </c>
      <c r="E7" s="152">
        <f ca="1">AF2</f>
        <v>9</v>
      </c>
      <c r="F7" s="8"/>
      <c r="G7" s="9"/>
      <c r="H7" s="152" t="s">
        <v>20</v>
      </c>
      <c r="I7" s="152">
        <f ca="1">AD3</f>
        <v>0</v>
      </c>
      <c r="J7" s="152">
        <f ca="1">AE3</f>
        <v>4</v>
      </c>
      <c r="K7" s="152">
        <f ca="1">AF3</f>
        <v>3</v>
      </c>
      <c r="L7" s="8"/>
      <c r="M7" s="9"/>
      <c r="N7" s="152" t="s">
        <v>106</v>
      </c>
      <c r="O7" s="152">
        <f ca="1">AD4</f>
        <v>0</v>
      </c>
      <c r="P7" s="152">
        <f ca="1">AE4</f>
        <v>6</v>
      </c>
      <c r="Q7" s="152">
        <f ca="1">AF4</f>
        <v>9</v>
      </c>
      <c r="R7" s="8"/>
      <c r="S7" s="2"/>
      <c r="T7" s="2"/>
      <c r="U7" s="2"/>
      <c r="V7" s="2"/>
      <c r="W7" s="2"/>
      <c r="X7" s="37"/>
      <c r="Y7" s="56" t="s">
        <v>107</v>
      </c>
      <c r="Z7" s="41">
        <f t="shared" ca="1" si="8"/>
        <v>8</v>
      </c>
      <c r="AA7" s="41">
        <f t="shared" ca="1" si="9"/>
        <v>8</v>
      </c>
      <c r="AB7" s="41">
        <f t="shared" ca="1" si="9"/>
        <v>4</v>
      </c>
      <c r="AC7" s="37"/>
      <c r="AD7" s="41">
        <f t="shared" ca="1" si="10"/>
        <v>0</v>
      </c>
      <c r="AE7" s="41">
        <f t="shared" ca="1" si="11"/>
        <v>8</v>
      </c>
      <c r="AF7" s="41">
        <f t="shared" ca="1" si="12"/>
        <v>5</v>
      </c>
      <c r="AG7" s="37"/>
      <c r="AH7" s="56" t="s">
        <v>108</v>
      </c>
      <c r="AI7" s="41">
        <f t="shared" ca="1" si="13"/>
        <v>884</v>
      </c>
      <c r="AJ7" s="61" t="s">
        <v>20</v>
      </c>
      <c r="AK7" s="41">
        <f t="shared" ca="1" si="14"/>
        <v>85</v>
      </c>
      <c r="AL7" s="61" t="s">
        <v>109</v>
      </c>
      <c r="AM7" s="41">
        <f t="shared" ca="1" si="1"/>
        <v>799</v>
      </c>
      <c r="AN7" s="37"/>
      <c r="AO7" s="56" t="s">
        <v>110</v>
      </c>
      <c r="AP7" s="83">
        <f t="shared" ca="1" si="15"/>
        <v>8</v>
      </c>
      <c r="AQ7" s="83">
        <f t="shared" ca="1" si="16"/>
        <v>8</v>
      </c>
      <c r="AR7" s="83">
        <f t="shared" ca="1" si="17"/>
        <v>4</v>
      </c>
      <c r="AS7" s="37"/>
      <c r="AT7" s="83">
        <f t="shared" ca="1" si="18"/>
        <v>0</v>
      </c>
      <c r="AU7" s="83">
        <f t="shared" ca="1" si="19"/>
        <v>8</v>
      </c>
      <c r="AV7" s="83">
        <f t="shared" ca="1" si="20"/>
        <v>5</v>
      </c>
      <c r="AW7" s="37"/>
      <c r="AX7" s="56" t="s">
        <v>108</v>
      </c>
      <c r="AY7" s="41">
        <f t="shared" ca="1" si="21"/>
        <v>884</v>
      </c>
      <c r="AZ7" s="61" t="s">
        <v>111</v>
      </c>
      <c r="BA7" s="41">
        <f t="shared" ca="1" si="22"/>
        <v>85</v>
      </c>
      <c r="BB7" s="61" t="s">
        <v>112</v>
      </c>
      <c r="BC7" s="41">
        <f t="shared" ca="1" si="2"/>
        <v>799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0.82734312359749829</v>
      </c>
      <c r="BZ7" s="40">
        <f t="shared" ca="1" si="4"/>
        <v>4</v>
      </c>
      <c r="CA7" s="17"/>
      <c r="CB7" s="37">
        <v>7</v>
      </c>
      <c r="CC7" s="37">
        <v>7</v>
      </c>
      <c r="CD7" s="37">
        <v>0</v>
      </c>
      <c r="CG7" s="39">
        <f t="shared" ca="1" si="5"/>
        <v>0.76469193942054303</v>
      </c>
      <c r="CH7" s="40">
        <f t="shared" ca="1" si="6"/>
        <v>4</v>
      </c>
      <c r="CI7" s="17"/>
      <c r="CJ7" s="37">
        <v>7</v>
      </c>
      <c r="CK7" s="37">
        <v>7</v>
      </c>
      <c r="CL7" s="37">
        <v>7</v>
      </c>
      <c r="CO7" s="39">
        <f t="shared" ca="1" si="7"/>
        <v>6.4822012900429549E-2</v>
      </c>
      <c r="CP7" s="40">
        <f t="shared" ca="1" si="0"/>
        <v>56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113</v>
      </c>
      <c r="Z8" s="41">
        <f t="shared" ca="1" si="8"/>
        <v>4</v>
      </c>
      <c r="AA8" s="41">
        <f t="shared" ca="1" si="9"/>
        <v>4</v>
      </c>
      <c r="AB8" s="41">
        <f t="shared" ca="1" si="9"/>
        <v>7</v>
      </c>
      <c r="AC8" s="37"/>
      <c r="AD8" s="41">
        <f t="shared" ca="1" si="10"/>
        <v>0</v>
      </c>
      <c r="AE8" s="41">
        <f t="shared" ca="1" si="11"/>
        <v>4</v>
      </c>
      <c r="AF8" s="41">
        <f t="shared" ca="1" si="12"/>
        <v>8</v>
      </c>
      <c r="AG8" s="37"/>
      <c r="AH8" s="56" t="s">
        <v>114</v>
      </c>
      <c r="AI8" s="41">
        <f t="shared" ca="1" si="13"/>
        <v>447</v>
      </c>
      <c r="AJ8" s="61" t="s">
        <v>20</v>
      </c>
      <c r="AK8" s="41">
        <f t="shared" ca="1" si="14"/>
        <v>48</v>
      </c>
      <c r="AL8" s="61" t="s">
        <v>21</v>
      </c>
      <c r="AM8" s="41">
        <f t="shared" ca="1" si="1"/>
        <v>399</v>
      </c>
      <c r="AN8" s="37"/>
      <c r="AO8" s="56" t="s">
        <v>8</v>
      </c>
      <c r="AP8" s="83">
        <f t="shared" ca="1" si="15"/>
        <v>4</v>
      </c>
      <c r="AQ8" s="83">
        <f t="shared" ca="1" si="16"/>
        <v>4</v>
      </c>
      <c r="AR8" s="83">
        <f t="shared" ca="1" si="17"/>
        <v>7</v>
      </c>
      <c r="AS8" s="37"/>
      <c r="AT8" s="83">
        <f t="shared" ca="1" si="18"/>
        <v>0</v>
      </c>
      <c r="AU8" s="83">
        <f t="shared" ca="1" si="19"/>
        <v>4</v>
      </c>
      <c r="AV8" s="83">
        <f t="shared" ca="1" si="20"/>
        <v>8</v>
      </c>
      <c r="AW8" s="37"/>
      <c r="AX8" s="56" t="s">
        <v>115</v>
      </c>
      <c r="AY8" s="41">
        <f t="shared" ca="1" si="21"/>
        <v>447</v>
      </c>
      <c r="AZ8" s="61" t="s">
        <v>20</v>
      </c>
      <c r="BA8" s="41">
        <f t="shared" ca="1" si="22"/>
        <v>48</v>
      </c>
      <c r="BB8" s="61" t="s">
        <v>21</v>
      </c>
      <c r="BC8" s="41">
        <f t="shared" ca="1" si="2"/>
        <v>399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0.31769286727286306</v>
      </c>
      <c r="BZ8" s="40">
        <f t="shared" ca="1" si="4"/>
        <v>13</v>
      </c>
      <c r="CA8" s="17"/>
      <c r="CB8" s="37">
        <v>8</v>
      </c>
      <c r="CC8" s="37">
        <v>8</v>
      </c>
      <c r="CD8" s="37">
        <v>0</v>
      </c>
      <c r="CG8" s="39">
        <f t="shared" ca="1" si="5"/>
        <v>0.70601114376644858</v>
      </c>
      <c r="CH8" s="40">
        <f t="shared" ca="1" si="6"/>
        <v>5</v>
      </c>
      <c r="CI8" s="17"/>
      <c r="CJ8" s="37">
        <v>8</v>
      </c>
      <c r="CK8" s="37">
        <v>8</v>
      </c>
      <c r="CL8" s="37">
        <v>8</v>
      </c>
      <c r="CO8" s="39">
        <f t="shared" ca="1" si="7"/>
        <v>0.91194596543745265</v>
      </c>
      <c r="CP8" s="40">
        <f t="shared" ca="1" si="0"/>
        <v>5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4</v>
      </c>
      <c r="AA9" s="41">
        <f t="shared" ca="1" si="9"/>
        <v>5</v>
      </c>
      <c r="AB9" s="41">
        <f t="shared" ca="1" si="9"/>
        <v>0</v>
      </c>
      <c r="AC9" s="37"/>
      <c r="AD9" s="41">
        <f t="shared" ca="1" si="10"/>
        <v>0</v>
      </c>
      <c r="AE9" s="41">
        <f t="shared" ca="1" si="11"/>
        <v>5</v>
      </c>
      <c r="AF9" s="41">
        <f t="shared" ca="1" si="12"/>
        <v>5</v>
      </c>
      <c r="AG9" s="37"/>
      <c r="AH9" s="56" t="s">
        <v>9</v>
      </c>
      <c r="AI9" s="41">
        <f t="shared" ca="1" si="13"/>
        <v>450</v>
      </c>
      <c r="AJ9" s="61" t="s">
        <v>116</v>
      </c>
      <c r="AK9" s="41">
        <f t="shared" ca="1" si="14"/>
        <v>55</v>
      </c>
      <c r="AL9" s="61" t="s">
        <v>109</v>
      </c>
      <c r="AM9" s="41">
        <f t="shared" ca="1" si="1"/>
        <v>395</v>
      </c>
      <c r="AN9" s="37"/>
      <c r="AO9" s="56" t="s">
        <v>9</v>
      </c>
      <c r="AP9" s="83">
        <f t="shared" ca="1" si="15"/>
        <v>4</v>
      </c>
      <c r="AQ9" s="83">
        <f t="shared" ca="1" si="16"/>
        <v>5</v>
      </c>
      <c r="AR9" s="83">
        <f t="shared" ca="1" si="17"/>
        <v>0</v>
      </c>
      <c r="AS9" s="37"/>
      <c r="AT9" s="83">
        <f t="shared" ca="1" si="18"/>
        <v>0</v>
      </c>
      <c r="AU9" s="83">
        <f t="shared" ca="1" si="19"/>
        <v>5</v>
      </c>
      <c r="AV9" s="83">
        <f t="shared" ca="1" si="20"/>
        <v>5</v>
      </c>
      <c r="AW9" s="37"/>
      <c r="AX9" s="56" t="s">
        <v>9</v>
      </c>
      <c r="AY9" s="41">
        <f t="shared" ca="1" si="21"/>
        <v>450</v>
      </c>
      <c r="AZ9" s="61" t="s">
        <v>116</v>
      </c>
      <c r="BA9" s="41">
        <f t="shared" ca="1" si="22"/>
        <v>55</v>
      </c>
      <c r="BB9" s="61" t="s">
        <v>21</v>
      </c>
      <c r="BC9" s="41">
        <f t="shared" ca="1" si="2"/>
        <v>395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3.3904760200994422E-2</v>
      </c>
      <c r="BZ9" s="40">
        <f t="shared" ca="1" si="4"/>
        <v>18</v>
      </c>
      <c r="CA9" s="17"/>
      <c r="CB9" s="37">
        <v>9</v>
      </c>
      <c r="CC9" s="37">
        <v>9</v>
      </c>
      <c r="CD9" s="37">
        <v>0</v>
      </c>
      <c r="CG9" s="39">
        <f t="shared" ca="1" si="5"/>
        <v>0.33146166197095428</v>
      </c>
      <c r="CH9" s="40">
        <f t="shared" ca="1" si="6"/>
        <v>14</v>
      </c>
      <c r="CI9" s="17"/>
      <c r="CJ9" s="37">
        <v>9</v>
      </c>
      <c r="CK9" s="37">
        <v>9</v>
      </c>
      <c r="CL9" s="37">
        <v>9</v>
      </c>
      <c r="CO9" s="39">
        <f t="shared" ca="1" si="7"/>
        <v>0.76747835981689838</v>
      </c>
      <c r="CP9" s="40">
        <f t="shared" ca="1" si="0"/>
        <v>15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10</v>
      </c>
      <c r="Z10" s="41">
        <f t="shared" ca="1" si="8"/>
        <v>9</v>
      </c>
      <c r="AA10" s="41">
        <f t="shared" ca="1" si="9"/>
        <v>5</v>
      </c>
      <c r="AB10" s="41">
        <f t="shared" ca="1" si="9"/>
        <v>1</v>
      </c>
      <c r="AC10" s="37"/>
      <c r="AD10" s="41">
        <f t="shared" ca="1" si="10"/>
        <v>0</v>
      </c>
      <c r="AE10" s="41">
        <f t="shared" ca="1" si="11"/>
        <v>5</v>
      </c>
      <c r="AF10" s="41">
        <f t="shared" ca="1" si="12"/>
        <v>9</v>
      </c>
      <c r="AG10" s="37"/>
      <c r="AH10" s="56" t="s">
        <v>10</v>
      </c>
      <c r="AI10" s="41">
        <f t="shared" ca="1" si="13"/>
        <v>951</v>
      </c>
      <c r="AJ10" s="61" t="s">
        <v>20</v>
      </c>
      <c r="AK10" s="41">
        <f t="shared" ca="1" si="14"/>
        <v>59</v>
      </c>
      <c r="AL10" s="61" t="s">
        <v>109</v>
      </c>
      <c r="AM10" s="41">
        <f t="shared" ca="1" si="1"/>
        <v>892</v>
      </c>
      <c r="AN10" s="37"/>
      <c r="AO10" s="56" t="s">
        <v>10</v>
      </c>
      <c r="AP10" s="83">
        <f t="shared" ca="1" si="15"/>
        <v>9</v>
      </c>
      <c r="AQ10" s="83">
        <f t="shared" ca="1" si="16"/>
        <v>5</v>
      </c>
      <c r="AR10" s="83">
        <f t="shared" ca="1" si="17"/>
        <v>1</v>
      </c>
      <c r="AS10" s="37"/>
      <c r="AT10" s="83">
        <f t="shared" ca="1" si="18"/>
        <v>0</v>
      </c>
      <c r="AU10" s="83">
        <f t="shared" ca="1" si="19"/>
        <v>5</v>
      </c>
      <c r="AV10" s="83">
        <f t="shared" ca="1" si="20"/>
        <v>9</v>
      </c>
      <c r="AW10" s="37"/>
      <c r="AX10" s="56" t="s">
        <v>10</v>
      </c>
      <c r="AY10" s="41">
        <f t="shared" ca="1" si="21"/>
        <v>951</v>
      </c>
      <c r="AZ10" s="61" t="s">
        <v>20</v>
      </c>
      <c r="BA10" s="41">
        <f t="shared" ca="1" si="22"/>
        <v>59</v>
      </c>
      <c r="BB10" s="61" t="s">
        <v>117</v>
      </c>
      <c r="BC10" s="41">
        <f t="shared" ca="1" si="2"/>
        <v>892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0.77427123411174503</v>
      </c>
      <c r="BZ10" s="40">
        <f t="shared" ca="1" si="4"/>
        <v>6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0.68498466362858679</v>
      </c>
      <c r="CH10" s="40">
        <f t="shared" ca="1" si="6"/>
        <v>6</v>
      </c>
      <c r="CI10" s="17"/>
      <c r="CJ10" s="37">
        <v>10</v>
      </c>
      <c r="CK10" s="37">
        <v>1</v>
      </c>
      <c r="CL10" s="37">
        <v>1</v>
      </c>
      <c r="CO10" s="39">
        <f t="shared" ca="1" si="7"/>
        <v>0.13613253062345987</v>
      </c>
      <c r="CP10" s="40">
        <f t="shared" ca="1" si="0"/>
        <v>52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118</v>
      </c>
      <c r="B11" s="7"/>
      <c r="C11" s="148"/>
      <c r="D11" s="148"/>
      <c r="E11" s="148"/>
      <c r="F11" s="8"/>
      <c r="G11" s="6" t="s">
        <v>105</v>
      </c>
      <c r="H11" s="7"/>
      <c r="I11" s="148"/>
      <c r="J11" s="148"/>
      <c r="K11" s="148"/>
      <c r="L11" s="8"/>
      <c r="M11" s="6" t="s">
        <v>108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119</v>
      </c>
      <c r="Z11" s="41">
        <f t="shared" ca="1" si="8"/>
        <v>6</v>
      </c>
      <c r="AA11" s="41">
        <f t="shared" ca="1" si="9"/>
        <v>6</v>
      </c>
      <c r="AB11" s="41">
        <f t="shared" ca="1" si="9"/>
        <v>5</v>
      </c>
      <c r="AC11" s="37"/>
      <c r="AD11" s="41">
        <f t="shared" ca="1" si="10"/>
        <v>0</v>
      </c>
      <c r="AE11" s="41">
        <f t="shared" ca="1" si="11"/>
        <v>6</v>
      </c>
      <c r="AF11" s="41">
        <f t="shared" ca="1" si="12"/>
        <v>9</v>
      </c>
      <c r="AG11" s="37"/>
      <c r="AH11" s="56" t="s">
        <v>13</v>
      </c>
      <c r="AI11" s="41">
        <f t="shared" ca="1" si="13"/>
        <v>665</v>
      </c>
      <c r="AJ11" s="61" t="s">
        <v>20</v>
      </c>
      <c r="AK11" s="41">
        <f t="shared" ca="1" si="14"/>
        <v>69</v>
      </c>
      <c r="AL11" s="61" t="s">
        <v>117</v>
      </c>
      <c r="AM11" s="41">
        <f t="shared" ca="1" si="1"/>
        <v>596</v>
      </c>
      <c r="AN11" s="37"/>
      <c r="AO11" s="56" t="s">
        <v>13</v>
      </c>
      <c r="AP11" s="83">
        <f t="shared" ca="1" si="15"/>
        <v>6</v>
      </c>
      <c r="AQ11" s="83">
        <f t="shared" ca="1" si="16"/>
        <v>6</v>
      </c>
      <c r="AR11" s="83">
        <f t="shared" ca="1" si="17"/>
        <v>5</v>
      </c>
      <c r="AS11" s="37"/>
      <c r="AT11" s="83">
        <f t="shared" ca="1" si="18"/>
        <v>0</v>
      </c>
      <c r="AU11" s="83">
        <f t="shared" ca="1" si="19"/>
        <v>6</v>
      </c>
      <c r="AV11" s="83">
        <f t="shared" ca="1" si="20"/>
        <v>9</v>
      </c>
      <c r="AW11" s="37"/>
      <c r="AX11" s="56" t="s">
        <v>13</v>
      </c>
      <c r="AY11" s="41">
        <f t="shared" ca="1" si="21"/>
        <v>665</v>
      </c>
      <c r="AZ11" s="61" t="s">
        <v>20</v>
      </c>
      <c r="BA11" s="41">
        <f t="shared" ca="1" si="22"/>
        <v>69</v>
      </c>
      <c r="BB11" s="61" t="s">
        <v>109</v>
      </c>
      <c r="BC11" s="41">
        <f t="shared" ca="1" si="2"/>
        <v>596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0.84671261722870006</v>
      </c>
      <c r="BZ11" s="40">
        <f t="shared" ca="1" si="4"/>
        <v>3</v>
      </c>
      <c r="CA11" s="17"/>
      <c r="CB11" s="37">
        <v>11</v>
      </c>
      <c r="CC11" s="37">
        <v>2</v>
      </c>
      <c r="CD11" s="37">
        <v>0</v>
      </c>
      <c r="CG11" s="39">
        <f t="shared" ca="1" si="5"/>
        <v>0.62129256775694186</v>
      </c>
      <c r="CH11" s="40">
        <f t="shared" ca="1" si="6"/>
        <v>8</v>
      </c>
      <c r="CI11" s="17"/>
      <c r="CJ11" s="37">
        <v>11</v>
      </c>
      <c r="CK11" s="37">
        <v>2</v>
      </c>
      <c r="CL11" s="37">
        <v>2</v>
      </c>
      <c r="CO11" s="39">
        <f t="shared" ca="1" si="7"/>
        <v>0.19230158478615678</v>
      </c>
      <c r="CP11" s="40">
        <f t="shared" ca="1" si="0"/>
        <v>51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7</v>
      </c>
      <c r="D12" s="154">
        <f ca="1">AA5</f>
        <v>3</v>
      </c>
      <c r="E12" s="154">
        <f ca="1">AB5</f>
        <v>4</v>
      </c>
      <c r="F12" s="8"/>
      <c r="G12" s="9"/>
      <c r="H12" s="151"/>
      <c r="I12" s="154">
        <f ca="1">Z6</f>
        <v>9</v>
      </c>
      <c r="J12" s="154">
        <f ca="1">AA6</f>
        <v>3</v>
      </c>
      <c r="K12" s="154">
        <f ca="1">AB6</f>
        <v>0</v>
      </c>
      <c r="L12" s="8"/>
      <c r="M12" s="9"/>
      <c r="N12" s="151"/>
      <c r="O12" s="154">
        <f ca="1">Z7</f>
        <v>8</v>
      </c>
      <c r="P12" s="154">
        <f ca="1">AA7</f>
        <v>8</v>
      </c>
      <c r="Q12" s="154">
        <f ca="1">AB7</f>
        <v>4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3</v>
      </c>
      <c r="AA12" s="41">
        <f t="shared" ca="1" si="9"/>
        <v>8</v>
      </c>
      <c r="AB12" s="41">
        <f t="shared" ca="1" si="9"/>
        <v>5</v>
      </c>
      <c r="AC12" s="37"/>
      <c r="AD12" s="41">
        <f t="shared" ca="1" si="10"/>
        <v>0</v>
      </c>
      <c r="AE12" s="41">
        <f t="shared" ca="1" si="11"/>
        <v>8</v>
      </c>
      <c r="AF12" s="41">
        <f t="shared" ca="1" si="12"/>
        <v>8</v>
      </c>
      <c r="AG12" s="37"/>
      <c r="AH12" s="56" t="s">
        <v>12</v>
      </c>
      <c r="AI12" s="41">
        <f t="shared" ca="1" si="13"/>
        <v>385</v>
      </c>
      <c r="AJ12" s="61" t="s">
        <v>20</v>
      </c>
      <c r="AK12" s="41">
        <f t="shared" ca="1" si="14"/>
        <v>88</v>
      </c>
      <c r="AL12" s="61" t="s">
        <v>21</v>
      </c>
      <c r="AM12" s="41">
        <f t="shared" ca="1" si="1"/>
        <v>297</v>
      </c>
      <c r="AN12" s="37"/>
      <c r="AO12" s="56" t="s">
        <v>12</v>
      </c>
      <c r="AP12" s="83">
        <f t="shared" ca="1" si="15"/>
        <v>3</v>
      </c>
      <c r="AQ12" s="83">
        <f t="shared" ca="1" si="16"/>
        <v>8</v>
      </c>
      <c r="AR12" s="83">
        <f t="shared" ca="1" si="17"/>
        <v>5</v>
      </c>
      <c r="AS12" s="37"/>
      <c r="AT12" s="83">
        <f t="shared" ca="1" si="18"/>
        <v>0</v>
      </c>
      <c r="AU12" s="83">
        <f t="shared" ca="1" si="19"/>
        <v>8</v>
      </c>
      <c r="AV12" s="83">
        <f t="shared" ca="1" si="20"/>
        <v>8</v>
      </c>
      <c r="AW12" s="37"/>
      <c r="AX12" s="56" t="s">
        <v>12</v>
      </c>
      <c r="AY12" s="41">
        <f t="shared" ca="1" si="21"/>
        <v>385</v>
      </c>
      <c r="AZ12" s="61" t="s">
        <v>20</v>
      </c>
      <c r="BA12" s="41">
        <f t="shared" ca="1" si="22"/>
        <v>88</v>
      </c>
      <c r="BB12" s="61" t="s">
        <v>21</v>
      </c>
      <c r="BC12" s="41">
        <f t="shared" ca="1" si="2"/>
        <v>297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0.35191360284974593</v>
      </c>
      <c r="BZ12" s="40">
        <f t="shared" ca="1" si="4"/>
        <v>11</v>
      </c>
      <c r="CA12" s="17"/>
      <c r="CB12" s="37">
        <v>12</v>
      </c>
      <c r="CC12" s="37">
        <v>3</v>
      </c>
      <c r="CD12" s="37">
        <v>0</v>
      </c>
      <c r="CG12" s="39">
        <f t="shared" ca="1" si="5"/>
        <v>0.31661915477538316</v>
      </c>
      <c r="CH12" s="40">
        <f t="shared" ca="1" si="6"/>
        <v>16</v>
      </c>
      <c r="CI12" s="17"/>
      <c r="CJ12" s="37">
        <v>12</v>
      </c>
      <c r="CK12" s="37">
        <v>3</v>
      </c>
      <c r="CL12" s="37">
        <v>3</v>
      </c>
      <c r="CO12" s="39">
        <f t="shared" ca="1" si="7"/>
        <v>3.6257511315477942E-2</v>
      </c>
      <c r="CP12" s="40">
        <f t="shared" ca="1" si="0"/>
        <v>59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0</v>
      </c>
      <c r="D13" s="152">
        <f ca="1">AE5</f>
        <v>3</v>
      </c>
      <c r="E13" s="152">
        <f ca="1">AF5</f>
        <v>9</v>
      </c>
      <c r="F13" s="8"/>
      <c r="G13" s="9"/>
      <c r="H13" s="152" t="s">
        <v>20</v>
      </c>
      <c r="I13" s="152">
        <f ca="1">AD6</f>
        <v>0</v>
      </c>
      <c r="J13" s="152">
        <f ca="1">AE6</f>
        <v>3</v>
      </c>
      <c r="K13" s="152">
        <f ca="1">AF6</f>
        <v>9</v>
      </c>
      <c r="L13" s="8"/>
      <c r="M13" s="9"/>
      <c r="N13" s="152" t="s">
        <v>106</v>
      </c>
      <c r="O13" s="152">
        <f ca="1">AD7</f>
        <v>0</v>
      </c>
      <c r="P13" s="152">
        <f ca="1">AE7</f>
        <v>8</v>
      </c>
      <c r="Q13" s="152">
        <f ca="1">AF7</f>
        <v>5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2</v>
      </c>
      <c r="AA13" s="41">
        <f t="shared" ca="1" si="9"/>
        <v>7</v>
      </c>
      <c r="AB13" s="41">
        <f t="shared" ca="1" si="9"/>
        <v>6</v>
      </c>
      <c r="AC13" s="37"/>
      <c r="AD13" s="41">
        <f t="shared" ca="1" si="10"/>
        <v>0</v>
      </c>
      <c r="AE13" s="41">
        <f t="shared" ca="1" si="11"/>
        <v>7</v>
      </c>
      <c r="AF13" s="41">
        <f t="shared" ca="1" si="12"/>
        <v>7</v>
      </c>
      <c r="AG13" s="37"/>
      <c r="AH13" s="56" t="s">
        <v>120</v>
      </c>
      <c r="AI13" s="41">
        <f t="shared" ca="1" si="13"/>
        <v>276</v>
      </c>
      <c r="AJ13" s="61" t="s">
        <v>20</v>
      </c>
      <c r="AK13" s="41">
        <f t="shared" ca="1" si="14"/>
        <v>77</v>
      </c>
      <c r="AL13" s="61" t="s">
        <v>21</v>
      </c>
      <c r="AM13" s="41">
        <f t="shared" ca="1" si="1"/>
        <v>199</v>
      </c>
      <c r="AN13" s="37"/>
      <c r="AO13" s="56" t="s">
        <v>11</v>
      </c>
      <c r="AP13" s="83">
        <f t="shared" ca="1" si="15"/>
        <v>2</v>
      </c>
      <c r="AQ13" s="83">
        <f t="shared" ca="1" si="16"/>
        <v>7</v>
      </c>
      <c r="AR13" s="83">
        <f t="shared" ca="1" si="17"/>
        <v>6</v>
      </c>
      <c r="AS13" s="37"/>
      <c r="AT13" s="83">
        <f t="shared" ca="1" si="18"/>
        <v>0</v>
      </c>
      <c r="AU13" s="83">
        <f t="shared" ca="1" si="19"/>
        <v>7</v>
      </c>
      <c r="AV13" s="83">
        <f t="shared" ca="1" si="20"/>
        <v>7</v>
      </c>
      <c r="AW13" s="37"/>
      <c r="AX13" s="56" t="s">
        <v>121</v>
      </c>
      <c r="AY13" s="41">
        <f t="shared" ca="1" si="21"/>
        <v>276</v>
      </c>
      <c r="AZ13" s="61" t="s">
        <v>20</v>
      </c>
      <c r="BA13" s="41">
        <f t="shared" ca="1" si="22"/>
        <v>77</v>
      </c>
      <c r="BB13" s="61" t="s">
        <v>21</v>
      </c>
      <c r="BC13" s="41">
        <f t="shared" ca="1" si="2"/>
        <v>199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0.94399740985402358</v>
      </c>
      <c r="BZ13" s="40">
        <f t="shared" ca="1" si="4"/>
        <v>2</v>
      </c>
      <c r="CA13" s="17"/>
      <c r="CB13" s="37">
        <v>13</v>
      </c>
      <c r="CC13" s="37">
        <v>4</v>
      </c>
      <c r="CD13" s="37">
        <v>0</v>
      </c>
      <c r="CG13" s="39">
        <f t="shared" ca="1" si="5"/>
        <v>0.64770978515663036</v>
      </c>
      <c r="CH13" s="40">
        <f t="shared" ca="1" si="6"/>
        <v>7</v>
      </c>
      <c r="CI13" s="17"/>
      <c r="CJ13" s="37">
        <v>13</v>
      </c>
      <c r="CK13" s="37">
        <v>4</v>
      </c>
      <c r="CL13" s="37">
        <v>4</v>
      </c>
      <c r="CO13" s="39">
        <f t="shared" ca="1" si="7"/>
        <v>0.29382172794528383</v>
      </c>
      <c r="CP13" s="40">
        <f t="shared" ca="1" si="0"/>
        <v>45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56</v>
      </c>
      <c r="AA14" s="145" t="s">
        <v>30</v>
      </c>
      <c r="AB14" s="145" t="s">
        <v>32</v>
      </c>
      <c r="AC14" s="145" t="s">
        <v>122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0.23378492600622136</v>
      </c>
      <c r="BZ14" s="40">
        <f t="shared" ca="1" si="4"/>
        <v>15</v>
      </c>
      <c r="CA14" s="17"/>
      <c r="CB14" s="37">
        <v>14</v>
      </c>
      <c r="CC14" s="37">
        <v>5</v>
      </c>
      <c r="CD14" s="37">
        <v>0</v>
      </c>
      <c r="CG14" s="39">
        <f t="shared" ca="1" si="5"/>
        <v>0.52698893133300595</v>
      </c>
      <c r="CH14" s="40">
        <f t="shared" ca="1" si="6"/>
        <v>10</v>
      </c>
      <c r="CI14" s="17"/>
      <c r="CJ14" s="37">
        <v>14</v>
      </c>
      <c r="CK14" s="37">
        <v>5</v>
      </c>
      <c r="CL14" s="37">
        <v>5</v>
      </c>
      <c r="CO14" s="39">
        <f t="shared" ca="1" si="7"/>
        <v>0.92579870048976931</v>
      </c>
      <c r="CP14" s="40">
        <f t="shared" ca="1" si="0"/>
        <v>4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0.78210412904687632</v>
      </c>
      <c r="BZ15" s="40">
        <f t="shared" ca="1" si="4"/>
        <v>5</v>
      </c>
      <c r="CA15" s="17"/>
      <c r="CB15" s="37">
        <v>15</v>
      </c>
      <c r="CC15" s="37">
        <v>6</v>
      </c>
      <c r="CD15" s="37">
        <v>0</v>
      </c>
      <c r="CG15" s="39">
        <f t="shared" ca="1" si="5"/>
        <v>0.21166528946705132</v>
      </c>
      <c r="CH15" s="40">
        <f t="shared" ca="1" si="6"/>
        <v>18</v>
      </c>
      <c r="CI15" s="17"/>
      <c r="CJ15" s="37">
        <v>15</v>
      </c>
      <c r="CK15" s="37">
        <v>6</v>
      </c>
      <c r="CL15" s="37">
        <v>6</v>
      </c>
      <c r="CO15" s="39">
        <f t="shared" ca="1" si="7"/>
        <v>0.55793080009278062</v>
      </c>
      <c r="CP15" s="40">
        <f t="shared" ca="1" si="0"/>
        <v>25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17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0.12933861297483973</v>
      </c>
      <c r="BZ16" s="40">
        <f t="shared" ca="1" si="4"/>
        <v>16</v>
      </c>
      <c r="CA16" s="17"/>
      <c r="CB16" s="37">
        <v>16</v>
      </c>
      <c r="CC16" s="37">
        <v>7</v>
      </c>
      <c r="CD16" s="37">
        <v>0</v>
      </c>
      <c r="CG16" s="39">
        <f t="shared" ca="1" si="5"/>
        <v>0.99215128556854304</v>
      </c>
      <c r="CH16" s="40">
        <f t="shared" ca="1" si="6"/>
        <v>1</v>
      </c>
      <c r="CI16" s="17"/>
      <c r="CJ16" s="37">
        <v>16</v>
      </c>
      <c r="CK16" s="37">
        <v>7</v>
      </c>
      <c r="CL16" s="37">
        <v>7</v>
      </c>
      <c r="CO16" s="39">
        <f t="shared" ca="1" si="7"/>
        <v>0.82077230476004348</v>
      </c>
      <c r="CP16" s="40">
        <f t="shared" ca="1" si="0"/>
        <v>10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123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103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0.43747086558913761</v>
      </c>
      <c r="BZ17" s="40">
        <f t="shared" ca="1" si="4"/>
        <v>10</v>
      </c>
      <c r="CA17" s="17"/>
      <c r="CB17" s="37">
        <v>17</v>
      </c>
      <c r="CC17" s="37">
        <v>8</v>
      </c>
      <c r="CD17" s="37">
        <v>0</v>
      </c>
      <c r="CG17" s="39">
        <f t="shared" ca="1" si="5"/>
        <v>0.45535848145634883</v>
      </c>
      <c r="CH17" s="40">
        <f t="shared" ca="1" si="6"/>
        <v>11</v>
      </c>
      <c r="CI17" s="17"/>
      <c r="CJ17" s="37">
        <v>17</v>
      </c>
      <c r="CK17" s="37">
        <v>8</v>
      </c>
      <c r="CL17" s="37">
        <v>8</v>
      </c>
      <c r="CO17" s="39">
        <f t="shared" ca="1" si="7"/>
        <v>0.34147996625513877</v>
      </c>
      <c r="CP17" s="40">
        <f t="shared" ca="1" si="0"/>
        <v>41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4</v>
      </c>
      <c r="D18" s="154">
        <f ca="1">AA8</f>
        <v>4</v>
      </c>
      <c r="E18" s="154">
        <f ca="1">AB8</f>
        <v>7</v>
      </c>
      <c r="F18" s="8"/>
      <c r="G18" s="9"/>
      <c r="H18" s="151"/>
      <c r="I18" s="154">
        <f ca="1">Z9</f>
        <v>4</v>
      </c>
      <c r="J18" s="154">
        <f ca="1">AA9</f>
        <v>5</v>
      </c>
      <c r="K18" s="154">
        <f ca="1">AB9</f>
        <v>0</v>
      </c>
      <c r="L18" s="8"/>
      <c r="M18" s="9"/>
      <c r="N18" s="151"/>
      <c r="O18" s="154">
        <f ca="1">Z10</f>
        <v>9</v>
      </c>
      <c r="P18" s="154">
        <f ca="1">AA10</f>
        <v>5</v>
      </c>
      <c r="Q18" s="154">
        <f ca="1">AB10</f>
        <v>1</v>
      </c>
      <c r="R18" s="8"/>
      <c r="S18" s="2"/>
      <c r="T18" s="2"/>
      <c r="U18" s="2"/>
      <c r="V18" s="2"/>
      <c r="W18" s="2"/>
      <c r="X18" s="37"/>
      <c r="Y18" s="56" t="s">
        <v>18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0.53776156499646521</v>
      </c>
      <c r="BZ18" s="40">
        <f t="shared" ca="1" si="4"/>
        <v>8</v>
      </c>
      <c r="CA18" s="17"/>
      <c r="CB18" s="37">
        <v>18</v>
      </c>
      <c r="CC18" s="37">
        <v>9</v>
      </c>
      <c r="CD18" s="37">
        <v>0</v>
      </c>
      <c r="CG18" s="39">
        <f t="shared" ca="1" si="5"/>
        <v>0.80929248913849761</v>
      </c>
      <c r="CH18" s="40">
        <f t="shared" ca="1" si="6"/>
        <v>2</v>
      </c>
      <c r="CI18" s="17"/>
      <c r="CJ18" s="37">
        <v>18</v>
      </c>
      <c r="CK18" s="37">
        <v>9</v>
      </c>
      <c r="CL18" s="37">
        <v>9</v>
      </c>
      <c r="CO18" s="39">
        <f t="shared" ca="1" si="7"/>
        <v>0.75412691114909935</v>
      </c>
      <c r="CP18" s="40">
        <f t="shared" ca="1" si="0"/>
        <v>17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0</v>
      </c>
      <c r="D19" s="152">
        <f ca="1">AE8</f>
        <v>4</v>
      </c>
      <c r="E19" s="152">
        <f ca="1">AF8</f>
        <v>8</v>
      </c>
      <c r="F19" s="8"/>
      <c r="G19" s="9"/>
      <c r="H19" s="152" t="s">
        <v>20</v>
      </c>
      <c r="I19" s="152">
        <f ca="1">AD9</f>
        <v>0</v>
      </c>
      <c r="J19" s="152">
        <f ca="1">AE9</f>
        <v>5</v>
      </c>
      <c r="K19" s="152">
        <f ca="1">AF9</f>
        <v>5</v>
      </c>
      <c r="L19" s="8"/>
      <c r="M19" s="9"/>
      <c r="N19" s="152" t="s">
        <v>20</v>
      </c>
      <c r="O19" s="152">
        <f ca="1">AD10</f>
        <v>0</v>
      </c>
      <c r="P19" s="152">
        <f ca="1">AE10</f>
        <v>5</v>
      </c>
      <c r="Q19" s="152">
        <f ca="1">AF10</f>
        <v>9</v>
      </c>
      <c r="R19" s="8"/>
      <c r="S19" s="2"/>
      <c r="T19" s="2"/>
      <c r="U19" s="2"/>
      <c r="V19" s="2"/>
      <c r="W19" s="2"/>
      <c r="X19" s="37"/>
      <c r="Y19" s="56" t="s">
        <v>104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0.6203077855490573</v>
      </c>
      <c r="CP19" s="40">
        <f t="shared" ca="1" si="0"/>
        <v>23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105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0.30245088531133268</v>
      </c>
      <c r="CP20" s="40">
        <f t="shared" ca="1" si="0"/>
        <v>44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108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0.35495351443172518</v>
      </c>
      <c r="CP21" s="40">
        <f t="shared" ca="1" si="0"/>
        <v>40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0.79582212375696304</v>
      </c>
      <c r="CP22" s="40">
        <f t="shared" ca="1" si="0"/>
        <v>12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0.49080492681208343</v>
      </c>
      <c r="CP23" s="40">
        <f t="shared" ca="1" si="0"/>
        <v>32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6</v>
      </c>
      <c r="D24" s="154">
        <f ca="1">AA11</f>
        <v>6</v>
      </c>
      <c r="E24" s="154">
        <f ca="1">AB11</f>
        <v>5</v>
      </c>
      <c r="F24" s="8"/>
      <c r="G24" s="9"/>
      <c r="H24" s="151"/>
      <c r="I24" s="154">
        <f ca="1">Z12</f>
        <v>3</v>
      </c>
      <c r="J24" s="154">
        <f ca="1">AA12</f>
        <v>8</v>
      </c>
      <c r="K24" s="154">
        <f ca="1">AB12</f>
        <v>5</v>
      </c>
      <c r="L24" s="8"/>
      <c r="M24" s="9"/>
      <c r="N24" s="151"/>
      <c r="O24" s="154">
        <f ca="1">Z13</f>
        <v>2</v>
      </c>
      <c r="P24" s="154">
        <f ca="1">AA13</f>
        <v>7</v>
      </c>
      <c r="Q24" s="154">
        <f ca="1">AB13</f>
        <v>6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8.7374333832039852E-3</v>
      </c>
      <c r="CP24" s="40">
        <f t="shared" ca="1" si="0"/>
        <v>64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6</v>
      </c>
      <c r="E25" s="152">
        <f ca="1">AF11</f>
        <v>9</v>
      </c>
      <c r="F25" s="8"/>
      <c r="G25" s="9"/>
      <c r="H25" s="152" t="s">
        <v>20</v>
      </c>
      <c r="I25" s="152">
        <f ca="1">AD12</f>
        <v>0</v>
      </c>
      <c r="J25" s="152">
        <f ca="1">AE12</f>
        <v>8</v>
      </c>
      <c r="K25" s="152">
        <f ca="1">AF12</f>
        <v>8</v>
      </c>
      <c r="L25" s="8"/>
      <c r="M25" s="9"/>
      <c r="N25" s="152" t="s">
        <v>20</v>
      </c>
      <c r="O25" s="152">
        <f ca="1">AD13</f>
        <v>0</v>
      </c>
      <c r="P25" s="152">
        <f ca="1">AE13</f>
        <v>7</v>
      </c>
      <c r="Q25" s="152">
        <f ca="1">AF13</f>
        <v>7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2.6418688504782017E-2</v>
      </c>
      <c r="CP25" s="40">
        <f t="shared" ca="1" si="0"/>
        <v>63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0.84331603006515399</v>
      </c>
      <c r="CP26" s="40">
        <f t="shared" ca="1" si="0"/>
        <v>7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124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0.29174295274177775</v>
      </c>
      <c r="CP27" s="40">
        <f t="shared" ca="1" si="0"/>
        <v>46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57" t="str">
        <f>A1</f>
        <v>ひき算 筆算 ３けた－２けた 連続くり下がり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156"/>
      <c r="T28" s="156"/>
      <c r="U28" s="156"/>
      <c r="V28" s="156"/>
      <c r="W28" s="156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0.53507818425539744</v>
      </c>
      <c r="CP28" s="40">
        <f t="shared" ca="1" si="0"/>
        <v>28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3</v>
      </c>
      <c r="AA29" s="41">
        <f t="shared" ca="1" si="23"/>
        <v>9</v>
      </c>
      <c r="AB29" s="41">
        <f t="shared" ca="1" si="23"/>
        <v>7</v>
      </c>
      <c r="AC29" s="37"/>
      <c r="AD29" s="41">
        <f t="shared" ca="1" si="24"/>
        <v>0</v>
      </c>
      <c r="AE29" s="41">
        <f t="shared" ca="1" si="24"/>
        <v>9</v>
      </c>
      <c r="AF29" s="41">
        <f t="shared" ca="1" si="24"/>
        <v>9</v>
      </c>
      <c r="AG29" s="37"/>
      <c r="AH29" s="42" t="str">
        <f t="shared" ref="AH29:AM40" si="26">AH2</f>
        <v>①</v>
      </c>
      <c r="AI29" s="41">
        <f t="shared" ca="1" si="26"/>
        <v>397</v>
      </c>
      <c r="AJ29" s="37" t="str">
        <f t="shared" si="26"/>
        <v>－</v>
      </c>
      <c r="AK29" s="41">
        <f t="shared" ca="1" si="26"/>
        <v>99</v>
      </c>
      <c r="AL29" s="37" t="str">
        <f t="shared" si="26"/>
        <v>＝</v>
      </c>
      <c r="AM29" s="41">
        <f t="shared" ca="1" si="26"/>
        <v>298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0.10335422562802676</v>
      </c>
      <c r="CP29" s="40">
        <f t="shared" ca="1" si="0"/>
        <v>53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1</v>
      </c>
      <c r="AA30" s="41">
        <f t="shared" ca="1" si="23"/>
        <v>4</v>
      </c>
      <c r="AB30" s="41">
        <f t="shared" ca="1" si="23"/>
        <v>2</v>
      </c>
      <c r="AC30" s="37"/>
      <c r="AD30" s="41">
        <f t="shared" ca="1" si="24"/>
        <v>0</v>
      </c>
      <c r="AE30" s="41">
        <f t="shared" ca="1" si="24"/>
        <v>4</v>
      </c>
      <c r="AF30" s="41">
        <f t="shared" ca="1" si="24"/>
        <v>3</v>
      </c>
      <c r="AG30" s="37"/>
      <c r="AH30" s="42" t="str">
        <f t="shared" si="26"/>
        <v>②</v>
      </c>
      <c r="AI30" s="41">
        <f t="shared" ca="1" si="26"/>
        <v>142</v>
      </c>
      <c r="AJ30" s="37" t="str">
        <f t="shared" si="26"/>
        <v>－</v>
      </c>
      <c r="AK30" s="41">
        <f t="shared" ca="1" si="26"/>
        <v>43</v>
      </c>
      <c r="AL30" s="37" t="str">
        <f t="shared" si="26"/>
        <v>＝</v>
      </c>
      <c r="AM30" s="41">
        <f t="shared" ca="1" si="26"/>
        <v>99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0.43750264001571859</v>
      </c>
      <c r="CP30" s="40">
        <f t="shared" ca="1" si="0"/>
        <v>35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⑩</v>
      </c>
      <c r="E31" s="21"/>
      <c r="F31" s="21"/>
      <c r="G31" s="23"/>
      <c r="H31" s="21"/>
      <c r="I31" s="21"/>
      <c r="J31" s="22" t="str">
        <f ca="1">IF($AT44="","",VLOOKUP($AT44,$BT$43:$BU$53,2,FALSE))</f>
        <v>⑩</v>
      </c>
      <c r="K31" s="21"/>
      <c r="L31" s="24"/>
      <c r="M31" s="20"/>
      <c r="N31" s="24"/>
      <c r="O31" s="21"/>
      <c r="P31" s="22" t="str">
        <f ca="1">IF($AT45="","",VLOOKUP($AT45,$BT$43:$BU$53,2,FALSE))</f>
        <v>⑩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5</v>
      </c>
      <c r="AA31" s="41">
        <f t="shared" ca="1" si="23"/>
        <v>6</v>
      </c>
      <c r="AB31" s="41">
        <f t="shared" ca="1" si="23"/>
        <v>2</v>
      </c>
      <c r="AC31" s="37"/>
      <c r="AD31" s="41">
        <f t="shared" ca="1" si="24"/>
        <v>0</v>
      </c>
      <c r="AE31" s="41">
        <f t="shared" ca="1" si="24"/>
        <v>6</v>
      </c>
      <c r="AF31" s="41">
        <f t="shared" ca="1" si="24"/>
        <v>9</v>
      </c>
      <c r="AG31" s="37"/>
      <c r="AH31" s="42" t="str">
        <f t="shared" si="26"/>
        <v>③</v>
      </c>
      <c r="AI31" s="41">
        <f t="shared" ca="1" si="26"/>
        <v>562</v>
      </c>
      <c r="AJ31" s="37" t="str">
        <f t="shared" si="26"/>
        <v>－</v>
      </c>
      <c r="AK31" s="41">
        <f t="shared" ca="1" si="26"/>
        <v>69</v>
      </c>
      <c r="AL31" s="37" t="str">
        <f t="shared" si="26"/>
        <v>＝</v>
      </c>
      <c r="AM31" s="41">
        <f t="shared" ca="1" si="26"/>
        <v>493</v>
      </c>
      <c r="AN31" s="37"/>
      <c r="AO31" s="36"/>
      <c r="AP31" s="92"/>
      <c r="AQ31" s="104"/>
      <c r="AR31" s="104"/>
      <c r="AS31" s="104" t="str">
        <f ca="1">IF(AT43="","",VLOOKUP($AT43,$BT$43:$BU$53,2,FALSE))</f>
        <v>⑩</v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0.92720149107680483</v>
      </c>
      <c r="CP31" s="40">
        <f t="shared" ca="1" si="0"/>
        <v>3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②</v>
      </c>
      <c r="D32" s="32" t="str">
        <f ca="1">IF($BC43="","",VLOOKUP($BC43,$BT$43:$BU$53,2,FALSE))</f>
        <v>⑧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⓪</v>
      </c>
      <c r="J32" s="32" t="str">
        <f ca="1">IF($BC44="","",VLOOKUP($BC44,$BT$43:$BU$53,2,FALSE))</f>
        <v>③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④</v>
      </c>
      <c r="P32" s="32" t="str">
        <f ca="1">IF($BC45="","",VLOOKUP($BC45,$BT$43:$BU$53,2,FALSE))</f>
        <v>⑤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7</v>
      </c>
      <c r="AA32" s="41">
        <f t="shared" ca="1" si="23"/>
        <v>3</v>
      </c>
      <c r="AB32" s="41">
        <f t="shared" ca="1" si="23"/>
        <v>4</v>
      </c>
      <c r="AC32" s="37"/>
      <c r="AD32" s="41">
        <f t="shared" ca="1" si="24"/>
        <v>0</v>
      </c>
      <c r="AE32" s="41">
        <f t="shared" ca="1" si="24"/>
        <v>3</v>
      </c>
      <c r="AF32" s="41">
        <f t="shared" ca="1" si="24"/>
        <v>9</v>
      </c>
      <c r="AG32" s="37"/>
      <c r="AH32" s="42" t="str">
        <f t="shared" si="26"/>
        <v>④</v>
      </c>
      <c r="AI32" s="41">
        <f t="shared" ca="1" si="26"/>
        <v>734</v>
      </c>
      <c r="AJ32" s="37" t="str">
        <f t="shared" si="26"/>
        <v>－</v>
      </c>
      <c r="AK32" s="41">
        <f t="shared" ca="1" si="26"/>
        <v>39</v>
      </c>
      <c r="AL32" s="37" t="str">
        <f t="shared" si="26"/>
        <v>＝</v>
      </c>
      <c r="AM32" s="41">
        <f t="shared" ca="1" si="26"/>
        <v>695</v>
      </c>
      <c r="AN32" s="37"/>
      <c r="AO32" s="36"/>
      <c r="AP32" s="92"/>
      <c r="AQ32" s="103"/>
      <c r="AR32" s="104" t="str">
        <f ca="1">IF(AH43="","",VLOOKUP($AH43,$BT$43:$BU$53,2,FALSE))</f>
        <v>②</v>
      </c>
      <c r="AS32" s="104" t="str">
        <f ca="1">IF(BC43="","",VLOOKUP($BC43,$BT$43:$BU$53,2,FALSE))</f>
        <v>⑧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0.48272655604443881</v>
      </c>
      <c r="CP32" s="40">
        <f t="shared" ca="1" si="0"/>
        <v>33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3</v>
      </c>
      <c r="D33" s="11">
        <f t="shared" ca="1" si="27"/>
        <v>9</v>
      </c>
      <c r="E33" s="11">
        <f t="shared" ca="1" si="27"/>
        <v>7</v>
      </c>
      <c r="F33" s="8"/>
      <c r="G33" s="9"/>
      <c r="H33" s="27"/>
      <c r="I33" s="28">
        <f t="shared" ca="1" si="27"/>
        <v>1</v>
      </c>
      <c r="J33" s="11">
        <f t="shared" ca="1" si="27"/>
        <v>4</v>
      </c>
      <c r="K33" s="11">
        <f t="shared" ca="1" si="27"/>
        <v>2</v>
      </c>
      <c r="L33" s="8"/>
      <c r="M33" s="9"/>
      <c r="N33" s="27"/>
      <c r="O33" s="28">
        <f t="shared" ca="1" si="27"/>
        <v>5</v>
      </c>
      <c r="P33" s="11">
        <f t="shared" ca="1" si="27"/>
        <v>6</v>
      </c>
      <c r="Q33" s="11">
        <f t="shared" ca="1" si="27"/>
        <v>2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9</v>
      </c>
      <c r="AA33" s="41">
        <f t="shared" ca="1" si="23"/>
        <v>3</v>
      </c>
      <c r="AB33" s="41">
        <f t="shared" ca="1" si="23"/>
        <v>0</v>
      </c>
      <c r="AC33" s="37"/>
      <c r="AD33" s="41">
        <f t="shared" ca="1" si="24"/>
        <v>0</v>
      </c>
      <c r="AE33" s="41">
        <f t="shared" ca="1" si="24"/>
        <v>3</v>
      </c>
      <c r="AF33" s="41">
        <f t="shared" ca="1" si="24"/>
        <v>9</v>
      </c>
      <c r="AG33" s="37"/>
      <c r="AH33" s="42" t="str">
        <f t="shared" si="26"/>
        <v>⑤</v>
      </c>
      <c r="AI33" s="41">
        <f t="shared" ca="1" si="26"/>
        <v>930</v>
      </c>
      <c r="AJ33" s="37" t="str">
        <f t="shared" si="26"/>
        <v>－</v>
      </c>
      <c r="AK33" s="41">
        <f t="shared" ca="1" si="26"/>
        <v>39</v>
      </c>
      <c r="AL33" s="37" t="str">
        <f t="shared" si="26"/>
        <v>＝</v>
      </c>
      <c r="AM33" s="41">
        <f t="shared" ca="1" si="26"/>
        <v>891</v>
      </c>
      <c r="AN33" s="37"/>
      <c r="AO33" s="36"/>
      <c r="AP33" s="92"/>
      <c r="AQ33" s="97"/>
      <c r="AR33" s="98">
        <f t="shared" ref="AR33:AT35" ca="1" si="28">C33</f>
        <v>3</v>
      </c>
      <c r="AS33" s="99">
        <f t="shared" ca="1" si="28"/>
        <v>9</v>
      </c>
      <c r="AT33" s="99">
        <f t="shared" ca="1" si="28"/>
        <v>7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0.8206250611388477</v>
      </c>
      <c r="CP33" s="40">
        <f t="shared" ca="1" si="0"/>
        <v>11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0</v>
      </c>
      <c r="D34" s="13">
        <f t="shared" ca="1" si="29"/>
        <v>9</v>
      </c>
      <c r="E34" s="13">
        <f t="shared" ca="1" si="29"/>
        <v>9</v>
      </c>
      <c r="F34" s="8"/>
      <c r="G34" s="9"/>
      <c r="H34" s="12" t="str">
        <f t="shared" si="29"/>
        <v>－</v>
      </c>
      <c r="I34" s="13">
        <f t="shared" ca="1" si="29"/>
        <v>0</v>
      </c>
      <c r="J34" s="13">
        <f t="shared" ca="1" si="29"/>
        <v>4</v>
      </c>
      <c r="K34" s="13">
        <f t="shared" ca="1" si="29"/>
        <v>3</v>
      </c>
      <c r="L34" s="8"/>
      <c r="M34" s="9"/>
      <c r="N34" s="12" t="str">
        <f t="shared" si="29"/>
        <v>－</v>
      </c>
      <c r="O34" s="13">
        <f t="shared" ca="1" si="29"/>
        <v>0</v>
      </c>
      <c r="P34" s="13">
        <f t="shared" ca="1" si="29"/>
        <v>6</v>
      </c>
      <c r="Q34" s="13">
        <f t="shared" ca="1" si="29"/>
        <v>9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8</v>
      </c>
      <c r="AA34" s="41">
        <f t="shared" ca="1" si="23"/>
        <v>8</v>
      </c>
      <c r="AB34" s="41">
        <f t="shared" ca="1" si="23"/>
        <v>4</v>
      </c>
      <c r="AC34" s="37"/>
      <c r="AD34" s="41">
        <f t="shared" ca="1" si="24"/>
        <v>0</v>
      </c>
      <c r="AE34" s="41">
        <f t="shared" ca="1" si="24"/>
        <v>8</v>
      </c>
      <c r="AF34" s="41">
        <f t="shared" ca="1" si="24"/>
        <v>5</v>
      </c>
      <c r="AG34" s="37"/>
      <c r="AH34" s="42" t="str">
        <f t="shared" si="26"/>
        <v>⑥</v>
      </c>
      <c r="AI34" s="41">
        <f t="shared" ca="1" si="26"/>
        <v>884</v>
      </c>
      <c r="AJ34" s="37" t="str">
        <f t="shared" si="26"/>
        <v>－</v>
      </c>
      <c r="AK34" s="41">
        <f t="shared" ca="1" si="26"/>
        <v>85</v>
      </c>
      <c r="AL34" s="37" t="str">
        <f t="shared" si="26"/>
        <v>＝</v>
      </c>
      <c r="AM34" s="41">
        <f t="shared" ca="1" si="26"/>
        <v>799</v>
      </c>
      <c r="AN34" s="37"/>
      <c r="AO34" s="36"/>
      <c r="AP34" s="92"/>
      <c r="AQ34" s="100" t="s">
        <v>125</v>
      </c>
      <c r="AR34" s="101">
        <f t="shared" ca="1" si="28"/>
        <v>0</v>
      </c>
      <c r="AS34" s="101">
        <f t="shared" ca="1" si="28"/>
        <v>9</v>
      </c>
      <c r="AT34" s="101">
        <f t="shared" ca="1" si="28"/>
        <v>9</v>
      </c>
      <c r="AU34" s="93"/>
      <c r="AV34" s="36"/>
      <c r="AW34" s="9"/>
      <c r="AX34" s="100" t="s">
        <v>20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0.39005930413563894</v>
      </c>
      <c r="CP34" s="40">
        <f t="shared" ca="1" si="0"/>
        <v>37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2</v>
      </c>
      <c r="D35" s="30">
        <f ca="1">MOD(ROUNDDOWN(AM29/10,0),10)</f>
        <v>9</v>
      </c>
      <c r="E35" s="30">
        <f ca="1">MOD(ROUNDDOWN(AM29/1,0),10)</f>
        <v>8</v>
      </c>
      <c r="F35" s="8"/>
      <c r="G35" s="9"/>
      <c r="H35" s="29"/>
      <c r="I35" s="30">
        <f ca="1">MOD(ROUNDDOWN(AM30/100,0),10)</f>
        <v>0</v>
      </c>
      <c r="J35" s="30">
        <f ca="1">MOD(ROUNDDOWN(AM30/10,0),10)</f>
        <v>9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4</v>
      </c>
      <c r="P35" s="30">
        <f ca="1">MOD(ROUNDDOWN(AM31/10,0),10)</f>
        <v>9</v>
      </c>
      <c r="Q35" s="30">
        <f ca="1">MOD(AM31,10)</f>
        <v>3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4</v>
      </c>
      <c r="AA35" s="41">
        <f t="shared" ca="1" si="23"/>
        <v>4</v>
      </c>
      <c r="AB35" s="41">
        <f t="shared" ca="1" si="23"/>
        <v>7</v>
      </c>
      <c r="AC35" s="37"/>
      <c r="AD35" s="41">
        <f t="shared" ca="1" si="24"/>
        <v>0</v>
      </c>
      <c r="AE35" s="41">
        <f t="shared" ca="1" si="24"/>
        <v>4</v>
      </c>
      <c r="AF35" s="41">
        <f t="shared" ca="1" si="24"/>
        <v>8</v>
      </c>
      <c r="AG35" s="37"/>
      <c r="AH35" s="42" t="str">
        <f t="shared" si="26"/>
        <v>⑦</v>
      </c>
      <c r="AI35" s="41">
        <f t="shared" ca="1" si="26"/>
        <v>447</v>
      </c>
      <c r="AJ35" s="37" t="str">
        <f t="shared" si="26"/>
        <v>－</v>
      </c>
      <c r="AK35" s="41">
        <f t="shared" ca="1" si="26"/>
        <v>48</v>
      </c>
      <c r="AL35" s="37" t="str">
        <f t="shared" si="26"/>
        <v>＝</v>
      </c>
      <c r="AM35" s="41">
        <f t="shared" ca="1" si="26"/>
        <v>399</v>
      </c>
      <c r="AN35" s="37"/>
      <c r="AO35" s="36"/>
      <c r="AP35" s="92"/>
      <c r="AQ35" s="102"/>
      <c r="AR35" s="99">
        <f ca="1">C35</f>
        <v>2</v>
      </c>
      <c r="AS35" s="99">
        <f t="shared" ca="1" si="28"/>
        <v>9</v>
      </c>
      <c r="AT35" s="99">
        <f t="shared" ca="1" si="28"/>
        <v>8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4.3289283081150987E-2</v>
      </c>
      <c r="CP35" s="40">
        <f t="shared" ca="1" si="0"/>
        <v>58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4</v>
      </c>
      <c r="AA36" s="41">
        <f t="shared" ca="1" si="23"/>
        <v>5</v>
      </c>
      <c r="AB36" s="41">
        <f t="shared" ca="1" si="23"/>
        <v>0</v>
      </c>
      <c r="AC36" s="37"/>
      <c r="AD36" s="41">
        <f t="shared" ca="1" si="24"/>
        <v>0</v>
      </c>
      <c r="AE36" s="41">
        <f t="shared" ca="1" si="24"/>
        <v>5</v>
      </c>
      <c r="AF36" s="41">
        <f t="shared" ca="1" si="24"/>
        <v>5</v>
      </c>
      <c r="AG36" s="37"/>
      <c r="AH36" s="42" t="str">
        <f t="shared" si="26"/>
        <v>⑧</v>
      </c>
      <c r="AI36" s="41">
        <f t="shared" ca="1" si="26"/>
        <v>450</v>
      </c>
      <c r="AJ36" s="37" t="str">
        <f t="shared" si="26"/>
        <v>－</v>
      </c>
      <c r="AK36" s="41">
        <f t="shared" ca="1" si="26"/>
        <v>55</v>
      </c>
      <c r="AL36" s="37" t="str">
        <f t="shared" si="26"/>
        <v>＝</v>
      </c>
      <c r="AM36" s="41">
        <f t="shared" ca="1" si="26"/>
        <v>395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0.78190168471077637</v>
      </c>
      <c r="CP36" s="40">
        <f t="shared" ca="1" si="0"/>
        <v>14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9</v>
      </c>
      <c r="AA37" s="41">
        <f t="shared" ca="1" si="23"/>
        <v>5</v>
      </c>
      <c r="AB37" s="41">
        <f t="shared" ca="1" si="23"/>
        <v>1</v>
      </c>
      <c r="AC37" s="37"/>
      <c r="AD37" s="41">
        <f t="shared" ca="1" si="24"/>
        <v>0</v>
      </c>
      <c r="AE37" s="41">
        <f t="shared" ca="1" si="24"/>
        <v>5</v>
      </c>
      <c r="AF37" s="41">
        <f t="shared" ca="1" si="24"/>
        <v>9</v>
      </c>
      <c r="AG37" s="37"/>
      <c r="AH37" s="42" t="str">
        <f t="shared" si="26"/>
        <v>⑨</v>
      </c>
      <c r="AI37" s="41">
        <f t="shared" ca="1" si="26"/>
        <v>951</v>
      </c>
      <c r="AJ37" s="37" t="str">
        <f t="shared" si="26"/>
        <v>－</v>
      </c>
      <c r="AK37" s="41">
        <f t="shared" ca="1" si="26"/>
        <v>59</v>
      </c>
      <c r="AL37" s="37" t="str">
        <f t="shared" si="26"/>
        <v>＝</v>
      </c>
      <c r="AM37" s="41">
        <f t="shared" ca="1" si="26"/>
        <v>892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8.8512468337411221E-2</v>
      </c>
      <c r="CP37" s="40">
        <f t="shared" ca="1" si="0"/>
        <v>54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⑥</v>
      </c>
      <c r="D38" s="32" t="str">
        <f ca="1">IF($BC46="","",VLOOKUP($BC46,$BT$43:$BU$53,2,FALSE))</f>
        <v>②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⑧</v>
      </c>
      <c r="J38" s="32" t="str">
        <f ca="1">IF($BC47="","",VLOOKUP($BC47,$BT$43:$BU$53,2,FALSE))</f>
        <v>②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⑦</v>
      </c>
      <c r="P38" s="32" t="str">
        <f ca="1">IF($BC48="","",VLOOKUP($BC48,$BT$43:$BU$53,2,FALSE))</f>
        <v>⑦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6</v>
      </c>
      <c r="AA38" s="41">
        <f t="shared" ca="1" si="23"/>
        <v>6</v>
      </c>
      <c r="AB38" s="41">
        <f t="shared" ca="1" si="23"/>
        <v>5</v>
      </c>
      <c r="AC38" s="37"/>
      <c r="AD38" s="41">
        <f t="shared" ca="1" si="24"/>
        <v>0</v>
      </c>
      <c r="AE38" s="41">
        <f t="shared" ca="1" si="24"/>
        <v>6</v>
      </c>
      <c r="AF38" s="41">
        <f t="shared" ca="1" si="24"/>
        <v>9</v>
      </c>
      <c r="AG38" s="37"/>
      <c r="AH38" s="42" t="str">
        <f t="shared" si="26"/>
        <v>⑩</v>
      </c>
      <c r="AI38" s="41">
        <f t="shared" ca="1" si="26"/>
        <v>665</v>
      </c>
      <c r="AJ38" s="37" t="str">
        <f t="shared" si="26"/>
        <v>－</v>
      </c>
      <c r="AK38" s="41">
        <f t="shared" ca="1" si="26"/>
        <v>69</v>
      </c>
      <c r="AL38" s="37" t="str">
        <f t="shared" si="26"/>
        <v>＝</v>
      </c>
      <c r="AM38" s="41">
        <f t="shared" ca="1" si="26"/>
        <v>596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3.1103085370102868E-2</v>
      </c>
      <c r="CP38" s="40">
        <f t="shared" ca="1" si="0"/>
        <v>60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7</v>
      </c>
      <c r="D39" s="11">
        <f t="shared" ca="1" si="30"/>
        <v>3</v>
      </c>
      <c r="E39" s="11">
        <f t="shared" ca="1" si="30"/>
        <v>4</v>
      </c>
      <c r="F39" s="8"/>
      <c r="G39" s="9"/>
      <c r="H39" s="10"/>
      <c r="I39" s="11">
        <f t="shared" ca="1" si="30"/>
        <v>9</v>
      </c>
      <c r="J39" s="11">
        <f t="shared" ca="1" si="30"/>
        <v>3</v>
      </c>
      <c r="K39" s="11">
        <f t="shared" ca="1" si="30"/>
        <v>0</v>
      </c>
      <c r="L39" s="8"/>
      <c r="M39" s="9"/>
      <c r="N39" s="10"/>
      <c r="O39" s="11">
        <f t="shared" ca="1" si="30"/>
        <v>8</v>
      </c>
      <c r="P39" s="11">
        <f t="shared" ca="1" si="30"/>
        <v>8</v>
      </c>
      <c r="Q39" s="11">
        <f t="shared" ca="1" si="30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5"/>
        <v>⑪</v>
      </c>
      <c r="Z39" s="41">
        <f t="shared" ca="1" si="23"/>
        <v>3</v>
      </c>
      <c r="AA39" s="41">
        <f t="shared" ca="1" si="23"/>
        <v>8</v>
      </c>
      <c r="AB39" s="41">
        <f t="shared" ca="1" si="23"/>
        <v>5</v>
      </c>
      <c r="AC39" s="37"/>
      <c r="AD39" s="41">
        <f t="shared" ca="1" si="24"/>
        <v>0</v>
      </c>
      <c r="AE39" s="41">
        <f t="shared" ca="1" si="24"/>
        <v>8</v>
      </c>
      <c r="AF39" s="41">
        <f t="shared" ca="1" si="24"/>
        <v>8</v>
      </c>
      <c r="AG39" s="37"/>
      <c r="AH39" s="42" t="str">
        <f t="shared" si="26"/>
        <v>⑪</v>
      </c>
      <c r="AI39" s="41">
        <f t="shared" ca="1" si="26"/>
        <v>385</v>
      </c>
      <c r="AJ39" s="37" t="str">
        <f t="shared" si="26"/>
        <v>－</v>
      </c>
      <c r="AK39" s="41">
        <f t="shared" ca="1" si="26"/>
        <v>88</v>
      </c>
      <c r="AL39" s="37" t="str">
        <f t="shared" si="26"/>
        <v>＝</v>
      </c>
      <c r="AM39" s="41">
        <f t="shared" ca="1" si="26"/>
        <v>297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0.36632952066768076</v>
      </c>
      <c r="CP39" s="40">
        <f t="shared" ca="1" si="0"/>
        <v>38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0</v>
      </c>
      <c r="D40" s="13">
        <f t="shared" ca="1" si="31"/>
        <v>3</v>
      </c>
      <c r="E40" s="13">
        <f t="shared" ca="1" si="31"/>
        <v>9</v>
      </c>
      <c r="F40" s="8"/>
      <c r="G40" s="9"/>
      <c r="H40" s="12" t="str">
        <f t="shared" si="31"/>
        <v>－</v>
      </c>
      <c r="I40" s="13">
        <f t="shared" ca="1" si="31"/>
        <v>0</v>
      </c>
      <c r="J40" s="13">
        <f t="shared" ca="1" si="31"/>
        <v>3</v>
      </c>
      <c r="K40" s="13">
        <f t="shared" ca="1" si="31"/>
        <v>9</v>
      </c>
      <c r="L40" s="8"/>
      <c r="M40" s="9"/>
      <c r="N40" s="12" t="str">
        <f t="shared" si="31"/>
        <v>－</v>
      </c>
      <c r="O40" s="13">
        <f t="shared" ca="1" si="31"/>
        <v>0</v>
      </c>
      <c r="P40" s="13">
        <f t="shared" ca="1" si="31"/>
        <v>8</v>
      </c>
      <c r="Q40" s="13">
        <f t="shared" ca="1" si="31"/>
        <v>5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5"/>
        <v>⑫</v>
      </c>
      <c r="Z40" s="41">
        <f t="shared" ca="1" si="23"/>
        <v>2</v>
      </c>
      <c r="AA40" s="41">
        <f t="shared" ca="1" si="23"/>
        <v>7</v>
      </c>
      <c r="AB40" s="41">
        <f t="shared" ca="1" si="23"/>
        <v>6</v>
      </c>
      <c r="AC40" s="37"/>
      <c r="AD40" s="41">
        <f t="shared" ca="1" si="24"/>
        <v>0</v>
      </c>
      <c r="AE40" s="48">
        <f t="shared" ca="1" si="24"/>
        <v>7</v>
      </c>
      <c r="AF40" s="48">
        <f t="shared" ca="1" si="24"/>
        <v>7</v>
      </c>
      <c r="AG40" s="37"/>
      <c r="AH40" s="35" t="str">
        <f t="shared" si="26"/>
        <v>⑫</v>
      </c>
      <c r="AI40" s="49">
        <f t="shared" ca="1" si="26"/>
        <v>276</v>
      </c>
      <c r="AJ40" s="36" t="str">
        <f t="shared" si="26"/>
        <v>－</v>
      </c>
      <c r="AK40" s="49">
        <f t="shared" ca="1" si="26"/>
        <v>77</v>
      </c>
      <c r="AL40" s="36" t="str">
        <f t="shared" si="26"/>
        <v>＝</v>
      </c>
      <c r="AM40" s="49">
        <f t="shared" ca="1" si="26"/>
        <v>199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2.8433246109188959E-2</v>
      </c>
      <c r="CP40" s="40">
        <f t="shared" ca="1" si="0"/>
        <v>62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6</v>
      </c>
      <c r="D41" s="30">
        <f ca="1">MOD(ROUNDDOWN(AM32/10,0),10)</f>
        <v>9</v>
      </c>
      <c r="E41" s="30">
        <f ca="1">MOD(AM32,10)</f>
        <v>5</v>
      </c>
      <c r="F41" s="8"/>
      <c r="G41" s="9"/>
      <c r="H41" s="29"/>
      <c r="I41" s="30">
        <f ca="1">MOD(ROUNDDOWN(AM33/100,0),10)</f>
        <v>8</v>
      </c>
      <c r="J41" s="30">
        <f ca="1">MOD(ROUNDDOWN(AM33/10,0),10)</f>
        <v>9</v>
      </c>
      <c r="K41" s="30">
        <f ca="1">MOD(AM33,10)</f>
        <v>1</v>
      </c>
      <c r="L41" s="8"/>
      <c r="M41" s="9"/>
      <c r="N41" s="29"/>
      <c r="O41" s="30">
        <f ca="1">MOD(ROUNDDOWN(AM34/100,0),10)</f>
        <v>7</v>
      </c>
      <c r="P41" s="30">
        <f ca="1">MOD(ROUNDDOWN(AM34/10,0),10)</f>
        <v>9</v>
      </c>
      <c r="Q41" s="30">
        <f ca="1">MOD(AM34,10)</f>
        <v>9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0.49879622766258425</v>
      </c>
      <c r="CP41" s="40">
        <f t="shared" ca="1" si="0"/>
        <v>31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126</v>
      </c>
      <c r="AA42" s="45" t="s">
        <v>127</v>
      </c>
      <c r="AB42" s="45" t="s">
        <v>33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30</v>
      </c>
      <c r="AU42" s="116" t="s">
        <v>48</v>
      </c>
      <c r="AV42" s="116" t="s">
        <v>30</v>
      </c>
      <c r="AW42" s="116"/>
      <c r="AX42" s="117"/>
      <c r="AY42" s="118" t="s">
        <v>128</v>
      </c>
      <c r="AZ42" s="117"/>
      <c r="BA42" s="116" t="s">
        <v>129</v>
      </c>
      <c r="BB42" s="36"/>
      <c r="BC42" s="57" t="s">
        <v>32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0.28360323956694256</v>
      </c>
      <c r="CP42" s="40">
        <f t="shared" ca="1" si="0"/>
        <v>47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⑩</v>
      </c>
      <c r="E43" s="21"/>
      <c r="F43" s="21"/>
      <c r="G43" s="23"/>
      <c r="H43" s="21"/>
      <c r="I43" s="21"/>
      <c r="J43" s="22" t="str">
        <f ca="1">IF($AT50="","",VLOOKUP($AT50,$BT$43:$BU$53,2,FALSE))</f>
        <v>⑩</v>
      </c>
      <c r="K43" s="21"/>
      <c r="L43" s="24"/>
      <c r="M43" s="20"/>
      <c r="N43" s="24"/>
      <c r="O43" s="21"/>
      <c r="P43" s="22" t="str">
        <f ca="1">IF($AT51="","",VLOOKUP($AT51,$BT$43:$BU$53,2,FALSE))</f>
        <v>⑩</v>
      </c>
      <c r="Q43" s="21"/>
      <c r="R43" s="5"/>
      <c r="S43" s="2"/>
      <c r="T43" s="2"/>
      <c r="U43" s="58" t="s">
        <v>130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ok</v>
      </c>
      <c r="AH43" s="130">
        <f ca="1">IF(AI43="ok",AM43-1,"")</f>
        <v>2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3">IF(BJ43=BK43,"ok","no")</f>
        <v>ok</v>
      </c>
      <c r="AL43" s="124" t="str">
        <f ca="1">IF(BL43&lt;0,"ok","no")</f>
        <v>no</v>
      </c>
      <c r="AM43" s="63">
        <f t="shared" ref="AM43:AM54" ca="1" si="34">Z29</f>
        <v>3</v>
      </c>
      <c r="AN43" s="64">
        <f t="shared" ref="AN43:AN54" ca="1" si="35">AD29</f>
        <v>0</v>
      </c>
      <c r="AO43" s="65">
        <f t="shared" ref="AO43:AO54" ca="1" si="36">AM43-AN43</f>
        <v>3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no</v>
      </c>
      <c r="AT43" s="136">
        <f ca="1">IF(AY43=9,AY43,IF(AU43=10,AU43,""))</f>
        <v>10</v>
      </c>
      <c r="AU43" s="133">
        <f ca="1">IF(AND(AW43&lt;&gt;"",AV43="ok"),10,"")</f>
        <v>10</v>
      </c>
      <c r="AV43" s="124" t="str">
        <f ca="1">IF(BL43&lt;0,"ok",IF(AND(BL43=0,BR43&lt;0),"ok","no"))</f>
        <v>ok</v>
      </c>
      <c r="AW43" s="119">
        <f ca="1">IF(BC43=10,"",BC43)</f>
        <v>8</v>
      </c>
      <c r="AX43" s="117"/>
      <c r="AY43" s="119" t="str">
        <f ca="1">IF(AND(BA43="ok",AZ43="ok"),9,"")</f>
        <v/>
      </c>
      <c r="AZ43" s="124" t="str">
        <f ca="1">IF(BR43&lt;0,"ok","no")</f>
        <v>ok</v>
      </c>
      <c r="BA43" s="123" t="str">
        <f ca="1">IF(BC43=10,"ok","no")</f>
        <v>no</v>
      </c>
      <c r="BB43" s="36"/>
      <c r="BC43" s="150">
        <f ca="1">IF(AND(BO43="ok",BJ43=0),10,IF(BF43="ok",BJ43-1,IF(BE43="ok",10,"")))</f>
        <v>8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no</v>
      </c>
      <c r="BF43" s="123" t="str">
        <f ca="1">IF(AND(BO43="ok",BI43="no"),"ok","no")</f>
        <v>ok</v>
      </c>
      <c r="BG43" s="36"/>
      <c r="BH43" s="126" t="str">
        <f ca="1">IF(BO43="ok","ok","no")</f>
        <v>ok</v>
      </c>
      <c r="BI43" s="129" t="str">
        <f ca="1">IF(BJ43=0,"ok","no")</f>
        <v>no</v>
      </c>
      <c r="BJ43" s="63">
        <f ca="1">AA29</f>
        <v>9</v>
      </c>
      <c r="BK43" s="64">
        <f ca="1">AE29</f>
        <v>9</v>
      </c>
      <c r="BL43" s="66">
        <f t="shared" ref="BL43:BL54" ca="1" si="39">BJ43-BK43</f>
        <v>0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0">AB29</f>
        <v>7</v>
      </c>
      <c r="BQ43" s="64">
        <f t="shared" ref="BQ43:BQ54" ca="1" si="41">AF29</f>
        <v>9</v>
      </c>
      <c r="BR43" s="67">
        <f t="shared" ref="BR43:BR54" ca="1" si="42">BP43-BQ43</f>
        <v>-2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3.0179741781018121E-2</v>
      </c>
      <c r="CP43" s="40">
        <f t="shared" ca="1" si="0"/>
        <v>61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③</v>
      </c>
      <c r="D44" s="32" t="str">
        <f ca="1">IF($BC49="","",VLOOKUP($BC49,$BT$43:$BU$53,2,FALSE))</f>
        <v>③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③</v>
      </c>
      <c r="J44" s="32" t="str">
        <f ca="1">IF($BC50="","",VLOOKUP($BC50,$BT$43:$BU$53,2,FALSE))</f>
        <v>④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⑧</v>
      </c>
      <c r="P44" s="32" t="str">
        <f ca="1">IF($BC51="","",VLOOKUP($BC51,$BT$43:$BU$53,2,FALSE))</f>
        <v>④</v>
      </c>
      <c r="Q44" s="32" t="str">
        <f ca="1">IF($BN51="","",VLOOKUP($BN51,$BT$43:$BU$53,2,FALSE))</f>
        <v>⑩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nono</v>
      </c>
      <c r="AB44" s="59" t="str">
        <f t="shared" ref="AB44:AB54" ca="1" si="45">IF(BH44="ok","okok","nono")</f>
        <v>okok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0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ok</v>
      </c>
      <c r="AK44" s="124" t="str">
        <f t="shared" ca="1" si="33"/>
        <v>ok</v>
      </c>
      <c r="AL44" s="124" t="str">
        <f t="shared" ref="AL44:AL54" ca="1" si="49">IF(BL44&lt;0,"ok","no")</f>
        <v>no</v>
      </c>
      <c r="AM44" s="69">
        <f t="shared" ca="1" si="34"/>
        <v>1</v>
      </c>
      <c r="AN44" s="41">
        <f t="shared" ca="1" si="35"/>
        <v>0</v>
      </c>
      <c r="AO44" s="70">
        <f t="shared" ca="1" si="36"/>
        <v>1</v>
      </c>
      <c r="AP44" s="36"/>
      <c r="AQ44" s="127" t="str">
        <f t="shared" ref="AQ44:AQ54" ca="1" si="50">IF(AND(AS44="ok",AR44="ok"),"ok","no")</f>
        <v>no</v>
      </c>
      <c r="AR44" s="129" t="str">
        <f t="shared" ref="AR44:AR53" ca="1" si="51">IF(AY44=9,"ok","no")</f>
        <v>no</v>
      </c>
      <c r="AS44" s="124" t="str">
        <f t="shared" ref="AS44:AS54" ca="1" si="52">IF(BC44=10,"ok","no")</f>
        <v>no</v>
      </c>
      <c r="AT44" s="137">
        <f t="shared" ref="AT44:AT54" ca="1" si="53">IF(AY44=9,AY44,IF(AU44=10,AU44,""))</f>
        <v>10</v>
      </c>
      <c r="AU44" s="134">
        <f t="shared" ref="AU44:AU54" ca="1" si="54">IF(AND(AW44&lt;&gt;"",AV44="ok"),10,"")</f>
        <v>10</v>
      </c>
      <c r="AV44" s="124" t="str">
        <f t="shared" ref="AV44:AV54" ca="1" si="55">IF(BL44&lt;0,"ok",IF(AND(BL44=0,BR44&lt;0),"ok","no"))</f>
        <v>ok</v>
      </c>
      <c r="AW44" s="120">
        <f t="shared" ref="AW44:AW54" ca="1" si="56">IF(BC44=10,"",BC44)</f>
        <v>3</v>
      </c>
      <c r="AX44" s="117"/>
      <c r="AY44" s="120" t="str">
        <f t="shared" ref="AY44:AY54" ca="1" si="57">IF(AND(BA44="ok",AZ44="ok"),9,"")</f>
        <v/>
      </c>
      <c r="AZ44" s="124" t="str">
        <f t="shared" ref="AZ44:AZ54" ca="1" si="58">IF(BR44&lt;0,"ok","no")</f>
        <v>ok</v>
      </c>
      <c r="BA44" s="123" t="str">
        <f t="shared" ref="BA44:BA54" ca="1" si="59">IF(BC44=10,"ok","no")</f>
        <v>no</v>
      </c>
      <c r="BB44" s="36"/>
      <c r="BC44" s="140">
        <f t="shared" ref="BC44:BC54" ca="1" si="60">IF(AND(BO44="ok",BJ44=0),10,IF(BF44="ok",BJ44-1,IF(BE44="ok",10,"")))</f>
        <v>3</v>
      </c>
      <c r="BD44" s="129" t="str">
        <f t="shared" ca="1" si="37"/>
        <v>no</v>
      </c>
      <c r="BE44" s="124" t="str">
        <f t="shared" ca="1" si="38"/>
        <v>no</v>
      </c>
      <c r="BF44" s="123" t="str">
        <f t="shared" ref="BF44:BF54" ca="1" si="61">IF(AND(BO44="ok",BI44="no"),"ok","no")</f>
        <v>ok</v>
      </c>
      <c r="BG44" s="36"/>
      <c r="BH44" s="127" t="str">
        <f t="shared" ref="BH44:BH54" ca="1" si="62">IF(BO44="ok","ok","no")</f>
        <v>ok</v>
      </c>
      <c r="BI44" s="129" t="str">
        <f t="shared" ref="BI44:BI54" ca="1" si="63">IF(BJ44=0,"ok","no")</f>
        <v>no</v>
      </c>
      <c r="BJ44" s="69">
        <f t="shared" ref="BJ44:BJ54" ca="1" si="64">AA30</f>
        <v>4</v>
      </c>
      <c r="BK44" s="41">
        <f t="shared" ref="BK44:BK54" ca="1" si="65">AE30</f>
        <v>4</v>
      </c>
      <c r="BL44" s="71">
        <f t="shared" ca="1" si="39"/>
        <v>0</v>
      </c>
      <c r="BM44" s="68"/>
      <c r="BN44" s="140">
        <f t="shared" ref="BN44:BN54" ca="1" si="66">IF(BO44="ok",10,"")</f>
        <v>10</v>
      </c>
      <c r="BO44" s="129" t="str">
        <f t="shared" ref="BO44:BO54" ca="1" si="67">IF(BR44&lt;0,"ok","no")</f>
        <v>ok</v>
      </c>
      <c r="BP44" s="69">
        <f t="shared" ca="1" si="40"/>
        <v>2</v>
      </c>
      <c r="BQ44" s="41">
        <f t="shared" ca="1" si="41"/>
        <v>3</v>
      </c>
      <c r="BR44" s="72">
        <f t="shared" ca="1" si="42"/>
        <v>-1</v>
      </c>
      <c r="BS44" s="68"/>
      <c r="BT44" s="112">
        <v>1</v>
      </c>
      <c r="BU44" s="113" t="s">
        <v>17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39">
        <f t="shared" ca="1" si="7"/>
        <v>0.6865261005356742</v>
      </c>
      <c r="CP44" s="40">
        <f t="shared" ca="1" si="0"/>
        <v>20</v>
      </c>
      <c r="CQ44" s="17"/>
      <c r="CR44" s="37">
        <v>44</v>
      </c>
      <c r="CS44" s="166">
        <v>4</v>
      </c>
      <c r="CT44" s="166">
        <v>5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4</v>
      </c>
      <c r="D45" s="11">
        <f t="shared" ca="1" si="68"/>
        <v>4</v>
      </c>
      <c r="E45" s="11">
        <f t="shared" ca="1" si="68"/>
        <v>7</v>
      </c>
      <c r="F45" s="8"/>
      <c r="G45" s="9"/>
      <c r="H45" s="27"/>
      <c r="I45" s="28">
        <f t="shared" ca="1" si="68"/>
        <v>4</v>
      </c>
      <c r="J45" s="11">
        <f t="shared" ca="1" si="68"/>
        <v>5</v>
      </c>
      <c r="K45" s="11">
        <f t="shared" ca="1" si="68"/>
        <v>0</v>
      </c>
      <c r="L45" s="8"/>
      <c r="M45" s="9"/>
      <c r="N45" s="27"/>
      <c r="O45" s="28">
        <f t="shared" ca="1" si="68"/>
        <v>9</v>
      </c>
      <c r="P45" s="11">
        <f t="shared" ca="1" si="68"/>
        <v>5</v>
      </c>
      <c r="Q45" s="11">
        <f t="shared" ca="1" si="68"/>
        <v>1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3"/>
        <v>okok</v>
      </c>
      <c r="AA45" s="59" t="str">
        <f t="shared" ca="1" si="44"/>
        <v>nono</v>
      </c>
      <c r="AB45" s="59" t="str">
        <f t="shared" ca="1" si="45"/>
        <v>okok</v>
      </c>
      <c r="AC45" s="43"/>
      <c r="AD45" s="42"/>
      <c r="AE45" s="61" t="s">
        <v>59</v>
      </c>
      <c r="AF45" s="62"/>
      <c r="AG45" s="127" t="str">
        <f t="shared" ca="1" si="32"/>
        <v>ok</v>
      </c>
      <c r="AH45" s="131">
        <f t="shared" ca="1" si="46"/>
        <v>4</v>
      </c>
      <c r="AI45" s="129" t="str">
        <f t="shared" ca="1" si="47"/>
        <v>ok</v>
      </c>
      <c r="AJ45" s="124" t="str">
        <f t="shared" ca="1" si="48"/>
        <v>ok</v>
      </c>
      <c r="AK45" s="124" t="str">
        <f t="shared" ca="1" si="33"/>
        <v>ok</v>
      </c>
      <c r="AL45" s="124" t="str">
        <f t="shared" ca="1" si="49"/>
        <v>no</v>
      </c>
      <c r="AM45" s="69">
        <f t="shared" ca="1" si="34"/>
        <v>5</v>
      </c>
      <c r="AN45" s="41">
        <f t="shared" ca="1" si="35"/>
        <v>0</v>
      </c>
      <c r="AO45" s="70">
        <f t="shared" ca="1" si="36"/>
        <v>5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no</v>
      </c>
      <c r="AT45" s="137">
        <f t="shared" ca="1" si="53"/>
        <v>10</v>
      </c>
      <c r="AU45" s="134">
        <f t="shared" ca="1" si="54"/>
        <v>10</v>
      </c>
      <c r="AV45" s="124" t="str">
        <f t="shared" ca="1" si="55"/>
        <v>ok</v>
      </c>
      <c r="AW45" s="120">
        <f t="shared" ca="1" si="56"/>
        <v>5</v>
      </c>
      <c r="AX45" s="117"/>
      <c r="AY45" s="120" t="str">
        <f t="shared" ca="1" si="57"/>
        <v/>
      </c>
      <c r="AZ45" s="124" t="str">
        <f t="shared" ca="1" si="58"/>
        <v>ok</v>
      </c>
      <c r="BA45" s="123" t="str">
        <f t="shared" ca="1" si="59"/>
        <v>no</v>
      </c>
      <c r="BB45" s="36"/>
      <c r="BC45" s="140">
        <f t="shared" ca="1" si="60"/>
        <v>5</v>
      </c>
      <c r="BD45" s="129" t="str">
        <f t="shared" ca="1" si="37"/>
        <v>no</v>
      </c>
      <c r="BE45" s="124" t="str">
        <f t="shared" ca="1" si="38"/>
        <v>no</v>
      </c>
      <c r="BF45" s="123" t="str">
        <f t="shared" ca="1" si="61"/>
        <v>ok</v>
      </c>
      <c r="BG45" s="36"/>
      <c r="BH45" s="127" t="str">
        <f t="shared" ca="1" si="62"/>
        <v>ok</v>
      </c>
      <c r="BI45" s="129" t="str">
        <f t="shared" ca="1" si="63"/>
        <v>no</v>
      </c>
      <c r="BJ45" s="69">
        <f t="shared" ca="1" si="64"/>
        <v>6</v>
      </c>
      <c r="BK45" s="41">
        <f t="shared" ca="1" si="65"/>
        <v>6</v>
      </c>
      <c r="BL45" s="71">
        <f t="shared" ca="1" si="39"/>
        <v>0</v>
      </c>
      <c r="BM45" s="68"/>
      <c r="BN45" s="140">
        <f t="shared" ca="1" si="66"/>
        <v>10</v>
      </c>
      <c r="BO45" s="129" t="str">
        <f t="shared" ca="1" si="67"/>
        <v>ok</v>
      </c>
      <c r="BP45" s="69">
        <f t="shared" ca="1" si="40"/>
        <v>2</v>
      </c>
      <c r="BQ45" s="41">
        <f t="shared" ca="1" si="41"/>
        <v>9</v>
      </c>
      <c r="BR45" s="72">
        <f t="shared" ca="1" si="42"/>
        <v>-7</v>
      </c>
      <c r="BS45" s="68"/>
      <c r="BT45" s="112">
        <v>2</v>
      </c>
      <c r="BU45" s="113" t="s">
        <v>103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39">
        <f t="shared" ca="1" si="7"/>
        <v>0.5485719798467682</v>
      </c>
      <c r="CP45" s="40">
        <f t="shared" ca="1" si="0"/>
        <v>26</v>
      </c>
      <c r="CQ45" s="17"/>
      <c r="CR45" s="37">
        <v>45</v>
      </c>
      <c r="CS45" s="166">
        <v>4</v>
      </c>
      <c r="CT45" s="166">
        <v>6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0</v>
      </c>
      <c r="D46" s="13">
        <f t="shared" ca="1" si="69"/>
        <v>4</v>
      </c>
      <c r="E46" s="13">
        <f t="shared" ca="1" si="69"/>
        <v>8</v>
      </c>
      <c r="F46" s="8"/>
      <c r="G46" s="9"/>
      <c r="H46" s="12" t="str">
        <f t="shared" si="69"/>
        <v>－</v>
      </c>
      <c r="I46" s="13">
        <f t="shared" ca="1" si="69"/>
        <v>0</v>
      </c>
      <c r="J46" s="13">
        <f t="shared" ca="1" si="69"/>
        <v>5</v>
      </c>
      <c r="K46" s="13">
        <f t="shared" ca="1" si="69"/>
        <v>5</v>
      </c>
      <c r="L46" s="8"/>
      <c r="M46" s="9"/>
      <c r="N46" s="12" t="str">
        <f t="shared" si="69"/>
        <v>－</v>
      </c>
      <c r="O46" s="13">
        <f t="shared" ca="1" si="69"/>
        <v>0</v>
      </c>
      <c r="P46" s="13">
        <f t="shared" ca="1" si="69"/>
        <v>5</v>
      </c>
      <c r="Q46" s="13">
        <f t="shared" ca="1" si="69"/>
        <v>9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nono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6</v>
      </c>
      <c r="AI46" s="129" t="str">
        <f t="shared" ca="1" si="47"/>
        <v>ok</v>
      </c>
      <c r="AJ46" s="124" t="str">
        <f t="shared" ca="1" si="48"/>
        <v>ok</v>
      </c>
      <c r="AK46" s="124" t="str">
        <f t="shared" ca="1" si="33"/>
        <v>ok</v>
      </c>
      <c r="AL46" s="124" t="str">
        <f t="shared" ca="1" si="49"/>
        <v>no</v>
      </c>
      <c r="AM46" s="69">
        <f t="shared" ca="1" si="34"/>
        <v>7</v>
      </c>
      <c r="AN46" s="41">
        <f t="shared" ca="1" si="35"/>
        <v>0</v>
      </c>
      <c r="AO46" s="70">
        <f t="shared" ca="1" si="36"/>
        <v>7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no</v>
      </c>
      <c r="AT46" s="137">
        <f t="shared" ca="1" si="53"/>
        <v>10</v>
      </c>
      <c r="AU46" s="134">
        <f t="shared" ca="1" si="54"/>
        <v>10</v>
      </c>
      <c r="AV46" s="124" t="str">
        <f t="shared" ca="1" si="55"/>
        <v>ok</v>
      </c>
      <c r="AW46" s="120">
        <f t="shared" ca="1" si="56"/>
        <v>2</v>
      </c>
      <c r="AX46" s="117"/>
      <c r="AY46" s="120" t="str">
        <f t="shared" ca="1" si="57"/>
        <v/>
      </c>
      <c r="AZ46" s="124" t="str">
        <f t="shared" ca="1" si="58"/>
        <v>ok</v>
      </c>
      <c r="BA46" s="123" t="str">
        <f t="shared" ca="1" si="59"/>
        <v>no</v>
      </c>
      <c r="BB46" s="36"/>
      <c r="BC46" s="140">
        <f t="shared" ca="1" si="60"/>
        <v>2</v>
      </c>
      <c r="BD46" s="129" t="str">
        <f t="shared" ca="1" si="37"/>
        <v>no</v>
      </c>
      <c r="BE46" s="124" t="str">
        <f t="shared" ca="1" si="38"/>
        <v>no</v>
      </c>
      <c r="BF46" s="123" t="str">
        <f t="shared" ca="1" si="61"/>
        <v>ok</v>
      </c>
      <c r="BG46" s="36"/>
      <c r="BH46" s="127" t="str">
        <f t="shared" ca="1" si="62"/>
        <v>ok</v>
      </c>
      <c r="BI46" s="129" t="str">
        <f t="shared" ca="1" si="63"/>
        <v>no</v>
      </c>
      <c r="BJ46" s="69">
        <f t="shared" ca="1" si="64"/>
        <v>3</v>
      </c>
      <c r="BK46" s="41">
        <f t="shared" ca="1" si="65"/>
        <v>3</v>
      </c>
      <c r="BL46" s="71">
        <f t="shared" ca="1" si="39"/>
        <v>0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4</v>
      </c>
      <c r="BQ46" s="41">
        <f t="shared" ca="1" si="41"/>
        <v>9</v>
      </c>
      <c r="BR46" s="72">
        <f t="shared" ca="1" si="42"/>
        <v>-5</v>
      </c>
      <c r="BS46" s="68"/>
      <c r="BT46" s="112">
        <v>3</v>
      </c>
      <c r="BU46" s="113" t="s">
        <v>18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39">
        <f t="shared" ca="1" si="7"/>
        <v>0.72335324638514553</v>
      </c>
      <c r="CP46" s="40">
        <f t="shared" ca="1" si="0"/>
        <v>19</v>
      </c>
      <c r="CQ46" s="17"/>
      <c r="CR46" s="37">
        <v>46</v>
      </c>
      <c r="CS46" s="167">
        <v>4</v>
      </c>
      <c r="CT46" s="166">
        <v>7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3</v>
      </c>
      <c r="D47" s="30">
        <f ca="1">MOD(ROUNDDOWN(AM35/10,0),10)</f>
        <v>9</v>
      </c>
      <c r="E47" s="30">
        <f ca="1">MOD(AM35,10)</f>
        <v>9</v>
      </c>
      <c r="F47" s="8"/>
      <c r="G47" s="9"/>
      <c r="H47" s="29"/>
      <c r="I47" s="30">
        <f ca="1">MOD(ROUNDDOWN(AM36/100,0),10)</f>
        <v>3</v>
      </c>
      <c r="J47" s="30">
        <f ca="1">MOD(ROUNDDOWN(AM36/10,0),10)</f>
        <v>9</v>
      </c>
      <c r="K47" s="30">
        <f ca="1">MOD(AM36,10)</f>
        <v>5</v>
      </c>
      <c r="L47" s="8"/>
      <c r="M47" s="9"/>
      <c r="N47" s="29"/>
      <c r="O47" s="30">
        <f ca="1">MOD(ROUNDDOWN(AM37/100,0),10)</f>
        <v>8</v>
      </c>
      <c r="P47" s="30">
        <f ca="1">MOD(ROUNDDOWN(AM37/10,0),10)</f>
        <v>9</v>
      </c>
      <c r="Q47" s="30">
        <f ca="1">MOD(AM37,10)</f>
        <v>2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3"/>
        <v>okok</v>
      </c>
      <c r="AA47" s="59" t="str">
        <f t="shared" ca="1" si="44"/>
        <v>nono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ok</v>
      </c>
      <c r="AH47" s="131">
        <f t="shared" ca="1" si="46"/>
        <v>8</v>
      </c>
      <c r="AI47" s="129" t="str">
        <f t="shared" ca="1" si="47"/>
        <v>ok</v>
      </c>
      <c r="AJ47" s="124" t="str">
        <f t="shared" ca="1" si="48"/>
        <v>ok</v>
      </c>
      <c r="AK47" s="124" t="str">
        <f t="shared" ca="1" si="33"/>
        <v>ok</v>
      </c>
      <c r="AL47" s="124" t="str">
        <f t="shared" ca="1" si="49"/>
        <v>no</v>
      </c>
      <c r="AM47" s="69">
        <f t="shared" ca="1" si="34"/>
        <v>9</v>
      </c>
      <c r="AN47" s="41">
        <f t="shared" ca="1" si="35"/>
        <v>0</v>
      </c>
      <c r="AO47" s="70">
        <f t="shared" ca="1" si="36"/>
        <v>9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no</v>
      </c>
      <c r="AT47" s="137">
        <f t="shared" ca="1" si="53"/>
        <v>10</v>
      </c>
      <c r="AU47" s="134">
        <f t="shared" ca="1" si="54"/>
        <v>10</v>
      </c>
      <c r="AV47" s="124" t="str">
        <f t="shared" ca="1" si="55"/>
        <v>ok</v>
      </c>
      <c r="AW47" s="120">
        <f t="shared" ca="1" si="56"/>
        <v>2</v>
      </c>
      <c r="AX47" s="117"/>
      <c r="AY47" s="120" t="str">
        <f t="shared" ca="1" si="57"/>
        <v/>
      </c>
      <c r="AZ47" s="124" t="str">
        <f t="shared" ca="1" si="58"/>
        <v>ok</v>
      </c>
      <c r="BA47" s="123" t="str">
        <f t="shared" ca="1" si="59"/>
        <v>no</v>
      </c>
      <c r="BB47" s="36"/>
      <c r="BC47" s="140">
        <f t="shared" ca="1" si="60"/>
        <v>2</v>
      </c>
      <c r="BD47" s="129" t="str">
        <f t="shared" ca="1" si="37"/>
        <v>no</v>
      </c>
      <c r="BE47" s="124" t="str">
        <f t="shared" ca="1" si="38"/>
        <v>no</v>
      </c>
      <c r="BF47" s="123" t="str">
        <f t="shared" ca="1" si="61"/>
        <v>ok</v>
      </c>
      <c r="BG47" s="36"/>
      <c r="BH47" s="127" t="str">
        <f t="shared" ca="1" si="62"/>
        <v>ok</v>
      </c>
      <c r="BI47" s="129" t="str">
        <f t="shared" ca="1" si="63"/>
        <v>no</v>
      </c>
      <c r="BJ47" s="69">
        <f t="shared" ca="1" si="64"/>
        <v>3</v>
      </c>
      <c r="BK47" s="41">
        <f t="shared" ca="1" si="65"/>
        <v>3</v>
      </c>
      <c r="BL47" s="71">
        <f t="shared" ca="1" si="39"/>
        <v>0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0</v>
      </c>
      <c r="BQ47" s="41">
        <f t="shared" ca="1" si="41"/>
        <v>9</v>
      </c>
      <c r="BR47" s="72">
        <f t="shared" ca="1" si="42"/>
        <v>-9</v>
      </c>
      <c r="BS47" s="68"/>
      <c r="BT47" s="112">
        <v>4</v>
      </c>
      <c r="BU47" s="113" t="s">
        <v>104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39">
        <f t="shared" ca="1" si="7"/>
        <v>0.53602045632634987</v>
      </c>
      <c r="CP47" s="40">
        <f t="shared" ca="1" si="0"/>
        <v>27</v>
      </c>
      <c r="CR47" s="37">
        <v>47</v>
      </c>
      <c r="CS47" s="167">
        <v>4</v>
      </c>
      <c r="CT47" s="166">
        <v>8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3"/>
        <v>okok</v>
      </c>
      <c r="AA48" s="59" t="str">
        <f t="shared" ca="1" si="44"/>
        <v>nono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ok</v>
      </c>
      <c r="AH48" s="131">
        <f t="shared" ca="1" si="46"/>
        <v>7</v>
      </c>
      <c r="AI48" s="129" t="str">
        <f t="shared" ca="1" si="47"/>
        <v>ok</v>
      </c>
      <c r="AJ48" s="124" t="str">
        <f t="shared" ca="1" si="48"/>
        <v>ok</v>
      </c>
      <c r="AK48" s="124" t="str">
        <f t="shared" ca="1" si="33"/>
        <v>ok</v>
      </c>
      <c r="AL48" s="124" t="str">
        <f t="shared" ca="1" si="49"/>
        <v>no</v>
      </c>
      <c r="AM48" s="69">
        <f t="shared" ca="1" si="34"/>
        <v>8</v>
      </c>
      <c r="AN48" s="41">
        <f t="shared" ca="1" si="35"/>
        <v>0</v>
      </c>
      <c r="AO48" s="70">
        <f t="shared" ca="1" si="36"/>
        <v>8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no</v>
      </c>
      <c r="AT48" s="137">
        <f t="shared" ca="1" si="53"/>
        <v>10</v>
      </c>
      <c r="AU48" s="134">
        <f t="shared" ca="1" si="54"/>
        <v>10</v>
      </c>
      <c r="AV48" s="124" t="str">
        <f t="shared" ca="1" si="55"/>
        <v>ok</v>
      </c>
      <c r="AW48" s="120">
        <f t="shared" ca="1" si="56"/>
        <v>7</v>
      </c>
      <c r="AX48" s="117"/>
      <c r="AY48" s="120" t="str">
        <f t="shared" ca="1" si="57"/>
        <v/>
      </c>
      <c r="AZ48" s="124" t="str">
        <f t="shared" ca="1" si="58"/>
        <v>ok</v>
      </c>
      <c r="BA48" s="123" t="str">
        <f t="shared" ca="1" si="59"/>
        <v>no</v>
      </c>
      <c r="BB48" s="36"/>
      <c r="BC48" s="140">
        <f t="shared" ca="1" si="60"/>
        <v>7</v>
      </c>
      <c r="BD48" s="129" t="str">
        <f t="shared" ca="1" si="37"/>
        <v>no</v>
      </c>
      <c r="BE48" s="124" t="str">
        <f t="shared" ca="1" si="38"/>
        <v>no</v>
      </c>
      <c r="BF48" s="123" t="str">
        <f t="shared" ca="1" si="61"/>
        <v>ok</v>
      </c>
      <c r="BG48" s="36"/>
      <c r="BH48" s="127" t="str">
        <f t="shared" ca="1" si="62"/>
        <v>ok</v>
      </c>
      <c r="BI48" s="129" t="str">
        <f t="shared" ca="1" si="63"/>
        <v>no</v>
      </c>
      <c r="BJ48" s="69">
        <f t="shared" ca="1" si="64"/>
        <v>8</v>
      </c>
      <c r="BK48" s="41">
        <f t="shared" ca="1" si="65"/>
        <v>8</v>
      </c>
      <c r="BL48" s="71">
        <f t="shared" ca="1" si="39"/>
        <v>0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4</v>
      </c>
      <c r="BQ48" s="41">
        <f t="shared" ca="1" si="41"/>
        <v>5</v>
      </c>
      <c r="BR48" s="72">
        <f t="shared" ca="1" si="42"/>
        <v>-1</v>
      </c>
      <c r="BS48" s="68"/>
      <c r="BT48" s="112">
        <v>5</v>
      </c>
      <c r="BU48" s="113" t="s">
        <v>131</v>
      </c>
      <c r="BV48" s="68" t="s">
        <v>132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39">
        <f t="shared" ca="1" si="7"/>
        <v>0.33302908339516113</v>
      </c>
      <c r="CP48" s="40">
        <f t="shared" ca="1" si="0"/>
        <v>42</v>
      </c>
      <c r="CR48" s="37">
        <v>48</v>
      </c>
      <c r="CS48" s="167">
        <v>4</v>
      </c>
      <c r="CT48" s="166">
        <v>9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⑩</v>
      </c>
      <c r="E49" s="21"/>
      <c r="F49" s="21"/>
      <c r="G49" s="23"/>
      <c r="H49" s="21"/>
      <c r="I49" s="21"/>
      <c r="J49" s="22" t="str">
        <f ca="1">IF($AT53="","",VLOOKUP($AT53,$BT$43:$BU$53,2,FALSE))</f>
        <v>⑩</v>
      </c>
      <c r="K49" s="21"/>
      <c r="L49" s="24"/>
      <c r="M49" s="20"/>
      <c r="N49" s="24"/>
      <c r="O49" s="21"/>
      <c r="P49" s="22" t="str">
        <f ca="1">IF($AT54="","",VLOOKUP($AT54,$BT$43:$BU$53,2,FALSE))</f>
        <v>⑩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okok</v>
      </c>
      <c r="AA49" s="59" t="str">
        <f t="shared" ca="1" si="44"/>
        <v>nono</v>
      </c>
      <c r="AB49" s="59" t="str">
        <f t="shared" ca="1" si="45"/>
        <v>okok</v>
      </c>
      <c r="AC49" s="43"/>
      <c r="AD49" s="73"/>
      <c r="AE49" s="61" t="s">
        <v>63</v>
      </c>
      <c r="AF49" s="62"/>
      <c r="AG49" s="127" t="str">
        <f t="shared" ca="1" si="32"/>
        <v>ok</v>
      </c>
      <c r="AH49" s="131">
        <f t="shared" ca="1" si="46"/>
        <v>3</v>
      </c>
      <c r="AI49" s="129" t="str">
        <f t="shared" ca="1" si="47"/>
        <v>ok</v>
      </c>
      <c r="AJ49" s="124" t="str">
        <f t="shared" ca="1" si="48"/>
        <v>ok</v>
      </c>
      <c r="AK49" s="124" t="str">
        <f t="shared" ca="1" si="33"/>
        <v>ok</v>
      </c>
      <c r="AL49" s="124" t="str">
        <f t="shared" ca="1" si="49"/>
        <v>no</v>
      </c>
      <c r="AM49" s="69">
        <f t="shared" ca="1" si="34"/>
        <v>4</v>
      </c>
      <c r="AN49" s="41">
        <f t="shared" ca="1" si="35"/>
        <v>0</v>
      </c>
      <c r="AO49" s="70">
        <f t="shared" ca="1" si="36"/>
        <v>4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no</v>
      </c>
      <c r="AT49" s="137">
        <f ca="1">IF(AY49=9,AY49,IF(AU49=10,AU49,""))</f>
        <v>10</v>
      </c>
      <c r="AU49" s="134">
        <f t="shared" ca="1" si="54"/>
        <v>10</v>
      </c>
      <c r="AV49" s="124" t="str">
        <f t="shared" ca="1" si="55"/>
        <v>ok</v>
      </c>
      <c r="AW49" s="120">
        <f t="shared" ca="1" si="56"/>
        <v>3</v>
      </c>
      <c r="AX49" s="117"/>
      <c r="AY49" s="120" t="str">
        <f t="shared" ca="1" si="57"/>
        <v/>
      </c>
      <c r="AZ49" s="124" t="str">
        <f t="shared" ca="1" si="58"/>
        <v>ok</v>
      </c>
      <c r="BA49" s="123" t="str">
        <f t="shared" ca="1" si="59"/>
        <v>no</v>
      </c>
      <c r="BB49" s="36"/>
      <c r="BC49" s="140">
        <f t="shared" ca="1" si="60"/>
        <v>3</v>
      </c>
      <c r="BD49" s="129" t="str">
        <f t="shared" ca="1" si="37"/>
        <v>no</v>
      </c>
      <c r="BE49" s="124" t="str">
        <f t="shared" ca="1" si="38"/>
        <v>no</v>
      </c>
      <c r="BF49" s="123" t="str">
        <f t="shared" ca="1" si="61"/>
        <v>ok</v>
      </c>
      <c r="BG49" s="36"/>
      <c r="BH49" s="127" t="str">
        <f t="shared" ca="1" si="62"/>
        <v>ok</v>
      </c>
      <c r="BI49" s="129" t="str">
        <f t="shared" ca="1" si="63"/>
        <v>no</v>
      </c>
      <c r="BJ49" s="69">
        <f t="shared" ca="1" si="64"/>
        <v>4</v>
      </c>
      <c r="BK49" s="41">
        <f t="shared" ca="1" si="65"/>
        <v>4</v>
      </c>
      <c r="BL49" s="71">
        <f t="shared" ca="1" si="39"/>
        <v>0</v>
      </c>
      <c r="BM49" s="68"/>
      <c r="BN49" s="140">
        <f t="shared" ca="1" si="66"/>
        <v>10</v>
      </c>
      <c r="BO49" s="129" t="str">
        <f t="shared" ca="1" si="67"/>
        <v>ok</v>
      </c>
      <c r="BP49" s="69">
        <f t="shared" ca="1" si="40"/>
        <v>7</v>
      </c>
      <c r="BQ49" s="41">
        <f t="shared" ca="1" si="41"/>
        <v>8</v>
      </c>
      <c r="BR49" s="72">
        <f t="shared" ca="1" si="42"/>
        <v>-1</v>
      </c>
      <c r="BS49" s="68"/>
      <c r="BT49" s="112">
        <v>6</v>
      </c>
      <c r="BU49" s="113" t="s">
        <v>133</v>
      </c>
      <c r="BV49" s="68" t="s">
        <v>134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39">
        <f t="shared" ca="1" si="7"/>
        <v>0.99308620597734043</v>
      </c>
      <c r="CP49" s="40">
        <f t="shared" ca="1" si="0"/>
        <v>1</v>
      </c>
      <c r="CR49" s="37">
        <v>49</v>
      </c>
      <c r="CS49" s="167">
        <v>5</v>
      </c>
      <c r="CT49" s="166">
        <v>6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⑤</v>
      </c>
      <c r="D50" s="32" t="str">
        <f ca="1">IF($BC52="","",VLOOKUP($BC52,$BT$43:$BU$53,2,FALSE))</f>
        <v>⑤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②</v>
      </c>
      <c r="J50" s="32" t="str">
        <f ca="1">IF($BC53="","",VLOOKUP($BC53,$BT$43:$BU$53,2,FALSE))</f>
        <v>⑦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①</v>
      </c>
      <c r="P50" s="32" t="str">
        <f ca="1">IF($BC54="","",VLOOKUP($BC54,$BT$43:$BU$53,2,FALSE))</f>
        <v>⑥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okok</v>
      </c>
      <c r="AA50" s="59" t="str">
        <f t="shared" ca="1" si="44"/>
        <v>nono</v>
      </c>
      <c r="AB50" s="59" t="str">
        <f t="shared" ca="1" si="45"/>
        <v>okok</v>
      </c>
      <c r="AC50" s="43"/>
      <c r="AD50" s="35"/>
      <c r="AE50" s="61" t="s">
        <v>64</v>
      </c>
      <c r="AF50" s="62"/>
      <c r="AG50" s="127" t="str">
        <f t="shared" ca="1" si="32"/>
        <v>ok</v>
      </c>
      <c r="AH50" s="131">
        <f t="shared" ca="1" si="46"/>
        <v>3</v>
      </c>
      <c r="AI50" s="129" t="str">
        <f t="shared" ca="1" si="47"/>
        <v>ok</v>
      </c>
      <c r="AJ50" s="124" t="str">
        <f t="shared" ca="1" si="48"/>
        <v>ok</v>
      </c>
      <c r="AK50" s="124" t="str">
        <f t="shared" ca="1" si="33"/>
        <v>ok</v>
      </c>
      <c r="AL50" s="124" t="str">
        <f t="shared" ca="1" si="49"/>
        <v>no</v>
      </c>
      <c r="AM50" s="69">
        <f t="shared" ca="1" si="34"/>
        <v>4</v>
      </c>
      <c r="AN50" s="41">
        <f t="shared" ca="1" si="35"/>
        <v>0</v>
      </c>
      <c r="AO50" s="70">
        <f t="shared" ca="1" si="36"/>
        <v>4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no</v>
      </c>
      <c r="AT50" s="137">
        <f t="shared" ca="1" si="53"/>
        <v>10</v>
      </c>
      <c r="AU50" s="134">
        <f t="shared" ca="1" si="54"/>
        <v>10</v>
      </c>
      <c r="AV50" s="124" t="str">
        <f t="shared" ca="1" si="55"/>
        <v>ok</v>
      </c>
      <c r="AW50" s="120">
        <f t="shared" ca="1" si="56"/>
        <v>4</v>
      </c>
      <c r="AX50" s="117"/>
      <c r="AY50" s="120" t="str">
        <f t="shared" ca="1" si="57"/>
        <v/>
      </c>
      <c r="AZ50" s="124" t="str">
        <f t="shared" ca="1" si="58"/>
        <v>ok</v>
      </c>
      <c r="BA50" s="123" t="str">
        <f t="shared" ca="1" si="59"/>
        <v>no</v>
      </c>
      <c r="BB50" s="36"/>
      <c r="BC50" s="140">
        <f t="shared" ca="1" si="60"/>
        <v>4</v>
      </c>
      <c r="BD50" s="129" t="str">
        <f t="shared" ca="1" si="37"/>
        <v>no</v>
      </c>
      <c r="BE50" s="124" t="str">
        <f t="shared" ca="1" si="38"/>
        <v>no</v>
      </c>
      <c r="BF50" s="123" t="str">
        <f t="shared" ca="1" si="61"/>
        <v>ok</v>
      </c>
      <c r="BG50" s="36"/>
      <c r="BH50" s="127" t="str">
        <f t="shared" ca="1" si="62"/>
        <v>ok</v>
      </c>
      <c r="BI50" s="129" t="str">
        <f t="shared" ca="1" si="63"/>
        <v>no</v>
      </c>
      <c r="BJ50" s="69">
        <f t="shared" ca="1" si="64"/>
        <v>5</v>
      </c>
      <c r="BK50" s="41">
        <f t="shared" ca="1" si="65"/>
        <v>5</v>
      </c>
      <c r="BL50" s="71">
        <f t="shared" ca="1" si="39"/>
        <v>0</v>
      </c>
      <c r="BM50" s="68"/>
      <c r="BN50" s="140">
        <f t="shared" ca="1" si="66"/>
        <v>10</v>
      </c>
      <c r="BO50" s="129" t="str">
        <f t="shared" ca="1" si="67"/>
        <v>ok</v>
      </c>
      <c r="BP50" s="69">
        <f t="shared" ca="1" si="40"/>
        <v>0</v>
      </c>
      <c r="BQ50" s="41">
        <f t="shared" ca="1" si="41"/>
        <v>5</v>
      </c>
      <c r="BR50" s="72">
        <f t="shared" ca="1" si="42"/>
        <v>-5</v>
      </c>
      <c r="BS50" s="68"/>
      <c r="BT50" s="112">
        <v>7</v>
      </c>
      <c r="BU50" s="113" t="s">
        <v>135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39">
        <f t="shared" ca="1" si="7"/>
        <v>0.84255144246893354</v>
      </c>
      <c r="CP50" s="40">
        <f t="shared" ca="1" si="0"/>
        <v>8</v>
      </c>
      <c r="CR50" s="37">
        <v>50</v>
      </c>
      <c r="CS50" s="167">
        <v>5</v>
      </c>
      <c r="CT50" s="166">
        <v>7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6</v>
      </c>
      <c r="D51" s="11">
        <f t="shared" ca="1" si="70"/>
        <v>6</v>
      </c>
      <c r="E51" s="11">
        <f t="shared" ca="1" si="70"/>
        <v>5</v>
      </c>
      <c r="F51" s="8"/>
      <c r="G51" s="9"/>
      <c r="H51" s="10"/>
      <c r="I51" s="11">
        <f t="shared" ca="1" si="70"/>
        <v>3</v>
      </c>
      <c r="J51" s="11">
        <f t="shared" ca="1" si="70"/>
        <v>8</v>
      </c>
      <c r="K51" s="11">
        <f t="shared" ca="1" si="70"/>
        <v>5</v>
      </c>
      <c r="L51" s="8"/>
      <c r="M51" s="9"/>
      <c r="N51" s="10"/>
      <c r="O51" s="11">
        <f t="shared" ca="1" si="70"/>
        <v>2</v>
      </c>
      <c r="P51" s="11">
        <f t="shared" ca="1" si="70"/>
        <v>7</v>
      </c>
      <c r="Q51" s="11">
        <f t="shared" ca="1" si="70"/>
        <v>6</v>
      </c>
      <c r="R51" s="8"/>
      <c r="S51" s="2"/>
      <c r="T51" s="2"/>
      <c r="U51" s="58" t="s">
        <v>136</v>
      </c>
      <c r="V51" s="2"/>
      <c r="W51" s="2"/>
      <c r="X51" s="37"/>
      <c r="Y51" s="37" t="s">
        <v>65</v>
      </c>
      <c r="Z51" s="59" t="str">
        <f t="shared" ca="1" si="43"/>
        <v>okok</v>
      </c>
      <c r="AA51" s="59" t="str">
        <f t="shared" ca="1" si="44"/>
        <v>nono</v>
      </c>
      <c r="AB51" s="59" t="str">
        <f t="shared" ca="1" si="45"/>
        <v>okok</v>
      </c>
      <c r="AC51" s="43"/>
      <c r="AD51" s="35"/>
      <c r="AE51" s="61" t="s">
        <v>65</v>
      </c>
      <c r="AF51" s="62"/>
      <c r="AG51" s="127" t="str">
        <f t="shared" ca="1" si="32"/>
        <v>ok</v>
      </c>
      <c r="AH51" s="131">
        <f t="shared" ca="1" si="46"/>
        <v>8</v>
      </c>
      <c r="AI51" s="129" t="str">
        <f t="shared" ca="1" si="47"/>
        <v>ok</v>
      </c>
      <c r="AJ51" s="124" t="str">
        <f t="shared" ca="1" si="48"/>
        <v>ok</v>
      </c>
      <c r="AK51" s="124" t="str">
        <f t="shared" ca="1" si="33"/>
        <v>ok</v>
      </c>
      <c r="AL51" s="124" t="str">
        <f t="shared" ca="1" si="49"/>
        <v>no</v>
      </c>
      <c r="AM51" s="69">
        <f t="shared" ca="1" si="34"/>
        <v>9</v>
      </c>
      <c r="AN51" s="41">
        <f t="shared" ca="1" si="35"/>
        <v>0</v>
      </c>
      <c r="AO51" s="70">
        <f t="shared" ca="1" si="36"/>
        <v>9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no</v>
      </c>
      <c r="AT51" s="137">
        <f t="shared" ca="1" si="53"/>
        <v>10</v>
      </c>
      <c r="AU51" s="134">
        <f t="shared" ca="1" si="54"/>
        <v>10</v>
      </c>
      <c r="AV51" s="124" t="str">
        <f t="shared" ca="1" si="55"/>
        <v>ok</v>
      </c>
      <c r="AW51" s="120">
        <f t="shared" ca="1" si="56"/>
        <v>4</v>
      </c>
      <c r="AX51" s="117"/>
      <c r="AY51" s="120" t="str">
        <f t="shared" ca="1" si="57"/>
        <v/>
      </c>
      <c r="AZ51" s="124" t="str">
        <f t="shared" ca="1" si="58"/>
        <v>ok</v>
      </c>
      <c r="BA51" s="123" t="str">
        <f t="shared" ca="1" si="59"/>
        <v>no</v>
      </c>
      <c r="BB51" s="36"/>
      <c r="BC51" s="140">
        <f t="shared" ca="1" si="60"/>
        <v>4</v>
      </c>
      <c r="BD51" s="129" t="str">
        <f t="shared" ca="1" si="37"/>
        <v>no</v>
      </c>
      <c r="BE51" s="124" t="str">
        <f t="shared" ca="1" si="38"/>
        <v>no</v>
      </c>
      <c r="BF51" s="123" t="str">
        <f t="shared" ca="1" si="61"/>
        <v>ok</v>
      </c>
      <c r="BG51" s="36"/>
      <c r="BH51" s="127" t="str">
        <f t="shared" ca="1" si="62"/>
        <v>ok</v>
      </c>
      <c r="BI51" s="129" t="str">
        <f t="shared" ca="1" si="63"/>
        <v>no</v>
      </c>
      <c r="BJ51" s="69">
        <f t="shared" ca="1" si="64"/>
        <v>5</v>
      </c>
      <c r="BK51" s="41">
        <f t="shared" ca="1" si="65"/>
        <v>5</v>
      </c>
      <c r="BL51" s="71">
        <f t="shared" ca="1" si="39"/>
        <v>0</v>
      </c>
      <c r="BM51" s="68"/>
      <c r="BN51" s="140">
        <f t="shared" ca="1" si="66"/>
        <v>10</v>
      </c>
      <c r="BO51" s="129" t="str">
        <f t="shared" ca="1" si="67"/>
        <v>ok</v>
      </c>
      <c r="BP51" s="69">
        <f t="shared" ca="1" si="40"/>
        <v>1</v>
      </c>
      <c r="BQ51" s="41">
        <f t="shared" ca="1" si="41"/>
        <v>9</v>
      </c>
      <c r="BR51" s="72">
        <f t="shared" ca="1" si="42"/>
        <v>-8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39">
        <f t="shared" ca="1" si="7"/>
        <v>0.61282804444127537</v>
      </c>
      <c r="CP51" s="40">
        <f t="shared" ca="1" si="0"/>
        <v>24</v>
      </c>
      <c r="CR51" s="37">
        <v>51</v>
      </c>
      <c r="CS51" s="167">
        <v>5</v>
      </c>
      <c r="CT51" s="166">
        <v>8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0</v>
      </c>
      <c r="D52" s="13">
        <f t="shared" ca="1" si="71"/>
        <v>6</v>
      </c>
      <c r="E52" s="13">
        <f t="shared" ca="1" si="71"/>
        <v>9</v>
      </c>
      <c r="F52" s="8"/>
      <c r="G52" s="9"/>
      <c r="H52" s="12" t="str">
        <f t="shared" si="71"/>
        <v>－</v>
      </c>
      <c r="I52" s="13">
        <f t="shared" ca="1" si="71"/>
        <v>0</v>
      </c>
      <c r="J52" s="13">
        <f t="shared" ca="1" si="71"/>
        <v>8</v>
      </c>
      <c r="K52" s="13">
        <f t="shared" ca="1" si="71"/>
        <v>8</v>
      </c>
      <c r="L52" s="8"/>
      <c r="M52" s="9"/>
      <c r="N52" s="12" t="str">
        <f t="shared" si="71"/>
        <v>－</v>
      </c>
      <c r="O52" s="13">
        <f t="shared" ca="1" si="71"/>
        <v>0</v>
      </c>
      <c r="P52" s="13">
        <f t="shared" ca="1" si="71"/>
        <v>7</v>
      </c>
      <c r="Q52" s="13">
        <f t="shared" ca="1" si="71"/>
        <v>7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3"/>
        <v>okok</v>
      </c>
      <c r="AA52" s="59" t="str">
        <f t="shared" ca="1" si="44"/>
        <v>nono</v>
      </c>
      <c r="AB52" s="59" t="str">
        <f t="shared" ca="1" si="45"/>
        <v>okok</v>
      </c>
      <c r="AC52" s="43"/>
      <c r="AD52" s="35"/>
      <c r="AE52" s="61" t="s">
        <v>66</v>
      </c>
      <c r="AF52" s="62"/>
      <c r="AG52" s="127" t="str">
        <f t="shared" ca="1" si="32"/>
        <v>ok</v>
      </c>
      <c r="AH52" s="131">
        <f t="shared" ca="1" si="46"/>
        <v>5</v>
      </c>
      <c r="AI52" s="129" t="str">
        <f t="shared" ca="1" si="47"/>
        <v>ok</v>
      </c>
      <c r="AJ52" s="124" t="str">
        <f t="shared" ca="1" si="48"/>
        <v>ok</v>
      </c>
      <c r="AK52" s="124" t="str">
        <f t="shared" ca="1" si="33"/>
        <v>ok</v>
      </c>
      <c r="AL52" s="124" t="str">
        <f t="shared" ca="1" si="49"/>
        <v>no</v>
      </c>
      <c r="AM52" s="69">
        <f t="shared" ca="1" si="34"/>
        <v>6</v>
      </c>
      <c r="AN52" s="41">
        <f t="shared" ca="1" si="35"/>
        <v>0</v>
      </c>
      <c r="AO52" s="70">
        <f t="shared" ca="1" si="36"/>
        <v>6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no</v>
      </c>
      <c r="AT52" s="137">
        <f t="shared" ca="1" si="53"/>
        <v>10</v>
      </c>
      <c r="AU52" s="134">
        <f t="shared" ca="1" si="54"/>
        <v>10</v>
      </c>
      <c r="AV52" s="124" t="str">
        <f t="shared" ca="1" si="55"/>
        <v>ok</v>
      </c>
      <c r="AW52" s="120">
        <f t="shared" ca="1" si="56"/>
        <v>5</v>
      </c>
      <c r="AX52" s="117"/>
      <c r="AY52" s="120" t="str">
        <f t="shared" ca="1" si="57"/>
        <v/>
      </c>
      <c r="AZ52" s="124" t="str">
        <f t="shared" ca="1" si="58"/>
        <v>ok</v>
      </c>
      <c r="BA52" s="123" t="str">
        <f t="shared" ca="1" si="59"/>
        <v>no</v>
      </c>
      <c r="BB52" s="36"/>
      <c r="BC52" s="140">
        <f t="shared" ca="1" si="60"/>
        <v>5</v>
      </c>
      <c r="BD52" s="129" t="str">
        <f t="shared" ca="1" si="37"/>
        <v>no</v>
      </c>
      <c r="BE52" s="124" t="str">
        <f t="shared" ca="1" si="38"/>
        <v>no</v>
      </c>
      <c r="BF52" s="123" t="str">
        <f t="shared" ca="1" si="61"/>
        <v>ok</v>
      </c>
      <c r="BG52" s="36"/>
      <c r="BH52" s="127" t="str">
        <f t="shared" ca="1" si="62"/>
        <v>ok</v>
      </c>
      <c r="BI52" s="129" t="str">
        <f t="shared" ca="1" si="63"/>
        <v>no</v>
      </c>
      <c r="BJ52" s="69">
        <f t="shared" ca="1" si="64"/>
        <v>6</v>
      </c>
      <c r="BK52" s="41">
        <f t="shared" ca="1" si="65"/>
        <v>6</v>
      </c>
      <c r="BL52" s="71">
        <f t="shared" ca="1" si="39"/>
        <v>0</v>
      </c>
      <c r="BM52" s="68"/>
      <c r="BN52" s="140">
        <f t="shared" ca="1" si="66"/>
        <v>10</v>
      </c>
      <c r="BO52" s="129" t="str">
        <f t="shared" ca="1" si="67"/>
        <v>ok</v>
      </c>
      <c r="BP52" s="69">
        <f t="shared" ca="1" si="40"/>
        <v>5</v>
      </c>
      <c r="BQ52" s="41">
        <f t="shared" ca="1" si="41"/>
        <v>9</v>
      </c>
      <c r="BR52" s="72">
        <f t="shared" ca="1" si="42"/>
        <v>-4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39">
        <f t="shared" ca="1" si="7"/>
        <v>0.87330756323603864</v>
      </c>
      <c r="CP52" s="40">
        <f t="shared" ca="1" si="0"/>
        <v>6</v>
      </c>
      <c r="CR52" s="37">
        <v>52</v>
      </c>
      <c r="CS52" s="167">
        <v>5</v>
      </c>
      <c r="CT52" s="166">
        <v>9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5</v>
      </c>
      <c r="D53" s="30">
        <f ca="1">MOD(ROUNDDOWN(AM38/10,0),10)</f>
        <v>9</v>
      </c>
      <c r="E53" s="30">
        <f ca="1">MOD(AM38,10)</f>
        <v>6</v>
      </c>
      <c r="F53" s="8"/>
      <c r="G53" s="9"/>
      <c r="H53" s="29"/>
      <c r="I53" s="30">
        <f ca="1">MOD(ROUNDDOWN(AM39/100,0),10)</f>
        <v>2</v>
      </c>
      <c r="J53" s="30">
        <f ca="1">MOD(ROUNDDOWN(AM39/10,0),10)</f>
        <v>9</v>
      </c>
      <c r="K53" s="30">
        <f ca="1">MOD(AM39,10)</f>
        <v>7</v>
      </c>
      <c r="L53" s="8"/>
      <c r="M53" s="9"/>
      <c r="N53" s="29"/>
      <c r="O53" s="30">
        <f ca="1">MOD(ROUNDDOWN(AM40/100,0),10)</f>
        <v>1</v>
      </c>
      <c r="P53" s="30">
        <f ca="1">MOD(ROUNDDOWN(AM40/10,0),10)</f>
        <v>9</v>
      </c>
      <c r="Q53" s="30">
        <f ca="1">MOD(AM40,10)</f>
        <v>9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3"/>
        <v>okok</v>
      </c>
      <c r="AA53" s="59" t="str">
        <f t="shared" ca="1" si="44"/>
        <v>nono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ok</v>
      </c>
      <c r="AH53" s="131">
        <f t="shared" ca="1" si="46"/>
        <v>2</v>
      </c>
      <c r="AI53" s="129" t="str">
        <f t="shared" ca="1" si="47"/>
        <v>ok</v>
      </c>
      <c r="AJ53" s="124" t="str">
        <f t="shared" ca="1" si="48"/>
        <v>ok</v>
      </c>
      <c r="AK53" s="124" t="str">
        <f t="shared" ca="1" si="33"/>
        <v>ok</v>
      </c>
      <c r="AL53" s="124" t="str">
        <f t="shared" ca="1" si="49"/>
        <v>no</v>
      </c>
      <c r="AM53" s="69">
        <f t="shared" ca="1" si="34"/>
        <v>3</v>
      </c>
      <c r="AN53" s="41">
        <f t="shared" ca="1" si="35"/>
        <v>0</v>
      </c>
      <c r="AO53" s="70">
        <f t="shared" ca="1" si="36"/>
        <v>3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no</v>
      </c>
      <c r="AT53" s="137">
        <f t="shared" ca="1" si="53"/>
        <v>10</v>
      </c>
      <c r="AU53" s="134">
        <f t="shared" ca="1" si="54"/>
        <v>10</v>
      </c>
      <c r="AV53" s="124" t="str">
        <f t="shared" ca="1" si="55"/>
        <v>ok</v>
      </c>
      <c r="AW53" s="120">
        <f t="shared" ca="1" si="56"/>
        <v>7</v>
      </c>
      <c r="AX53" s="117"/>
      <c r="AY53" s="120" t="str">
        <f t="shared" ca="1" si="57"/>
        <v/>
      </c>
      <c r="AZ53" s="124" t="str">
        <f t="shared" ca="1" si="58"/>
        <v>ok</v>
      </c>
      <c r="BA53" s="123" t="str">
        <f t="shared" ca="1" si="59"/>
        <v>no</v>
      </c>
      <c r="BB53" s="36"/>
      <c r="BC53" s="140">
        <f t="shared" ca="1" si="60"/>
        <v>7</v>
      </c>
      <c r="BD53" s="129" t="str">
        <f t="shared" ca="1" si="37"/>
        <v>no</v>
      </c>
      <c r="BE53" s="124" t="str">
        <f t="shared" ca="1" si="38"/>
        <v>no</v>
      </c>
      <c r="BF53" s="123" t="str">
        <f t="shared" ca="1" si="61"/>
        <v>ok</v>
      </c>
      <c r="BG53" s="36"/>
      <c r="BH53" s="127" t="str">
        <f t="shared" ca="1" si="62"/>
        <v>ok</v>
      </c>
      <c r="BI53" s="129" t="str">
        <f t="shared" ca="1" si="63"/>
        <v>no</v>
      </c>
      <c r="BJ53" s="69">
        <f t="shared" ca="1" si="64"/>
        <v>8</v>
      </c>
      <c r="BK53" s="41">
        <f t="shared" ca="1" si="65"/>
        <v>8</v>
      </c>
      <c r="BL53" s="71">
        <f t="shared" ca="1" si="39"/>
        <v>0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5</v>
      </c>
      <c r="BQ53" s="41">
        <f t="shared" ca="1" si="41"/>
        <v>8</v>
      </c>
      <c r="BR53" s="72">
        <f t="shared" ca="1" si="42"/>
        <v>-3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39">
        <f t="shared" ca="1" si="7"/>
        <v>0.35947709070307654</v>
      </c>
      <c r="CP53" s="40">
        <f t="shared" ca="1" si="0"/>
        <v>39</v>
      </c>
      <c r="CR53" s="37">
        <v>53</v>
      </c>
      <c r="CS53" s="167">
        <v>6</v>
      </c>
      <c r="CT53" s="166">
        <v>7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3"/>
        <v>okok</v>
      </c>
      <c r="AA54" s="59" t="str">
        <f t="shared" ca="1" si="44"/>
        <v>nono</v>
      </c>
      <c r="AB54" s="59" t="str">
        <f t="shared" ca="1" si="45"/>
        <v>okok</v>
      </c>
      <c r="AC54" s="75"/>
      <c r="AD54" s="60"/>
      <c r="AE54" s="61" t="s">
        <v>68</v>
      </c>
      <c r="AF54" s="62"/>
      <c r="AG54" s="128" t="str">
        <f t="shared" ca="1" si="32"/>
        <v>ok</v>
      </c>
      <c r="AH54" s="132">
        <f t="shared" ca="1" si="46"/>
        <v>1</v>
      </c>
      <c r="AI54" s="129" t="str">
        <f t="shared" ca="1" si="47"/>
        <v>ok</v>
      </c>
      <c r="AJ54" s="124" t="str">
        <f t="shared" ca="1" si="48"/>
        <v>ok</v>
      </c>
      <c r="AK54" s="124" t="str">
        <f t="shared" ca="1" si="33"/>
        <v>ok</v>
      </c>
      <c r="AL54" s="124" t="str">
        <f t="shared" ca="1" si="49"/>
        <v>no</v>
      </c>
      <c r="AM54" s="76">
        <f t="shared" ca="1" si="34"/>
        <v>2</v>
      </c>
      <c r="AN54" s="77">
        <f t="shared" ca="1" si="35"/>
        <v>0</v>
      </c>
      <c r="AO54" s="78">
        <f t="shared" ca="1" si="36"/>
        <v>2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no</v>
      </c>
      <c r="AT54" s="138">
        <f t="shared" ca="1" si="53"/>
        <v>10</v>
      </c>
      <c r="AU54" s="135">
        <f t="shared" ca="1" si="54"/>
        <v>10</v>
      </c>
      <c r="AV54" s="124" t="str">
        <f t="shared" ca="1" si="55"/>
        <v>ok</v>
      </c>
      <c r="AW54" s="121">
        <f t="shared" ca="1" si="56"/>
        <v>6</v>
      </c>
      <c r="AX54" s="117"/>
      <c r="AY54" s="121" t="str">
        <f t="shared" ca="1" si="57"/>
        <v/>
      </c>
      <c r="AZ54" s="124" t="str">
        <f t="shared" ca="1" si="58"/>
        <v>ok</v>
      </c>
      <c r="BA54" s="123" t="str">
        <f t="shared" ca="1" si="59"/>
        <v>no</v>
      </c>
      <c r="BB54" s="36"/>
      <c r="BC54" s="141">
        <f t="shared" ca="1" si="60"/>
        <v>6</v>
      </c>
      <c r="BD54" s="129" t="str">
        <f t="shared" ca="1" si="37"/>
        <v>no</v>
      </c>
      <c r="BE54" s="124" t="str">
        <f t="shared" ca="1" si="38"/>
        <v>no</v>
      </c>
      <c r="BF54" s="123" t="str">
        <f t="shared" ca="1" si="61"/>
        <v>ok</v>
      </c>
      <c r="BG54" s="36"/>
      <c r="BH54" s="128" t="str">
        <f t="shared" ca="1" si="62"/>
        <v>ok</v>
      </c>
      <c r="BI54" s="129" t="str">
        <f t="shared" ca="1" si="63"/>
        <v>no</v>
      </c>
      <c r="BJ54" s="76">
        <f t="shared" ca="1" si="64"/>
        <v>7</v>
      </c>
      <c r="BK54" s="77">
        <f t="shared" ca="1" si="65"/>
        <v>7</v>
      </c>
      <c r="BL54" s="79">
        <f t="shared" ca="1" si="39"/>
        <v>0</v>
      </c>
      <c r="BM54" s="68"/>
      <c r="BN54" s="141">
        <f t="shared" ca="1" si="66"/>
        <v>10</v>
      </c>
      <c r="BO54" s="129" t="str">
        <f t="shared" ca="1" si="67"/>
        <v>ok</v>
      </c>
      <c r="BP54" s="76">
        <f t="shared" ca="1" si="40"/>
        <v>6</v>
      </c>
      <c r="BQ54" s="77">
        <f t="shared" ca="1" si="41"/>
        <v>7</v>
      </c>
      <c r="BR54" s="80">
        <f t="shared" ca="1" si="42"/>
        <v>-1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39">
        <f t="shared" ca="1" si="7"/>
        <v>0.74703782868679325</v>
      </c>
      <c r="CP54" s="40">
        <f t="shared" ca="1" si="0"/>
        <v>18</v>
      </c>
      <c r="CR54" s="37">
        <v>54</v>
      </c>
      <c r="CS54" s="167">
        <v>6</v>
      </c>
      <c r="CT54" s="166">
        <v>8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39">
        <f t="shared" ca="1" si="7"/>
        <v>0.32962488135692747</v>
      </c>
      <c r="CP55" s="40">
        <f t="shared" ca="1" si="0"/>
        <v>43</v>
      </c>
      <c r="CR55" s="37">
        <v>55</v>
      </c>
      <c r="CS55" s="167">
        <v>6</v>
      </c>
      <c r="CT55" s="166">
        <v>9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137</v>
      </c>
      <c r="BE56" s="86" t="s">
        <v>45</v>
      </c>
      <c r="BF56" s="86" t="s">
        <v>73</v>
      </c>
      <c r="BG56" s="36"/>
      <c r="BH56" s="142" t="s">
        <v>40</v>
      </c>
      <c r="BI56" s="86" t="s">
        <v>39</v>
      </c>
      <c r="BJ56" s="88" t="s">
        <v>36</v>
      </c>
      <c r="BK56" s="88" t="s">
        <v>37</v>
      </c>
      <c r="BL56" s="88" t="s">
        <v>38</v>
      </c>
      <c r="BM56" s="88"/>
      <c r="BN56" s="142" t="s">
        <v>138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39">
        <f t="shared" ca="1" si="7"/>
        <v>0.68633579917352727</v>
      </c>
      <c r="CP56" s="40">
        <f t="shared" ca="1" si="0"/>
        <v>21</v>
      </c>
      <c r="CR56" s="37">
        <v>56</v>
      </c>
      <c r="CS56" s="167">
        <v>7</v>
      </c>
      <c r="CT56" s="166">
        <v>8</v>
      </c>
    </row>
    <row r="57" spans="1:101" x14ac:dyDescent="0.25">
      <c r="BY57" s="39"/>
      <c r="BZ57" s="40"/>
      <c r="CB57" s="37"/>
      <c r="CG57" s="39"/>
      <c r="CH57" s="40"/>
      <c r="CJ57" s="37"/>
      <c r="CL57" s="37"/>
      <c r="CO57" s="39">
        <f t="shared" ca="1" si="7"/>
        <v>0.20213021142502319</v>
      </c>
      <c r="CP57" s="40">
        <f t="shared" ca="1" si="0"/>
        <v>50</v>
      </c>
      <c r="CR57" s="37">
        <v>57</v>
      </c>
      <c r="CS57" s="167">
        <v>7</v>
      </c>
      <c r="CT57" s="166">
        <v>9</v>
      </c>
    </row>
    <row r="58" spans="1:101" x14ac:dyDescent="0.25">
      <c r="BY58" s="39"/>
      <c r="BZ58" s="40"/>
      <c r="CB58" s="37"/>
      <c r="CG58" s="39"/>
      <c r="CH58" s="40"/>
      <c r="CJ58" s="37"/>
      <c r="CL58" s="37"/>
      <c r="CO58" s="39">
        <f t="shared" ca="1" si="7"/>
        <v>7.8529919211901666E-2</v>
      </c>
      <c r="CP58" s="40">
        <f t="shared" ca="1" si="0"/>
        <v>55</v>
      </c>
      <c r="CR58" s="37">
        <v>58</v>
      </c>
      <c r="CS58" s="167">
        <v>8</v>
      </c>
      <c r="CT58" s="166">
        <v>9</v>
      </c>
    </row>
    <row r="59" spans="1:101" x14ac:dyDescent="0.25">
      <c r="BY59" s="39"/>
      <c r="BZ59" s="40"/>
      <c r="CB59" s="37"/>
      <c r="CG59" s="39"/>
      <c r="CH59" s="40"/>
      <c r="CJ59" s="37"/>
      <c r="CL59" s="37"/>
      <c r="CO59" s="39">
        <f t="shared" ca="1" si="7"/>
        <v>0.4179711905318968</v>
      </c>
      <c r="CP59" s="40">
        <f t="shared" ca="1" si="0"/>
        <v>36</v>
      </c>
      <c r="CR59" s="37">
        <v>59</v>
      </c>
      <c r="CS59" s="168">
        <v>6</v>
      </c>
      <c r="CT59" s="169">
        <v>7</v>
      </c>
    </row>
    <row r="60" spans="1:101" x14ac:dyDescent="0.25">
      <c r="BY60" s="39"/>
      <c r="BZ60" s="40"/>
      <c r="CB60" s="37"/>
      <c r="CG60" s="39"/>
      <c r="CH60" s="40"/>
      <c r="CJ60" s="37"/>
      <c r="CL60" s="37"/>
      <c r="CO60" s="39">
        <f t="shared" ca="1" si="7"/>
        <v>0.25217744511674112</v>
      </c>
      <c r="CP60" s="40">
        <f t="shared" ca="1" si="0"/>
        <v>49</v>
      </c>
      <c r="CR60" s="37">
        <v>60</v>
      </c>
      <c r="CS60" s="168">
        <v>6</v>
      </c>
      <c r="CT60" s="169">
        <v>8</v>
      </c>
    </row>
    <row r="61" spans="1:101" x14ac:dyDescent="0.25">
      <c r="BY61" s="39"/>
      <c r="BZ61" s="40"/>
      <c r="CB61" s="37"/>
      <c r="CG61" s="39"/>
      <c r="CH61" s="40"/>
      <c r="CJ61" s="37"/>
      <c r="CL61" s="37"/>
      <c r="CO61" s="39">
        <f t="shared" ca="1" si="7"/>
        <v>0.47865493631825262</v>
      </c>
      <c r="CP61" s="40">
        <f t="shared" ca="1" si="0"/>
        <v>34</v>
      </c>
      <c r="CR61" s="37">
        <v>61</v>
      </c>
      <c r="CS61" s="168">
        <v>6</v>
      </c>
      <c r="CT61" s="169">
        <v>9</v>
      </c>
    </row>
    <row r="62" spans="1:101" x14ac:dyDescent="0.25">
      <c r="BY62" s="39"/>
      <c r="BZ62" s="40"/>
      <c r="CB62" s="37"/>
      <c r="CG62" s="39"/>
      <c r="CH62" s="40"/>
      <c r="CJ62" s="37"/>
      <c r="CL62" s="37"/>
      <c r="CO62" s="39">
        <f t="shared" ca="1" si="7"/>
        <v>0.96189840206431376</v>
      </c>
      <c r="CP62" s="40">
        <f t="shared" ca="1" si="0"/>
        <v>2</v>
      </c>
      <c r="CR62" s="37">
        <v>62</v>
      </c>
      <c r="CS62" s="168">
        <v>7</v>
      </c>
      <c r="CT62" s="169">
        <v>8</v>
      </c>
    </row>
    <row r="63" spans="1:101" x14ac:dyDescent="0.25">
      <c r="BY63" s="39"/>
      <c r="BZ63" s="40"/>
      <c r="CB63" s="37"/>
      <c r="CG63" s="39"/>
      <c r="CH63" s="40"/>
      <c r="CJ63" s="37"/>
      <c r="CL63" s="37"/>
      <c r="CO63" s="39">
        <f t="shared" ca="1" si="7"/>
        <v>0.51283221462737882</v>
      </c>
      <c r="CP63" s="40">
        <f t="shared" ca="1" si="0"/>
        <v>30</v>
      </c>
      <c r="CR63" s="37">
        <v>63</v>
      </c>
      <c r="CS63" s="168">
        <v>7</v>
      </c>
      <c r="CT63" s="169">
        <v>9</v>
      </c>
    </row>
    <row r="64" spans="1:101" x14ac:dyDescent="0.25">
      <c r="BY64" s="39"/>
      <c r="BZ64" s="40"/>
      <c r="CB64" s="37"/>
      <c r="CG64" s="39"/>
      <c r="CH64" s="40"/>
      <c r="CJ64" s="37"/>
      <c r="CL64" s="37"/>
      <c r="CO64" s="39">
        <f t="shared" ca="1" si="7"/>
        <v>0.78703871291495786</v>
      </c>
      <c r="CP64" s="40">
        <f t="shared" ca="1" si="0"/>
        <v>13</v>
      </c>
      <c r="CR64" s="37">
        <v>64</v>
      </c>
      <c r="CS64" s="168">
        <v>8</v>
      </c>
      <c r="CT64" s="169">
        <v>9</v>
      </c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aXFVYmEBV5I+Zf8y8DYlUcLZkkIQbTzIGf2WFK1n7DbtDYXD0SyXLI4aKkBeUTFr7tiAZ+eInKhl2zeceiQK5A==" saltValue="lofGD7iISdtrKCKg/BQYZw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389" priority="129">
      <formula>AND(D36=0,E36=0)</formula>
    </cfRule>
  </conditionalFormatting>
  <conditionalFormatting sqref="D36">
    <cfRule type="cellIs" dxfId="388" priority="128" operator="equal">
      <formula>0</formula>
    </cfRule>
  </conditionalFormatting>
  <conditionalFormatting sqref="D14">
    <cfRule type="cellIs" dxfId="387" priority="126" operator="equal">
      <formula>0</formula>
    </cfRule>
  </conditionalFormatting>
  <conditionalFormatting sqref="P8">
    <cfRule type="cellIs" dxfId="386" priority="124" operator="equal">
      <formula>0</formula>
    </cfRule>
  </conditionalFormatting>
  <conditionalFormatting sqref="P14">
    <cfRule type="cellIs" dxfId="385" priority="122" operator="equal">
      <formula>0</formula>
    </cfRule>
  </conditionalFormatting>
  <conditionalFormatting sqref="J20">
    <cfRule type="cellIs" dxfId="384" priority="120" operator="equal">
      <formula>0</formula>
    </cfRule>
  </conditionalFormatting>
  <conditionalFormatting sqref="D26">
    <cfRule type="cellIs" dxfId="383" priority="118" operator="equal">
      <formula>0</formula>
    </cfRule>
  </conditionalFormatting>
  <conditionalFormatting sqref="P26">
    <cfRule type="cellIs" dxfId="382" priority="116" operator="equal">
      <formula>0</formula>
    </cfRule>
  </conditionalFormatting>
  <conditionalFormatting sqref="J36">
    <cfRule type="cellIs" dxfId="381" priority="114" operator="equal">
      <formula>0</formula>
    </cfRule>
  </conditionalFormatting>
  <conditionalFormatting sqref="P36">
    <cfRule type="cellIs" dxfId="380" priority="112" operator="equal">
      <formula>0</formula>
    </cfRule>
  </conditionalFormatting>
  <conditionalFormatting sqref="P42">
    <cfRule type="cellIs" dxfId="379" priority="110" operator="equal">
      <formula>0</formula>
    </cfRule>
  </conditionalFormatting>
  <conditionalFormatting sqref="J42">
    <cfRule type="cellIs" dxfId="378" priority="108" operator="equal">
      <formula>0</formula>
    </cfRule>
  </conditionalFormatting>
  <conditionalFormatting sqref="D42">
    <cfRule type="cellIs" dxfId="377" priority="106" operator="equal">
      <formula>0</formula>
    </cfRule>
  </conditionalFormatting>
  <conditionalFormatting sqref="D48">
    <cfRule type="cellIs" dxfId="376" priority="104" operator="equal">
      <formula>0</formula>
    </cfRule>
  </conditionalFormatting>
  <conditionalFormatting sqref="J48">
    <cfRule type="cellIs" dxfId="375" priority="102" operator="equal">
      <formula>0</formula>
    </cfRule>
  </conditionalFormatting>
  <conditionalFormatting sqref="P48">
    <cfRule type="cellIs" dxfId="374" priority="100" operator="equal">
      <formula>0</formula>
    </cfRule>
  </conditionalFormatting>
  <conditionalFormatting sqref="P54">
    <cfRule type="cellIs" dxfId="373" priority="98" operator="equal">
      <formula>0</formula>
    </cfRule>
  </conditionalFormatting>
  <conditionalFormatting sqref="J54">
    <cfRule type="cellIs" dxfId="372" priority="96" operator="equal">
      <formula>0</formula>
    </cfRule>
  </conditionalFormatting>
  <conditionalFormatting sqref="C7">
    <cfRule type="cellIs" dxfId="371" priority="130" operator="equal">
      <formula>0</formula>
    </cfRule>
  </conditionalFormatting>
  <conditionalFormatting sqref="P20">
    <cfRule type="cellIs" dxfId="370" priority="119" operator="equal">
      <formula>0</formula>
    </cfRule>
  </conditionalFormatting>
  <conditionalFormatting sqref="J8">
    <cfRule type="cellIs" dxfId="369" priority="125" operator="equal">
      <formula>0</formula>
    </cfRule>
  </conditionalFormatting>
  <conditionalFormatting sqref="J14">
    <cfRule type="cellIs" dxfId="368" priority="123" operator="equal">
      <formula>0</formula>
    </cfRule>
  </conditionalFormatting>
  <conditionalFormatting sqref="D8">
    <cfRule type="cellIs" dxfId="367" priority="127" operator="equal">
      <formula>0</formula>
    </cfRule>
  </conditionalFormatting>
  <conditionalFormatting sqref="D20">
    <cfRule type="cellIs" dxfId="366" priority="121" operator="equal">
      <formula>0</formula>
    </cfRule>
  </conditionalFormatting>
  <conditionalFormatting sqref="J26">
    <cfRule type="cellIs" dxfId="365" priority="117" operator="equal">
      <formula>0</formula>
    </cfRule>
  </conditionalFormatting>
  <conditionalFormatting sqref="K36">
    <cfRule type="expression" dxfId="364" priority="115">
      <formula>AND(J36=0,K36=0)</formula>
    </cfRule>
  </conditionalFormatting>
  <conditionalFormatting sqref="Q36">
    <cfRule type="expression" dxfId="363" priority="113">
      <formula>AND(P36=0,Q36=0)</formula>
    </cfRule>
  </conditionalFormatting>
  <conditionalFormatting sqref="Q42">
    <cfRule type="expression" dxfId="362" priority="111">
      <formula>AND(P42=0,Q42=0)</formula>
    </cfRule>
  </conditionalFormatting>
  <conditionalFormatting sqref="K42">
    <cfRule type="expression" dxfId="361" priority="109">
      <formula>AND(J42=0,K42=0)</formula>
    </cfRule>
  </conditionalFormatting>
  <conditionalFormatting sqref="E42">
    <cfRule type="expression" dxfId="360" priority="107">
      <formula>AND(D42=0,E42=0)</formula>
    </cfRule>
  </conditionalFormatting>
  <conditionalFormatting sqref="E48">
    <cfRule type="expression" dxfId="359" priority="105">
      <formula>AND(D48=0,E48=0)</formula>
    </cfRule>
  </conditionalFormatting>
  <conditionalFormatting sqref="K48">
    <cfRule type="expression" dxfId="358" priority="103">
      <formula>AND(J48=0,K48=0)</formula>
    </cfRule>
  </conditionalFormatting>
  <conditionalFormatting sqref="Q48">
    <cfRule type="expression" dxfId="357" priority="101">
      <formula>AND(P48=0,Q48=0)</formula>
    </cfRule>
  </conditionalFormatting>
  <conditionalFormatting sqref="Q54">
    <cfRule type="expression" dxfId="356" priority="99">
      <formula>AND(P54=0,Q54=0)</formula>
    </cfRule>
  </conditionalFormatting>
  <conditionalFormatting sqref="K54">
    <cfRule type="expression" dxfId="355" priority="97">
      <formula>AND(J54=0,K54=0)</formula>
    </cfRule>
  </conditionalFormatting>
  <conditionalFormatting sqref="E54">
    <cfRule type="expression" dxfId="354" priority="95">
      <formula>AND(D54=0,E54=0)</formula>
    </cfRule>
  </conditionalFormatting>
  <conditionalFormatting sqref="D54">
    <cfRule type="cellIs" dxfId="353" priority="94" operator="equal">
      <formula>0</formula>
    </cfRule>
  </conditionalFormatting>
  <conditionalFormatting sqref="AC44:AC54">
    <cfRule type="containsText" dxfId="352" priority="93" operator="containsText" text="okok">
      <formula>NOT(ISERROR(SEARCH("okok",AC44)))</formula>
    </cfRule>
  </conditionalFormatting>
  <conditionalFormatting sqref="AM2:AM13">
    <cfRule type="cellIs" dxfId="351" priority="92" operator="lessThan">
      <formula>1</formula>
    </cfRule>
  </conditionalFormatting>
  <conditionalFormatting sqref="BC2:BC13">
    <cfRule type="cellIs" dxfId="350" priority="91" operator="lessThan">
      <formula>1</formula>
    </cfRule>
  </conditionalFormatting>
  <conditionalFormatting sqref="Z2:Z13">
    <cfRule type="expression" dxfId="349" priority="90">
      <formula>$Z2&lt;&gt;$AP2</formula>
    </cfRule>
  </conditionalFormatting>
  <conditionalFormatting sqref="AD2:AD13">
    <cfRule type="expression" dxfId="348" priority="89">
      <formula>$AD2&lt;&gt;$AT2</formula>
    </cfRule>
  </conditionalFormatting>
  <conditionalFormatting sqref="D7">
    <cfRule type="expression" dxfId="347" priority="88">
      <formula>AND(C7=0,D7=0)</formula>
    </cfRule>
  </conditionalFormatting>
  <conditionalFormatting sqref="I25">
    <cfRule type="cellIs" dxfId="346" priority="69" operator="equal">
      <formula>0</formula>
    </cfRule>
  </conditionalFormatting>
  <conditionalFormatting sqref="J25">
    <cfRule type="expression" dxfId="345" priority="68">
      <formula>AND(I25=0,J25=0)</formula>
    </cfRule>
  </conditionalFormatting>
  <conditionalFormatting sqref="C34">
    <cfRule type="cellIs" dxfId="344" priority="65" operator="equal">
      <formula>0</formula>
    </cfRule>
  </conditionalFormatting>
  <conditionalFormatting sqref="D34">
    <cfRule type="expression" dxfId="343" priority="64">
      <formula>AND(C34=0,D34=0)</formula>
    </cfRule>
  </conditionalFormatting>
  <conditionalFormatting sqref="O40">
    <cfRule type="cellIs" dxfId="342" priority="55" operator="equal">
      <formula>0</formula>
    </cfRule>
  </conditionalFormatting>
  <conditionalFormatting sqref="P40">
    <cfRule type="expression" dxfId="341" priority="54">
      <formula>AND(O40=0,P40=0)</formula>
    </cfRule>
  </conditionalFormatting>
  <conditionalFormatting sqref="C40">
    <cfRule type="cellIs" dxfId="340" priority="59" operator="equal">
      <formula>0</formula>
    </cfRule>
  </conditionalFormatting>
  <conditionalFormatting sqref="D40">
    <cfRule type="expression" dxfId="339" priority="58">
      <formula>AND(C40=0,D40=0)</formula>
    </cfRule>
  </conditionalFormatting>
  <conditionalFormatting sqref="C46">
    <cfRule type="cellIs" dxfId="338" priority="53" operator="equal">
      <formula>0</formula>
    </cfRule>
  </conditionalFormatting>
  <conditionalFormatting sqref="D46">
    <cfRule type="expression" dxfId="337" priority="52">
      <formula>AND(C46=0,D46=0)</formula>
    </cfRule>
  </conditionalFormatting>
  <conditionalFormatting sqref="I40">
    <cfRule type="cellIs" dxfId="336" priority="57" operator="equal">
      <formula>0</formula>
    </cfRule>
  </conditionalFormatting>
  <conditionalFormatting sqref="J40">
    <cfRule type="expression" dxfId="335" priority="56">
      <formula>AND(I40=0,J40=0)</formula>
    </cfRule>
  </conditionalFormatting>
  <conditionalFormatting sqref="I46">
    <cfRule type="cellIs" dxfId="334" priority="51" operator="equal">
      <formula>0</formula>
    </cfRule>
  </conditionalFormatting>
  <conditionalFormatting sqref="J46">
    <cfRule type="expression" dxfId="333" priority="50">
      <formula>AND(I46=0,J46=0)</formula>
    </cfRule>
  </conditionalFormatting>
  <conditionalFormatting sqref="I7">
    <cfRule type="cellIs" dxfId="332" priority="87" operator="equal">
      <formula>0</formula>
    </cfRule>
  </conditionalFormatting>
  <conditionalFormatting sqref="J7">
    <cfRule type="expression" dxfId="331" priority="86">
      <formula>AND(I7=0,J7=0)</formula>
    </cfRule>
  </conditionalFormatting>
  <conditionalFormatting sqref="O7">
    <cfRule type="cellIs" dxfId="330" priority="85" operator="equal">
      <formula>0</formula>
    </cfRule>
  </conditionalFormatting>
  <conditionalFormatting sqref="P7">
    <cfRule type="expression" dxfId="329" priority="84">
      <formula>AND(O7=0,P7=0)</formula>
    </cfRule>
  </conditionalFormatting>
  <conditionalFormatting sqref="I34">
    <cfRule type="cellIs" dxfId="328" priority="63" operator="equal">
      <formula>0</formula>
    </cfRule>
  </conditionalFormatting>
  <conditionalFormatting sqref="J34">
    <cfRule type="expression" dxfId="327" priority="62">
      <formula>AND(I34=0,J34=0)</formula>
    </cfRule>
  </conditionalFormatting>
  <conditionalFormatting sqref="O34">
    <cfRule type="cellIs" dxfId="326" priority="61" operator="equal">
      <formula>0</formula>
    </cfRule>
  </conditionalFormatting>
  <conditionalFormatting sqref="P34">
    <cfRule type="expression" dxfId="325" priority="60">
      <formula>AND(O34=0,P34=0)</formula>
    </cfRule>
  </conditionalFormatting>
  <conditionalFormatting sqref="O25">
    <cfRule type="cellIs" dxfId="324" priority="67" operator="equal">
      <formula>0</formula>
    </cfRule>
  </conditionalFormatting>
  <conditionalFormatting sqref="P25">
    <cfRule type="expression" dxfId="323" priority="66">
      <formula>AND(O25=0,P25=0)</formula>
    </cfRule>
  </conditionalFormatting>
  <conditionalFormatting sqref="I19">
    <cfRule type="cellIs" dxfId="322" priority="75" operator="equal">
      <formula>0</formula>
    </cfRule>
  </conditionalFormatting>
  <conditionalFormatting sqref="J19">
    <cfRule type="expression" dxfId="321" priority="74">
      <formula>AND(I19=0,J19=0)</formula>
    </cfRule>
  </conditionalFormatting>
  <conditionalFormatting sqref="O19">
    <cfRule type="cellIs" dxfId="320" priority="73" operator="equal">
      <formula>0</formula>
    </cfRule>
  </conditionalFormatting>
  <conditionalFormatting sqref="P19">
    <cfRule type="expression" dxfId="319" priority="72">
      <formula>AND(O19=0,P19=0)</formula>
    </cfRule>
  </conditionalFormatting>
  <conditionalFormatting sqref="C25">
    <cfRule type="cellIs" dxfId="318" priority="71" operator="equal">
      <formula>0</formula>
    </cfRule>
  </conditionalFormatting>
  <conditionalFormatting sqref="D25">
    <cfRule type="expression" dxfId="317" priority="70">
      <formula>AND(C25=0,D25=0)</formula>
    </cfRule>
  </conditionalFormatting>
  <conditionalFormatting sqref="C13">
    <cfRule type="cellIs" dxfId="316" priority="83" operator="equal">
      <formula>0</formula>
    </cfRule>
  </conditionalFormatting>
  <conditionalFormatting sqref="D13">
    <cfRule type="expression" dxfId="315" priority="82">
      <formula>AND(C13=0,D13=0)</formula>
    </cfRule>
  </conditionalFormatting>
  <conditionalFormatting sqref="I13">
    <cfRule type="cellIs" dxfId="314" priority="81" operator="equal">
      <formula>0</formula>
    </cfRule>
  </conditionalFormatting>
  <conditionalFormatting sqref="J13">
    <cfRule type="expression" dxfId="313" priority="80">
      <formula>AND(I13=0,J13=0)</formula>
    </cfRule>
  </conditionalFormatting>
  <conditionalFormatting sqref="O13">
    <cfRule type="cellIs" dxfId="312" priority="79" operator="equal">
      <formula>0</formula>
    </cfRule>
  </conditionalFormatting>
  <conditionalFormatting sqref="P13">
    <cfRule type="expression" dxfId="311" priority="78">
      <formula>AND(O13=0,P13=0)</formula>
    </cfRule>
  </conditionalFormatting>
  <conditionalFormatting sqref="C19">
    <cfRule type="cellIs" dxfId="310" priority="77" operator="equal">
      <formula>0</formula>
    </cfRule>
  </conditionalFormatting>
  <conditionalFormatting sqref="D19">
    <cfRule type="expression" dxfId="309" priority="76">
      <formula>AND(C19=0,D19=0)</formula>
    </cfRule>
  </conditionalFormatting>
  <conditionalFormatting sqref="O46">
    <cfRule type="cellIs" dxfId="308" priority="49" operator="equal">
      <formula>0</formula>
    </cfRule>
  </conditionalFormatting>
  <conditionalFormatting sqref="P46">
    <cfRule type="expression" dxfId="307" priority="48">
      <formula>AND(O46=0,P46=0)</formula>
    </cfRule>
  </conditionalFormatting>
  <conditionalFormatting sqref="C52">
    <cfRule type="cellIs" dxfId="306" priority="47" operator="equal">
      <formula>0</formula>
    </cfRule>
  </conditionalFormatting>
  <conditionalFormatting sqref="D52">
    <cfRule type="expression" dxfId="305" priority="46">
      <formula>AND(C52=0,D52=0)</formula>
    </cfRule>
  </conditionalFormatting>
  <conditionalFormatting sqref="I52">
    <cfRule type="cellIs" dxfId="304" priority="45" operator="equal">
      <formula>0</formula>
    </cfRule>
  </conditionalFormatting>
  <conditionalFormatting sqref="J52">
    <cfRule type="expression" dxfId="303" priority="44">
      <formula>AND(I52=0,J52=0)</formula>
    </cfRule>
  </conditionalFormatting>
  <conditionalFormatting sqref="O52">
    <cfRule type="cellIs" dxfId="302" priority="43" operator="equal">
      <formula>0</formula>
    </cfRule>
  </conditionalFormatting>
  <conditionalFormatting sqref="P52">
    <cfRule type="expression" dxfId="301" priority="42">
      <formula>AND(O52=0,P52=0)</formula>
    </cfRule>
  </conditionalFormatting>
  <conditionalFormatting sqref="BO43:BO54">
    <cfRule type="containsText" dxfId="300" priority="41" operator="containsText" text="ok">
      <formula>NOT(ISERROR(SEARCH("ok",BO43)))</formula>
    </cfRule>
  </conditionalFormatting>
  <conditionalFormatting sqref="BP44:BP55">
    <cfRule type="containsText" dxfId="299" priority="40" operator="containsText" text="ok">
      <formula>NOT(ISERROR(SEARCH("ok",BP44)))</formula>
    </cfRule>
  </conditionalFormatting>
  <conditionalFormatting sqref="AS34">
    <cfRule type="expression" dxfId="298" priority="38">
      <formula>AND(AR34=0,AS34=0)</formula>
    </cfRule>
  </conditionalFormatting>
  <conditionalFormatting sqref="AR34">
    <cfRule type="cellIs" dxfId="297" priority="39" operator="equal">
      <formula>0</formula>
    </cfRule>
  </conditionalFormatting>
  <conditionalFormatting sqref="C35">
    <cfRule type="cellIs" dxfId="296" priority="37" operator="equal">
      <formula>0</formula>
    </cfRule>
  </conditionalFormatting>
  <conditionalFormatting sqref="D35">
    <cfRule type="expression" dxfId="295" priority="36">
      <formula>AND(C35=0,D35=0)</formula>
    </cfRule>
  </conditionalFormatting>
  <conditionalFormatting sqref="I35">
    <cfRule type="cellIs" dxfId="294" priority="35" operator="equal">
      <formula>0</formula>
    </cfRule>
  </conditionalFormatting>
  <conditionalFormatting sqref="J35">
    <cfRule type="expression" dxfId="293" priority="34">
      <formula>AND(I35=0,J35=0)</formula>
    </cfRule>
  </conditionalFormatting>
  <conditionalFormatting sqref="O35">
    <cfRule type="cellIs" dxfId="292" priority="33" operator="equal">
      <formula>0</formula>
    </cfRule>
  </conditionalFormatting>
  <conditionalFormatting sqref="P35">
    <cfRule type="expression" dxfId="291" priority="32">
      <formula>AND(O35=0,P35=0)</formula>
    </cfRule>
  </conditionalFormatting>
  <conditionalFormatting sqref="C41">
    <cfRule type="cellIs" dxfId="290" priority="31" operator="equal">
      <formula>0</formula>
    </cfRule>
  </conditionalFormatting>
  <conditionalFormatting sqref="D41">
    <cfRule type="expression" dxfId="289" priority="30">
      <formula>AND(C41=0,D41=0)</formula>
    </cfRule>
  </conditionalFormatting>
  <conditionalFormatting sqref="I41">
    <cfRule type="cellIs" dxfId="288" priority="29" operator="equal">
      <formula>0</formula>
    </cfRule>
  </conditionalFormatting>
  <conditionalFormatting sqref="J41">
    <cfRule type="expression" dxfId="287" priority="28">
      <formula>AND(I41=0,J41=0)</formula>
    </cfRule>
  </conditionalFormatting>
  <conditionalFormatting sqref="O41">
    <cfRule type="cellIs" dxfId="286" priority="27" operator="equal">
      <formula>0</formula>
    </cfRule>
  </conditionalFormatting>
  <conditionalFormatting sqref="P41">
    <cfRule type="expression" dxfId="285" priority="26">
      <formula>AND(O41=0,P41=0)</formula>
    </cfRule>
  </conditionalFormatting>
  <conditionalFormatting sqref="C47">
    <cfRule type="cellIs" dxfId="284" priority="25" operator="equal">
      <formula>0</formula>
    </cfRule>
  </conditionalFormatting>
  <conditionalFormatting sqref="D47">
    <cfRule type="expression" dxfId="283" priority="24">
      <formula>AND(C47=0,D47=0)</formula>
    </cfRule>
  </conditionalFormatting>
  <conditionalFormatting sqref="I47">
    <cfRule type="cellIs" dxfId="282" priority="23" operator="equal">
      <formula>0</formula>
    </cfRule>
  </conditionalFormatting>
  <conditionalFormatting sqref="J47">
    <cfRule type="expression" dxfId="281" priority="22">
      <formula>AND(I47=0,J47=0)</formula>
    </cfRule>
  </conditionalFormatting>
  <conditionalFormatting sqref="O47">
    <cfRule type="cellIs" dxfId="280" priority="21" operator="equal">
      <formula>0</formula>
    </cfRule>
  </conditionalFormatting>
  <conditionalFormatting sqref="P47">
    <cfRule type="expression" dxfId="279" priority="20">
      <formula>AND(O47=0,P47=0)</formula>
    </cfRule>
  </conditionalFormatting>
  <conditionalFormatting sqref="C53">
    <cfRule type="cellIs" dxfId="278" priority="19" operator="equal">
      <formula>0</formula>
    </cfRule>
  </conditionalFormatting>
  <conditionalFormatting sqref="D53">
    <cfRule type="expression" dxfId="277" priority="18">
      <formula>AND(C53=0,D53=0)</formula>
    </cfRule>
  </conditionalFormatting>
  <conditionalFormatting sqref="I53">
    <cfRule type="cellIs" dxfId="276" priority="17" operator="equal">
      <formula>0</formula>
    </cfRule>
  </conditionalFormatting>
  <conditionalFormatting sqref="J53">
    <cfRule type="expression" dxfId="275" priority="16">
      <formula>AND(I53=0,J53=0)</formula>
    </cfRule>
  </conditionalFormatting>
  <conditionalFormatting sqref="O53">
    <cfRule type="cellIs" dxfId="274" priority="15" operator="equal">
      <formula>0</formula>
    </cfRule>
  </conditionalFormatting>
  <conditionalFormatting sqref="P53">
    <cfRule type="expression" dxfId="273" priority="14">
      <formula>AND(O53=0,P53=0)</formula>
    </cfRule>
  </conditionalFormatting>
  <conditionalFormatting sqref="AR35">
    <cfRule type="cellIs" dxfId="272" priority="13" operator="equal">
      <formula>0</formula>
    </cfRule>
  </conditionalFormatting>
  <conditionalFormatting sqref="AS35">
    <cfRule type="expression" dxfId="271" priority="12">
      <formula>AND(AR35=0,AS35=0)</formula>
    </cfRule>
  </conditionalFormatting>
  <conditionalFormatting sqref="BI43:BI54">
    <cfRule type="containsText" dxfId="270" priority="11" operator="containsText" text="ok">
      <formula>NOT(ISERROR(SEARCH("ok",BI43)))</formula>
    </cfRule>
  </conditionalFormatting>
  <conditionalFormatting sqref="AI43:AL54">
    <cfRule type="containsText" dxfId="269" priority="10" operator="containsText" text="ok">
      <formula>NOT(ISERROR(SEARCH("ok",AI43)))</formula>
    </cfRule>
  </conditionalFormatting>
  <conditionalFormatting sqref="AG43:AG54">
    <cfRule type="containsText" dxfId="268" priority="9" operator="containsText" text="ok">
      <formula>NOT(ISERROR(SEARCH("ok",AG43)))</formula>
    </cfRule>
  </conditionalFormatting>
  <conditionalFormatting sqref="BB44:BB54">
    <cfRule type="containsText" dxfId="267" priority="8" operator="containsText" text="ok">
      <formula>NOT(ISERROR(SEARCH("ok",BB44)))</formula>
    </cfRule>
  </conditionalFormatting>
  <conditionalFormatting sqref="AZ43:AZ54">
    <cfRule type="containsText" dxfId="266" priority="7" operator="containsText" text="ok">
      <formula>NOT(ISERROR(SEARCH("ok",AZ43)))</formula>
    </cfRule>
  </conditionalFormatting>
  <conditionalFormatting sqref="BA43:BA54">
    <cfRule type="containsText" dxfId="265" priority="6" operator="containsText" text="ok">
      <formula>NOT(ISERROR(SEARCH("ok",BA43)))</formula>
    </cfRule>
  </conditionalFormatting>
  <conditionalFormatting sqref="BD43:BF54">
    <cfRule type="containsText" dxfId="264" priority="5" operator="containsText" text="ok">
      <formula>NOT(ISERROR(SEARCH("ok",BD43)))</formula>
    </cfRule>
  </conditionalFormatting>
  <conditionalFormatting sqref="AV43:AV54">
    <cfRule type="containsText" dxfId="263" priority="4" operator="containsText" text="ok">
      <formula>NOT(ISERROR(SEARCH("ok",AV43)))</formula>
    </cfRule>
  </conditionalFormatting>
  <conditionalFormatting sqref="AQ43:AS54">
    <cfRule type="containsText" dxfId="262" priority="3" operator="containsText" text="ok">
      <formula>NOT(ISERROR(SEARCH("ok",AQ43)))</formula>
    </cfRule>
  </conditionalFormatting>
  <conditionalFormatting sqref="BH43:BH54">
    <cfRule type="containsText" dxfId="261" priority="2" operator="containsText" text="ok">
      <formula>NOT(ISERROR(SEARCH("ok",BH43)))</formula>
    </cfRule>
  </conditionalFormatting>
  <conditionalFormatting sqref="AF2:AF13">
    <cfRule type="expression" dxfId="26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18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139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156"/>
      <c r="T1" s="156"/>
      <c r="U1" s="156"/>
      <c r="V1" s="156"/>
      <c r="W1" s="156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0.68490083547345926</v>
      </c>
      <c r="BZ1" s="40">
        <f ca="1">RANK(BY1,$BY$1:$BY$100,)</f>
        <v>7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170">
        <f ca="1">RAND()</f>
        <v>0.14751619717636433</v>
      </c>
      <c r="CH1" s="171">
        <f ca="1">RANK(CG1,$CG$1:$CG$9,)</f>
        <v>9</v>
      </c>
      <c r="CI1" s="172"/>
      <c r="CJ1" s="166">
        <v>1</v>
      </c>
      <c r="CK1" s="166">
        <v>0</v>
      </c>
      <c r="CL1" s="166">
        <v>1</v>
      </c>
      <c r="CN1" s="38" t="s">
        <v>24</v>
      </c>
      <c r="CO1" s="39">
        <f ca="1">RAND()</f>
        <v>6.0234100599375506E-2</v>
      </c>
      <c r="CP1" s="40">
        <f t="shared" ref="CP1:CP43" ca="1" si="0">RANK(CO1,$CO$1:$CO$100,)</f>
        <v>40</v>
      </c>
      <c r="CQ1" s="17"/>
      <c r="CR1" s="37">
        <v>1</v>
      </c>
      <c r="CS1" s="37">
        <v>0</v>
      </c>
      <c r="CT1" s="37">
        <v>1</v>
      </c>
      <c r="CV1" s="37"/>
      <c r="CW1" s="37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37"/>
      <c r="Y2" s="56" t="s">
        <v>17</v>
      </c>
      <c r="Z2" s="41">
        <f ca="1">IF(AND(BC2&lt;0,AP2&lt;9),AP2+1,AP2)</f>
        <v>7</v>
      </c>
      <c r="AA2" s="41">
        <f ca="1">AQ2</f>
        <v>0</v>
      </c>
      <c r="AB2" s="41">
        <f ca="1">AR2</f>
        <v>6</v>
      </c>
      <c r="AC2" s="37"/>
      <c r="AD2" s="41">
        <f ca="1">IF(AND(BC2&lt;0,AP2=9),AT2-1,AT2)</f>
        <v>0</v>
      </c>
      <c r="AE2" s="41">
        <f ca="1">AU2</f>
        <v>9</v>
      </c>
      <c r="AF2" s="41">
        <f ca="1">IF(BA2=0,RANDBETWEEN(1,9),AV2)</f>
        <v>9</v>
      </c>
      <c r="AG2" s="37"/>
      <c r="AH2" s="56" t="s">
        <v>140</v>
      </c>
      <c r="AI2" s="41">
        <f ca="1">Z2*100+AA2*10+AB2</f>
        <v>706</v>
      </c>
      <c r="AJ2" s="61" t="s">
        <v>20</v>
      </c>
      <c r="AK2" s="41">
        <f ca="1">AD2*100+AE2*10+AF2</f>
        <v>99</v>
      </c>
      <c r="AL2" s="61" t="s">
        <v>112</v>
      </c>
      <c r="AM2" s="41">
        <f t="shared" ref="AM2:AM13" ca="1" si="1">AI2-AK2</f>
        <v>607</v>
      </c>
      <c r="AN2" s="37"/>
      <c r="AO2" s="56" t="s">
        <v>141</v>
      </c>
      <c r="AP2" s="83">
        <f ca="1">VLOOKUP($BZ1,$CB$1:$CD$101,2,FALSE)</f>
        <v>7</v>
      </c>
      <c r="AQ2" s="173">
        <f ca="1">VLOOKUP($CH1,$CJ$1:$CL$9,2,FALSE)</f>
        <v>0</v>
      </c>
      <c r="AR2" s="83">
        <f ca="1">VLOOKUP($CP1,$CR$1:$CT$101,2,FALSE)</f>
        <v>6</v>
      </c>
      <c r="AS2" s="37"/>
      <c r="AT2" s="83">
        <f ca="1">VLOOKUP($BZ1,$CB$1:$CD$101,3,FALSE)</f>
        <v>0</v>
      </c>
      <c r="AU2" s="173">
        <f ca="1">VLOOKUP($CH1,$CJ$1:$CL$9,3,FALSE)</f>
        <v>9</v>
      </c>
      <c r="AV2" s="83">
        <f ca="1">VLOOKUP($CP1,$CR$1:$CT$101,3,FALSE)</f>
        <v>9</v>
      </c>
      <c r="AW2" s="37"/>
      <c r="AX2" s="56" t="s">
        <v>140</v>
      </c>
      <c r="AY2" s="41">
        <f ca="1">AP2*100+AQ2*10+AR2</f>
        <v>706</v>
      </c>
      <c r="AZ2" s="61" t="s">
        <v>142</v>
      </c>
      <c r="BA2" s="41">
        <f ca="1">AT2*100+AU2*10+AV2</f>
        <v>99</v>
      </c>
      <c r="BB2" s="61" t="s">
        <v>143</v>
      </c>
      <c r="BC2" s="41">
        <f t="shared" ref="BC2:BC13" ca="1" si="2">AY2-BA2</f>
        <v>607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8" ca="1" si="3">RAND()</f>
        <v>0.31239168322007871</v>
      </c>
      <c r="BZ2" s="40">
        <f t="shared" ref="BZ2:BZ18" ca="1" si="4">RANK(BY2,$BY$1:$BY$100,)</f>
        <v>15</v>
      </c>
      <c r="CA2" s="17"/>
      <c r="CB2" s="37">
        <v>2</v>
      </c>
      <c r="CC2" s="37">
        <v>2</v>
      </c>
      <c r="CD2" s="37">
        <v>0</v>
      </c>
      <c r="CG2" s="170">
        <f t="shared" ref="CG2:CG18" ca="1" si="5">RAND()</f>
        <v>0.30055663393809728</v>
      </c>
      <c r="CH2" s="171">
        <f t="shared" ref="CH2:CH9" ca="1" si="6">RANK(CG2,$CG$1:$CG$9,)</f>
        <v>7</v>
      </c>
      <c r="CI2" s="172"/>
      <c r="CJ2" s="166">
        <v>2</v>
      </c>
      <c r="CK2" s="166">
        <v>0</v>
      </c>
      <c r="CL2" s="166">
        <v>2</v>
      </c>
      <c r="CO2" s="39">
        <f t="shared" ref="CO2:CO43" ca="1" si="7">RAND()</f>
        <v>0.60909975512204562</v>
      </c>
      <c r="CP2" s="40">
        <f t="shared" ca="1" si="0"/>
        <v>15</v>
      </c>
      <c r="CQ2" s="17"/>
      <c r="CR2" s="37">
        <v>2</v>
      </c>
      <c r="CS2" s="37">
        <v>0</v>
      </c>
      <c r="CT2" s="37">
        <v>2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144</v>
      </c>
      <c r="Z3" s="41">
        <f t="shared" ref="Z3:Z13" ca="1" si="8">IF(AND(BC3&lt;0,AP3&lt;9),AP3+1,AP3)</f>
        <v>6</v>
      </c>
      <c r="AA3" s="41">
        <f t="shared" ref="AA3:AB13" ca="1" si="9">AQ3</f>
        <v>0</v>
      </c>
      <c r="AB3" s="41">
        <f t="shared" ca="1" si="9"/>
        <v>1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7</v>
      </c>
      <c r="AF3" s="41">
        <f t="shared" ref="AF3:AF13" ca="1" si="12">IF(BA3=0,RANDBETWEEN(1,9),AV3)</f>
        <v>9</v>
      </c>
      <c r="AG3" s="37"/>
      <c r="AH3" s="56" t="s">
        <v>103</v>
      </c>
      <c r="AI3" s="41">
        <f t="shared" ref="AI3:AI13" ca="1" si="13">Z3*100+AA3*10+AB3</f>
        <v>601</v>
      </c>
      <c r="AJ3" s="61" t="s">
        <v>145</v>
      </c>
      <c r="AK3" s="41">
        <f t="shared" ref="AK3:AK13" ca="1" si="14">AD3*100+AE3*10+AF3</f>
        <v>79</v>
      </c>
      <c r="AL3" s="61" t="s">
        <v>21</v>
      </c>
      <c r="AM3" s="41">
        <f t="shared" ca="1" si="1"/>
        <v>522</v>
      </c>
      <c r="AN3" s="37"/>
      <c r="AO3" s="56" t="s">
        <v>103</v>
      </c>
      <c r="AP3" s="83">
        <f t="shared" ref="AP3:AP13" ca="1" si="15">VLOOKUP($BZ2,$CB$1:$CD$101,2,FALSE)</f>
        <v>6</v>
      </c>
      <c r="AQ3" s="173">
        <f t="shared" ref="AQ3:AQ7" ca="1" si="16">VLOOKUP($CH2,$CJ$1:$CL$9,2,FALSE)</f>
        <v>0</v>
      </c>
      <c r="AR3" s="83">
        <f t="shared" ref="AR3:AR13" ca="1" si="17">VLOOKUP($CP2,$CR$1:$CT$101,2,FALSE)</f>
        <v>1</v>
      </c>
      <c r="AS3" s="37"/>
      <c r="AT3" s="83">
        <f t="shared" ref="AT3:AT13" ca="1" si="18">VLOOKUP($BZ2,$CB$1:$CD$101,3,FALSE)</f>
        <v>0</v>
      </c>
      <c r="AU3" s="173">
        <f t="shared" ref="AU3:AU7" ca="1" si="19">VLOOKUP($CH2,$CJ$1:$CL$9,3,FALSE)</f>
        <v>7</v>
      </c>
      <c r="AV3" s="83">
        <f t="shared" ref="AV3:AV13" ca="1" si="20">VLOOKUP($CP2,$CR$1:$CT$101,3,FALSE)</f>
        <v>9</v>
      </c>
      <c r="AW3" s="37"/>
      <c r="AX3" s="56" t="s">
        <v>144</v>
      </c>
      <c r="AY3" s="41">
        <f t="shared" ref="AY3:AY13" ca="1" si="21">AP3*100+AQ3*10+AR3</f>
        <v>601</v>
      </c>
      <c r="AZ3" s="61" t="s">
        <v>20</v>
      </c>
      <c r="BA3" s="41">
        <f t="shared" ref="BA3:BA13" ca="1" si="22">AT3*100+AU3*10+AV3</f>
        <v>79</v>
      </c>
      <c r="BB3" s="61" t="s">
        <v>143</v>
      </c>
      <c r="BC3" s="41">
        <f t="shared" ca="1" si="2"/>
        <v>522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0.30500225333001629</v>
      </c>
      <c r="BZ3" s="40">
        <f t="shared" ca="1" si="4"/>
        <v>16</v>
      </c>
      <c r="CA3" s="17"/>
      <c r="CB3" s="37">
        <v>3</v>
      </c>
      <c r="CC3" s="37">
        <v>3</v>
      </c>
      <c r="CD3" s="37">
        <v>0</v>
      </c>
      <c r="CG3" s="170">
        <f t="shared" ca="1" si="5"/>
        <v>0.88979914260754822</v>
      </c>
      <c r="CH3" s="171">
        <f t="shared" ca="1" si="6"/>
        <v>3</v>
      </c>
      <c r="CI3" s="172"/>
      <c r="CJ3" s="166">
        <v>3</v>
      </c>
      <c r="CK3" s="166">
        <v>0</v>
      </c>
      <c r="CL3" s="166">
        <v>3</v>
      </c>
      <c r="CO3" s="39">
        <f t="shared" ca="1" si="7"/>
        <v>0.37811614720145492</v>
      </c>
      <c r="CP3" s="40">
        <f t="shared" ca="1" si="0"/>
        <v>24</v>
      </c>
      <c r="CQ3" s="17"/>
      <c r="CR3" s="37">
        <v>3</v>
      </c>
      <c r="CS3" s="37">
        <v>0</v>
      </c>
      <c r="CT3" s="37">
        <v>3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146</v>
      </c>
      <c r="Z4" s="41">
        <f t="shared" ca="1" si="8"/>
        <v>7</v>
      </c>
      <c r="AA4" s="41">
        <f t="shared" ca="1" si="9"/>
        <v>0</v>
      </c>
      <c r="AB4" s="41">
        <f t="shared" ca="1" si="9"/>
        <v>3</v>
      </c>
      <c r="AC4" s="37"/>
      <c r="AD4" s="41">
        <f t="shared" ca="1" si="10"/>
        <v>0</v>
      </c>
      <c r="AE4" s="41">
        <f t="shared" ca="1" si="11"/>
        <v>3</v>
      </c>
      <c r="AF4" s="41">
        <f t="shared" ca="1" si="12"/>
        <v>5</v>
      </c>
      <c r="AG4" s="37"/>
      <c r="AH4" s="56" t="s">
        <v>146</v>
      </c>
      <c r="AI4" s="41">
        <f t="shared" ca="1" si="13"/>
        <v>703</v>
      </c>
      <c r="AJ4" s="61" t="s">
        <v>145</v>
      </c>
      <c r="AK4" s="41">
        <f t="shared" ca="1" si="14"/>
        <v>35</v>
      </c>
      <c r="AL4" s="61" t="s">
        <v>21</v>
      </c>
      <c r="AM4" s="41">
        <f t="shared" ca="1" si="1"/>
        <v>668</v>
      </c>
      <c r="AN4" s="37"/>
      <c r="AO4" s="56" t="s">
        <v>147</v>
      </c>
      <c r="AP4" s="83">
        <f t="shared" ca="1" si="15"/>
        <v>7</v>
      </c>
      <c r="AQ4" s="173">
        <f t="shared" ca="1" si="16"/>
        <v>0</v>
      </c>
      <c r="AR4" s="83">
        <f t="shared" ca="1" si="17"/>
        <v>3</v>
      </c>
      <c r="AS4" s="37"/>
      <c r="AT4" s="83">
        <f t="shared" ca="1" si="18"/>
        <v>0</v>
      </c>
      <c r="AU4" s="173">
        <f t="shared" ca="1" si="19"/>
        <v>3</v>
      </c>
      <c r="AV4" s="83">
        <f t="shared" ca="1" si="20"/>
        <v>5</v>
      </c>
      <c r="AW4" s="37"/>
      <c r="AX4" s="56" t="s">
        <v>18</v>
      </c>
      <c r="AY4" s="41">
        <f t="shared" ca="1" si="21"/>
        <v>703</v>
      </c>
      <c r="AZ4" s="61" t="s">
        <v>111</v>
      </c>
      <c r="BA4" s="41">
        <f t="shared" ca="1" si="22"/>
        <v>35</v>
      </c>
      <c r="BB4" s="61" t="s">
        <v>21</v>
      </c>
      <c r="BC4" s="41">
        <f t="shared" ca="1" si="2"/>
        <v>668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0.62955794454109881</v>
      </c>
      <c r="BZ4" s="40">
        <f t="shared" ca="1" si="4"/>
        <v>8</v>
      </c>
      <c r="CA4" s="17"/>
      <c r="CB4" s="37">
        <v>4</v>
      </c>
      <c r="CC4" s="37">
        <v>4</v>
      </c>
      <c r="CD4" s="37">
        <v>0</v>
      </c>
      <c r="CG4" s="170">
        <f t="shared" ca="1" si="5"/>
        <v>0.47481397837801831</v>
      </c>
      <c r="CH4" s="171">
        <f t="shared" ca="1" si="6"/>
        <v>6</v>
      </c>
      <c r="CI4" s="172"/>
      <c r="CJ4" s="166">
        <v>4</v>
      </c>
      <c r="CK4" s="166">
        <v>0</v>
      </c>
      <c r="CL4" s="166">
        <v>4</v>
      </c>
      <c r="CO4" s="39">
        <f t="shared" ca="1" si="7"/>
        <v>0.78711790256441139</v>
      </c>
      <c r="CP4" s="40">
        <f t="shared" ca="1" si="0"/>
        <v>7</v>
      </c>
      <c r="CQ4" s="17"/>
      <c r="CR4" s="37">
        <v>4</v>
      </c>
      <c r="CS4" s="37">
        <v>0</v>
      </c>
      <c r="CT4" s="37">
        <v>4</v>
      </c>
      <c r="CV4" s="36"/>
      <c r="CW4" s="36"/>
    </row>
    <row r="5" spans="1:101" s="1" customFormat="1" ht="36.6" customHeight="1" x14ac:dyDescent="0.25">
      <c r="A5" s="6" t="s">
        <v>17</v>
      </c>
      <c r="B5" s="7"/>
      <c r="C5" s="148"/>
      <c r="D5" s="148"/>
      <c r="E5" s="148"/>
      <c r="F5" s="8"/>
      <c r="G5" s="6" t="s">
        <v>144</v>
      </c>
      <c r="H5" s="7"/>
      <c r="I5" s="148"/>
      <c r="J5" s="148"/>
      <c r="K5" s="148"/>
      <c r="L5" s="8"/>
      <c r="M5" s="6" t="s">
        <v>18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104</v>
      </c>
      <c r="Z5" s="41">
        <f t="shared" ca="1" si="8"/>
        <v>8</v>
      </c>
      <c r="AA5" s="41">
        <f t="shared" ca="1" si="9"/>
        <v>0</v>
      </c>
      <c r="AB5" s="41">
        <f t="shared" ca="1" si="9"/>
        <v>0</v>
      </c>
      <c r="AC5" s="37"/>
      <c r="AD5" s="41">
        <f t="shared" ca="1" si="10"/>
        <v>0</v>
      </c>
      <c r="AE5" s="41">
        <f t="shared" ca="1" si="11"/>
        <v>6</v>
      </c>
      <c r="AF5" s="41">
        <f t="shared" ca="1" si="12"/>
        <v>7</v>
      </c>
      <c r="AG5" s="37"/>
      <c r="AH5" s="56" t="s">
        <v>118</v>
      </c>
      <c r="AI5" s="41">
        <f t="shared" ca="1" si="13"/>
        <v>800</v>
      </c>
      <c r="AJ5" s="61" t="s">
        <v>145</v>
      </c>
      <c r="AK5" s="41">
        <f t="shared" ca="1" si="14"/>
        <v>67</v>
      </c>
      <c r="AL5" s="61" t="s">
        <v>21</v>
      </c>
      <c r="AM5" s="41">
        <f t="shared" ca="1" si="1"/>
        <v>733</v>
      </c>
      <c r="AN5" s="37"/>
      <c r="AO5" s="56" t="s">
        <v>104</v>
      </c>
      <c r="AP5" s="83">
        <f t="shared" ca="1" si="15"/>
        <v>8</v>
      </c>
      <c r="AQ5" s="173">
        <f t="shared" ca="1" si="16"/>
        <v>0</v>
      </c>
      <c r="AR5" s="83">
        <f t="shared" ca="1" si="17"/>
        <v>0</v>
      </c>
      <c r="AS5" s="37"/>
      <c r="AT5" s="83">
        <f t="shared" ca="1" si="18"/>
        <v>0</v>
      </c>
      <c r="AU5" s="173">
        <f t="shared" ca="1" si="19"/>
        <v>6</v>
      </c>
      <c r="AV5" s="83">
        <f t="shared" ca="1" si="20"/>
        <v>7</v>
      </c>
      <c r="AW5" s="37"/>
      <c r="AX5" s="56" t="s">
        <v>148</v>
      </c>
      <c r="AY5" s="41">
        <f t="shared" ca="1" si="21"/>
        <v>800</v>
      </c>
      <c r="AZ5" s="61" t="s">
        <v>111</v>
      </c>
      <c r="BA5" s="41">
        <f t="shared" ca="1" si="22"/>
        <v>67</v>
      </c>
      <c r="BB5" s="61" t="s">
        <v>21</v>
      </c>
      <c r="BC5" s="41">
        <f t="shared" ca="1" si="2"/>
        <v>733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0.62488255721765051</v>
      </c>
      <c r="BZ5" s="40">
        <f t="shared" ca="1" si="4"/>
        <v>9</v>
      </c>
      <c r="CA5" s="17"/>
      <c r="CB5" s="37">
        <v>5</v>
      </c>
      <c r="CC5" s="37">
        <v>5</v>
      </c>
      <c r="CD5" s="37">
        <v>0</v>
      </c>
      <c r="CG5" s="170">
        <f t="shared" ca="1" si="5"/>
        <v>0.82506888148075042</v>
      </c>
      <c r="CH5" s="171">
        <f t="shared" ca="1" si="6"/>
        <v>4</v>
      </c>
      <c r="CI5" s="172"/>
      <c r="CJ5" s="166">
        <v>5</v>
      </c>
      <c r="CK5" s="166">
        <v>0</v>
      </c>
      <c r="CL5" s="166">
        <v>5</v>
      </c>
      <c r="CO5" s="39">
        <f t="shared" ca="1" si="7"/>
        <v>0.3423892988055961</v>
      </c>
      <c r="CP5" s="40">
        <f t="shared" ca="1" si="0"/>
        <v>26</v>
      </c>
      <c r="CQ5" s="17"/>
      <c r="CR5" s="37">
        <v>5</v>
      </c>
      <c r="CS5" s="37">
        <v>0</v>
      </c>
      <c r="CT5" s="37">
        <v>5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7</v>
      </c>
      <c r="D6" s="154">
        <f ca="1">AA2</f>
        <v>0</v>
      </c>
      <c r="E6" s="154">
        <f ca="1">AB2</f>
        <v>6</v>
      </c>
      <c r="F6" s="8"/>
      <c r="G6" s="9"/>
      <c r="H6" s="151"/>
      <c r="I6" s="154">
        <f ca="1">Z3</f>
        <v>6</v>
      </c>
      <c r="J6" s="154">
        <f ca="1">AA3</f>
        <v>0</v>
      </c>
      <c r="K6" s="154">
        <f ca="1">AB3</f>
        <v>1</v>
      </c>
      <c r="L6" s="8"/>
      <c r="M6" s="9"/>
      <c r="N6" s="151"/>
      <c r="O6" s="154">
        <f ca="1">Z4</f>
        <v>7</v>
      </c>
      <c r="P6" s="154">
        <f ca="1">AA4</f>
        <v>0</v>
      </c>
      <c r="Q6" s="154">
        <f ca="1">AB4</f>
        <v>3</v>
      </c>
      <c r="R6" s="8"/>
      <c r="S6" s="2"/>
      <c r="T6" s="2"/>
      <c r="U6" s="2"/>
      <c r="V6" s="2"/>
      <c r="W6" s="2"/>
      <c r="X6" s="37"/>
      <c r="Y6" s="56" t="s">
        <v>149</v>
      </c>
      <c r="Z6" s="41">
        <f t="shared" ca="1" si="8"/>
        <v>9</v>
      </c>
      <c r="AA6" s="41">
        <f t="shared" ca="1" si="9"/>
        <v>0</v>
      </c>
      <c r="AB6" s="41">
        <f t="shared" ca="1" si="9"/>
        <v>3</v>
      </c>
      <c r="AC6" s="37"/>
      <c r="AD6" s="41">
        <f t="shared" ca="1" si="10"/>
        <v>0</v>
      </c>
      <c r="AE6" s="41">
        <f t="shared" ca="1" si="11"/>
        <v>4</v>
      </c>
      <c r="AF6" s="41">
        <f t="shared" ca="1" si="12"/>
        <v>7</v>
      </c>
      <c r="AG6" s="37"/>
      <c r="AH6" s="56" t="s">
        <v>149</v>
      </c>
      <c r="AI6" s="41">
        <f t="shared" ca="1" si="13"/>
        <v>903</v>
      </c>
      <c r="AJ6" s="61" t="s">
        <v>150</v>
      </c>
      <c r="AK6" s="41">
        <f t="shared" ca="1" si="14"/>
        <v>47</v>
      </c>
      <c r="AL6" s="61" t="s">
        <v>143</v>
      </c>
      <c r="AM6" s="41">
        <f t="shared" ca="1" si="1"/>
        <v>856</v>
      </c>
      <c r="AN6" s="37"/>
      <c r="AO6" s="56" t="s">
        <v>149</v>
      </c>
      <c r="AP6" s="83">
        <f t="shared" ca="1" si="15"/>
        <v>9</v>
      </c>
      <c r="AQ6" s="173">
        <f t="shared" ca="1" si="16"/>
        <v>0</v>
      </c>
      <c r="AR6" s="83">
        <f t="shared" ca="1" si="17"/>
        <v>3</v>
      </c>
      <c r="AS6" s="37"/>
      <c r="AT6" s="83">
        <f t="shared" ca="1" si="18"/>
        <v>0</v>
      </c>
      <c r="AU6" s="173">
        <f t="shared" ca="1" si="19"/>
        <v>4</v>
      </c>
      <c r="AV6" s="83">
        <f t="shared" ca="1" si="20"/>
        <v>7</v>
      </c>
      <c r="AW6" s="37"/>
      <c r="AX6" s="56" t="s">
        <v>149</v>
      </c>
      <c r="AY6" s="41">
        <f t="shared" ca="1" si="21"/>
        <v>903</v>
      </c>
      <c r="AZ6" s="61" t="s">
        <v>150</v>
      </c>
      <c r="BA6" s="41">
        <f t="shared" ca="1" si="22"/>
        <v>47</v>
      </c>
      <c r="BB6" s="61" t="s">
        <v>143</v>
      </c>
      <c r="BC6" s="41">
        <f t="shared" ca="1" si="2"/>
        <v>856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0.35456283224389795</v>
      </c>
      <c r="BZ6" s="40">
        <f t="shared" ca="1" si="4"/>
        <v>14</v>
      </c>
      <c r="CA6" s="17"/>
      <c r="CB6" s="37">
        <v>6</v>
      </c>
      <c r="CC6" s="37">
        <v>6</v>
      </c>
      <c r="CD6" s="37">
        <v>0</v>
      </c>
      <c r="CG6" s="170">
        <f t="shared" ca="1" si="5"/>
        <v>0.22642693049219698</v>
      </c>
      <c r="CH6" s="171">
        <f t="shared" ca="1" si="6"/>
        <v>8</v>
      </c>
      <c r="CI6" s="172"/>
      <c r="CJ6" s="166">
        <v>6</v>
      </c>
      <c r="CK6" s="166">
        <v>0</v>
      </c>
      <c r="CL6" s="166">
        <v>6</v>
      </c>
      <c r="CO6" s="39">
        <f t="shared" ca="1" si="7"/>
        <v>0.19685314021637168</v>
      </c>
      <c r="CP6" s="40">
        <f t="shared" ca="1" si="0"/>
        <v>33</v>
      </c>
      <c r="CQ6" s="17"/>
      <c r="CR6" s="37">
        <v>6</v>
      </c>
      <c r="CS6" s="37">
        <v>0</v>
      </c>
      <c r="CT6" s="37">
        <v>6</v>
      </c>
      <c r="CV6" s="36"/>
      <c r="CW6" s="36"/>
    </row>
    <row r="7" spans="1:101" s="1" customFormat="1" ht="42" customHeight="1" thickBot="1" x14ac:dyDescent="0.3">
      <c r="A7" s="9"/>
      <c r="B7" s="152" t="s">
        <v>150</v>
      </c>
      <c r="C7" s="152">
        <f ca="1">AD2</f>
        <v>0</v>
      </c>
      <c r="D7" s="152">
        <f ca="1">AE2</f>
        <v>9</v>
      </c>
      <c r="E7" s="152">
        <f ca="1">AF2</f>
        <v>9</v>
      </c>
      <c r="F7" s="8"/>
      <c r="G7" s="9"/>
      <c r="H7" s="152" t="s">
        <v>20</v>
      </c>
      <c r="I7" s="152">
        <f ca="1">AD3</f>
        <v>0</v>
      </c>
      <c r="J7" s="152">
        <f ca="1">AE3</f>
        <v>7</v>
      </c>
      <c r="K7" s="152">
        <f ca="1">AF3</f>
        <v>9</v>
      </c>
      <c r="L7" s="8"/>
      <c r="M7" s="9"/>
      <c r="N7" s="152" t="s">
        <v>20</v>
      </c>
      <c r="O7" s="152">
        <f ca="1">AD4</f>
        <v>0</v>
      </c>
      <c r="P7" s="152">
        <f ca="1">AE4</f>
        <v>3</v>
      </c>
      <c r="Q7" s="152">
        <f ca="1">AF4</f>
        <v>5</v>
      </c>
      <c r="R7" s="8"/>
      <c r="S7" s="2"/>
      <c r="T7" s="2"/>
      <c r="U7" s="2"/>
      <c r="V7" s="2"/>
      <c r="W7" s="2"/>
      <c r="X7" s="37"/>
      <c r="Y7" s="56" t="s">
        <v>108</v>
      </c>
      <c r="Z7" s="41">
        <f t="shared" ca="1" si="8"/>
        <v>5</v>
      </c>
      <c r="AA7" s="41">
        <f t="shared" ca="1" si="9"/>
        <v>0</v>
      </c>
      <c r="AB7" s="41">
        <f t="shared" ca="1" si="9"/>
        <v>4</v>
      </c>
      <c r="AC7" s="37"/>
      <c r="AD7" s="41">
        <f t="shared" ca="1" si="10"/>
        <v>0</v>
      </c>
      <c r="AE7" s="41">
        <f t="shared" ca="1" si="11"/>
        <v>8</v>
      </c>
      <c r="AF7" s="41">
        <f t="shared" ca="1" si="12"/>
        <v>9</v>
      </c>
      <c r="AG7" s="37"/>
      <c r="AH7" s="56" t="s">
        <v>108</v>
      </c>
      <c r="AI7" s="41">
        <f t="shared" ca="1" si="13"/>
        <v>504</v>
      </c>
      <c r="AJ7" s="61" t="s">
        <v>20</v>
      </c>
      <c r="AK7" s="41">
        <f t="shared" ca="1" si="14"/>
        <v>89</v>
      </c>
      <c r="AL7" s="61" t="s">
        <v>21</v>
      </c>
      <c r="AM7" s="41">
        <f t="shared" ca="1" si="1"/>
        <v>415</v>
      </c>
      <c r="AN7" s="37"/>
      <c r="AO7" s="56" t="s">
        <v>108</v>
      </c>
      <c r="AP7" s="83">
        <f t="shared" ca="1" si="15"/>
        <v>5</v>
      </c>
      <c r="AQ7" s="173">
        <f t="shared" ca="1" si="16"/>
        <v>0</v>
      </c>
      <c r="AR7" s="83">
        <f t="shared" ca="1" si="17"/>
        <v>4</v>
      </c>
      <c r="AS7" s="37"/>
      <c r="AT7" s="83">
        <f t="shared" ca="1" si="18"/>
        <v>0</v>
      </c>
      <c r="AU7" s="173">
        <f t="shared" ca="1" si="19"/>
        <v>8</v>
      </c>
      <c r="AV7" s="83">
        <f t="shared" ca="1" si="20"/>
        <v>9</v>
      </c>
      <c r="AW7" s="37"/>
      <c r="AX7" s="56" t="s">
        <v>108</v>
      </c>
      <c r="AY7" s="41">
        <f t="shared" ca="1" si="21"/>
        <v>504</v>
      </c>
      <c r="AZ7" s="61" t="s">
        <v>20</v>
      </c>
      <c r="BA7" s="41">
        <f t="shared" ca="1" si="22"/>
        <v>89</v>
      </c>
      <c r="BB7" s="61" t="s">
        <v>151</v>
      </c>
      <c r="BC7" s="41">
        <f t="shared" ca="1" si="2"/>
        <v>415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0.98059880983965519</v>
      </c>
      <c r="BZ7" s="40">
        <f t="shared" ca="1" si="4"/>
        <v>1</v>
      </c>
      <c r="CA7" s="17"/>
      <c r="CB7" s="37">
        <v>7</v>
      </c>
      <c r="CC7" s="37">
        <v>7</v>
      </c>
      <c r="CD7" s="37">
        <v>0</v>
      </c>
      <c r="CG7" s="170">
        <f t="shared" ca="1" si="5"/>
        <v>0.98070527621729287</v>
      </c>
      <c r="CH7" s="171">
        <f t="shared" ca="1" si="6"/>
        <v>1</v>
      </c>
      <c r="CI7" s="172"/>
      <c r="CJ7" s="166">
        <v>7</v>
      </c>
      <c r="CK7" s="166">
        <v>0</v>
      </c>
      <c r="CL7" s="166">
        <v>7</v>
      </c>
      <c r="CO7" s="39">
        <f t="shared" ca="1" si="7"/>
        <v>0.13032237094890042</v>
      </c>
      <c r="CP7" s="40">
        <f t="shared" ca="1" si="0"/>
        <v>38</v>
      </c>
      <c r="CQ7" s="17"/>
      <c r="CR7" s="37">
        <v>7</v>
      </c>
      <c r="CS7" s="37">
        <v>0</v>
      </c>
      <c r="CT7" s="37">
        <v>7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8</v>
      </c>
      <c r="Z8" s="41">
        <f t="shared" ca="1" si="8"/>
        <v>1</v>
      </c>
      <c r="AA8" s="41">
        <f t="shared" ca="1" si="9"/>
        <v>0</v>
      </c>
      <c r="AB8" s="41">
        <f t="shared" ca="1" si="9"/>
        <v>6</v>
      </c>
      <c r="AC8" s="37"/>
      <c r="AD8" s="41">
        <f t="shared" ca="1" si="10"/>
        <v>0</v>
      </c>
      <c r="AE8" s="41">
        <f t="shared" ca="1" si="11"/>
        <v>0</v>
      </c>
      <c r="AF8" s="41">
        <f t="shared" ca="1" si="12"/>
        <v>7</v>
      </c>
      <c r="AG8" s="37"/>
      <c r="AH8" s="56" t="s">
        <v>114</v>
      </c>
      <c r="AI8" s="41">
        <f t="shared" ca="1" si="13"/>
        <v>106</v>
      </c>
      <c r="AJ8" s="61" t="s">
        <v>20</v>
      </c>
      <c r="AK8" s="41">
        <f t="shared" ca="1" si="14"/>
        <v>7</v>
      </c>
      <c r="AL8" s="61" t="s">
        <v>117</v>
      </c>
      <c r="AM8" s="41">
        <f t="shared" ca="1" si="1"/>
        <v>99</v>
      </c>
      <c r="AN8" s="37"/>
      <c r="AO8" s="56" t="s">
        <v>8</v>
      </c>
      <c r="AP8" s="83">
        <f t="shared" ca="1" si="15"/>
        <v>1</v>
      </c>
      <c r="AQ8" s="174">
        <f ca="1">VLOOKUP($CH10,$CJ$10:$CL$18,2,FALSE)</f>
        <v>0</v>
      </c>
      <c r="AR8" s="83">
        <f t="shared" ca="1" si="17"/>
        <v>6</v>
      </c>
      <c r="AS8" s="37"/>
      <c r="AT8" s="83">
        <f t="shared" ca="1" si="18"/>
        <v>0</v>
      </c>
      <c r="AU8" s="174">
        <f ca="1">VLOOKUP($CH10,$CJ$10:$CL$18,3,FALSE)</f>
        <v>0</v>
      </c>
      <c r="AV8" s="83">
        <f t="shared" ca="1" si="20"/>
        <v>7</v>
      </c>
      <c r="AW8" s="37"/>
      <c r="AX8" s="56" t="s">
        <v>8</v>
      </c>
      <c r="AY8" s="41">
        <f t="shared" ca="1" si="21"/>
        <v>106</v>
      </c>
      <c r="AZ8" s="61" t="s">
        <v>106</v>
      </c>
      <c r="BA8" s="41">
        <f t="shared" ca="1" si="22"/>
        <v>7</v>
      </c>
      <c r="BB8" s="61" t="s">
        <v>117</v>
      </c>
      <c r="BC8" s="41">
        <f t="shared" ca="1" si="2"/>
        <v>99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0.60079768021106794</v>
      </c>
      <c r="BZ8" s="40">
        <f t="shared" ca="1" si="4"/>
        <v>10</v>
      </c>
      <c r="CA8" s="17"/>
      <c r="CB8" s="37">
        <v>8</v>
      </c>
      <c r="CC8" s="37">
        <v>8</v>
      </c>
      <c r="CD8" s="37">
        <v>0</v>
      </c>
      <c r="CG8" s="170">
        <f t="shared" ca="1" si="5"/>
        <v>0.946703524233386</v>
      </c>
      <c r="CH8" s="171">
        <f t="shared" ca="1" si="6"/>
        <v>2</v>
      </c>
      <c r="CI8" s="172"/>
      <c r="CJ8" s="166">
        <v>8</v>
      </c>
      <c r="CK8" s="166">
        <v>0</v>
      </c>
      <c r="CL8" s="166">
        <v>8</v>
      </c>
      <c r="CO8" s="39">
        <f t="shared" ca="1" si="7"/>
        <v>0.15427972053295602</v>
      </c>
      <c r="CP8" s="40">
        <f t="shared" ca="1" si="0"/>
        <v>35</v>
      </c>
      <c r="CQ8" s="17"/>
      <c r="CR8" s="37">
        <v>8</v>
      </c>
      <c r="CS8" s="37">
        <v>0</v>
      </c>
      <c r="CT8" s="37">
        <v>8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0</v>
      </c>
      <c r="AB9" s="41">
        <f t="shared" ca="1" si="9"/>
        <v>5</v>
      </c>
      <c r="AC9" s="37"/>
      <c r="AD9" s="41">
        <f t="shared" ca="1" si="10"/>
        <v>0</v>
      </c>
      <c r="AE9" s="41">
        <f t="shared" ca="1" si="11"/>
        <v>0</v>
      </c>
      <c r="AF9" s="41">
        <f t="shared" ca="1" si="12"/>
        <v>7</v>
      </c>
      <c r="AG9" s="37"/>
      <c r="AH9" s="56" t="s">
        <v>9</v>
      </c>
      <c r="AI9" s="41">
        <f t="shared" ca="1" si="13"/>
        <v>105</v>
      </c>
      <c r="AJ9" s="61" t="s">
        <v>20</v>
      </c>
      <c r="AK9" s="41">
        <f t="shared" ca="1" si="14"/>
        <v>7</v>
      </c>
      <c r="AL9" s="61" t="s">
        <v>21</v>
      </c>
      <c r="AM9" s="41">
        <f t="shared" ca="1" si="1"/>
        <v>98</v>
      </c>
      <c r="AN9" s="37"/>
      <c r="AO9" s="56" t="s">
        <v>9</v>
      </c>
      <c r="AP9" s="83">
        <f t="shared" ca="1" si="15"/>
        <v>1</v>
      </c>
      <c r="AQ9" s="174">
        <f t="shared" ref="AQ9:AQ13" ca="1" si="23">VLOOKUP($CH11,$CJ$10:$CL$18,2,FALSE)</f>
        <v>0</v>
      </c>
      <c r="AR9" s="83">
        <f t="shared" ca="1" si="17"/>
        <v>5</v>
      </c>
      <c r="AS9" s="37"/>
      <c r="AT9" s="83">
        <f t="shared" ca="1" si="18"/>
        <v>0</v>
      </c>
      <c r="AU9" s="174">
        <f t="shared" ref="AU9:AU13" ca="1" si="24">VLOOKUP($CH11,$CJ$10:$CL$18,3,FALSE)</f>
        <v>0</v>
      </c>
      <c r="AV9" s="83">
        <f t="shared" ca="1" si="20"/>
        <v>7</v>
      </c>
      <c r="AW9" s="37"/>
      <c r="AX9" s="56" t="s">
        <v>9</v>
      </c>
      <c r="AY9" s="41">
        <f t="shared" ca="1" si="21"/>
        <v>105</v>
      </c>
      <c r="AZ9" s="61" t="s">
        <v>20</v>
      </c>
      <c r="BA9" s="41">
        <f t="shared" ca="1" si="22"/>
        <v>7</v>
      </c>
      <c r="BB9" s="61" t="s">
        <v>21</v>
      </c>
      <c r="BC9" s="41">
        <f t="shared" ca="1" si="2"/>
        <v>98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0.83143959251765465</v>
      </c>
      <c r="BZ9" s="40">
        <f t="shared" ca="1" si="4"/>
        <v>5</v>
      </c>
      <c r="CA9" s="17"/>
      <c r="CB9" s="37">
        <v>9</v>
      </c>
      <c r="CC9" s="37">
        <v>9</v>
      </c>
      <c r="CD9" s="37">
        <v>0</v>
      </c>
      <c r="CG9" s="170">
        <f t="shared" ca="1" si="5"/>
        <v>0.78865918218756315</v>
      </c>
      <c r="CH9" s="171">
        <f t="shared" ca="1" si="6"/>
        <v>5</v>
      </c>
      <c r="CI9" s="172"/>
      <c r="CJ9" s="166">
        <v>9</v>
      </c>
      <c r="CK9" s="166">
        <v>0</v>
      </c>
      <c r="CL9" s="166">
        <v>9</v>
      </c>
      <c r="CO9" s="39">
        <f t="shared" ca="1" si="7"/>
        <v>0.86591600074104558</v>
      </c>
      <c r="CP9" s="40">
        <f t="shared" ca="1" si="0"/>
        <v>3</v>
      </c>
      <c r="CQ9" s="17"/>
      <c r="CR9" s="37">
        <v>9</v>
      </c>
      <c r="CS9" s="37">
        <v>0</v>
      </c>
      <c r="CT9" s="37">
        <v>9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10</v>
      </c>
      <c r="Z10" s="41">
        <f t="shared" ca="1" si="8"/>
        <v>5</v>
      </c>
      <c r="AA10" s="41">
        <f t="shared" ca="1" si="9"/>
        <v>0</v>
      </c>
      <c r="AB10" s="41">
        <f t="shared" ca="1" si="9"/>
        <v>0</v>
      </c>
      <c r="AC10" s="37"/>
      <c r="AD10" s="41">
        <f t="shared" ca="1" si="10"/>
        <v>0</v>
      </c>
      <c r="AE10" s="41">
        <f t="shared" ca="1" si="11"/>
        <v>0</v>
      </c>
      <c r="AF10" s="41">
        <f t="shared" ca="1" si="12"/>
        <v>3</v>
      </c>
      <c r="AG10" s="37"/>
      <c r="AH10" s="56" t="s">
        <v>10</v>
      </c>
      <c r="AI10" s="41">
        <f t="shared" ca="1" si="13"/>
        <v>500</v>
      </c>
      <c r="AJ10" s="61" t="s">
        <v>20</v>
      </c>
      <c r="AK10" s="41">
        <f t="shared" ca="1" si="14"/>
        <v>3</v>
      </c>
      <c r="AL10" s="61" t="s">
        <v>21</v>
      </c>
      <c r="AM10" s="41">
        <f t="shared" ca="1" si="1"/>
        <v>497</v>
      </c>
      <c r="AN10" s="37"/>
      <c r="AO10" s="56" t="s">
        <v>10</v>
      </c>
      <c r="AP10" s="83">
        <f t="shared" ca="1" si="15"/>
        <v>5</v>
      </c>
      <c r="AQ10" s="174">
        <f t="shared" ca="1" si="23"/>
        <v>0</v>
      </c>
      <c r="AR10" s="83">
        <f t="shared" ca="1" si="17"/>
        <v>0</v>
      </c>
      <c r="AS10" s="37"/>
      <c r="AT10" s="83">
        <f t="shared" ca="1" si="18"/>
        <v>0</v>
      </c>
      <c r="AU10" s="174">
        <f t="shared" ca="1" si="24"/>
        <v>0</v>
      </c>
      <c r="AV10" s="83">
        <f t="shared" ca="1" si="20"/>
        <v>3</v>
      </c>
      <c r="AW10" s="37"/>
      <c r="AX10" s="56" t="s">
        <v>10</v>
      </c>
      <c r="AY10" s="41">
        <f t="shared" ca="1" si="21"/>
        <v>500</v>
      </c>
      <c r="AZ10" s="61" t="s">
        <v>20</v>
      </c>
      <c r="BA10" s="41">
        <f t="shared" ca="1" si="22"/>
        <v>3</v>
      </c>
      <c r="BB10" s="61" t="s">
        <v>21</v>
      </c>
      <c r="BC10" s="41">
        <f t="shared" ca="1" si="2"/>
        <v>497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0.41719064591664401</v>
      </c>
      <c r="BZ10" s="40">
        <f t="shared" ca="1" si="4"/>
        <v>12</v>
      </c>
      <c r="CA10" s="17"/>
      <c r="CB10" s="37">
        <v>10</v>
      </c>
      <c r="CC10" s="37">
        <v>1</v>
      </c>
      <c r="CD10" s="37">
        <v>0</v>
      </c>
      <c r="CG10" s="175">
        <f t="shared" ca="1" si="5"/>
        <v>0.11624029489066556</v>
      </c>
      <c r="CH10" s="176">
        <f ca="1">RANK(CG10,$CG$10:$CG$18,)</f>
        <v>7</v>
      </c>
      <c r="CI10" s="177"/>
      <c r="CJ10" s="178">
        <v>1</v>
      </c>
      <c r="CK10" s="178">
        <v>0</v>
      </c>
      <c r="CL10" s="178">
        <v>0</v>
      </c>
      <c r="CO10" s="39">
        <f t="shared" ca="1" si="7"/>
        <v>0.32022000665480566</v>
      </c>
      <c r="CP10" s="40">
        <f t="shared" ca="1" si="0"/>
        <v>27</v>
      </c>
      <c r="CQ10" s="17"/>
      <c r="CR10" s="37">
        <v>10</v>
      </c>
      <c r="CS10" s="37">
        <v>1</v>
      </c>
      <c r="CT10" s="37">
        <v>4</v>
      </c>
      <c r="CV10" s="36"/>
      <c r="CW10" s="36"/>
    </row>
    <row r="11" spans="1:101" s="1" customFormat="1" ht="36.6" customHeight="1" x14ac:dyDescent="0.25">
      <c r="A11" s="6" t="s">
        <v>104</v>
      </c>
      <c r="B11" s="7"/>
      <c r="C11" s="148"/>
      <c r="D11" s="148"/>
      <c r="E11" s="148"/>
      <c r="F11" s="8"/>
      <c r="G11" s="6" t="s">
        <v>105</v>
      </c>
      <c r="H11" s="7"/>
      <c r="I11" s="148"/>
      <c r="J11" s="148"/>
      <c r="K11" s="148"/>
      <c r="L11" s="8"/>
      <c r="M11" s="6" t="s">
        <v>108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152</v>
      </c>
      <c r="Z11" s="41">
        <f t="shared" ca="1" si="8"/>
        <v>3</v>
      </c>
      <c r="AA11" s="41">
        <f t="shared" ca="1" si="9"/>
        <v>0</v>
      </c>
      <c r="AB11" s="41">
        <f t="shared" ca="1" si="9"/>
        <v>3</v>
      </c>
      <c r="AC11" s="37"/>
      <c r="AD11" s="41">
        <f t="shared" ca="1" si="10"/>
        <v>0</v>
      </c>
      <c r="AE11" s="41">
        <f t="shared" ca="1" si="11"/>
        <v>0</v>
      </c>
      <c r="AF11" s="41">
        <f t="shared" ca="1" si="12"/>
        <v>8</v>
      </c>
      <c r="AG11" s="37"/>
      <c r="AH11" s="56" t="s">
        <v>13</v>
      </c>
      <c r="AI11" s="41">
        <f t="shared" ca="1" si="13"/>
        <v>303</v>
      </c>
      <c r="AJ11" s="61" t="s">
        <v>20</v>
      </c>
      <c r="AK11" s="41">
        <f t="shared" ca="1" si="14"/>
        <v>8</v>
      </c>
      <c r="AL11" s="61" t="s">
        <v>21</v>
      </c>
      <c r="AM11" s="41">
        <f t="shared" ca="1" si="1"/>
        <v>295</v>
      </c>
      <c r="AN11" s="37"/>
      <c r="AO11" s="56" t="s">
        <v>152</v>
      </c>
      <c r="AP11" s="83">
        <f t="shared" ca="1" si="15"/>
        <v>3</v>
      </c>
      <c r="AQ11" s="174">
        <f t="shared" ca="1" si="23"/>
        <v>0</v>
      </c>
      <c r="AR11" s="83">
        <f t="shared" ca="1" si="17"/>
        <v>3</v>
      </c>
      <c r="AS11" s="37"/>
      <c r="AT11" s="83">
        <f t="shared" ca="1" si="18"/>
        <v>0</v>
      </c>
      <c r="AU11" s="174">
        <f t="shared" ca="1" si="24"/>
        <v>0</v>
      </c>
      <c r="AV11" s="83">
        <f t="shared" ca="1" si="20"/>
        <v>8</v>
      </c>
      <c r="AW11" s="37"/>
      <c r="AX11" s="56" t="s">
        <v>13</v>
      </c>
      <c r="AY11" s="41">
        <f t="shared" ca="1" si="21"/>
        <v>303</v>
      </c>
      <c r="AZ11" s="61" t="s">
        <v>20</v>
      </c>
      <c r="BA11" s="41">
        <f t="shared" ca="1" si="22"/>
        <v>8</v>
      </c>
      <c r="BB11" s="61" t="s">
        <v>21</v>
      </c>
      <c r="BC11" s="41">
        <f t="shared" ca="1" si="2"/>
        <v>295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0.37351133726030239</v>
      </c>
      <c r="BZ11" s="40">
        <f t="shared" ca="1" si="4"/>
        <v>13</v>
      </c>
      <c r="CA11" s="17"/>
      <c r="CB11" s="37">
        <v>11</v>
      </c>
      <c r="CC11" s="37">
        <v>2</v>
      </c>
      <c r="CD11" s="37">
        <v>0</v>
      </c>
      <c r="CG11" s="175">
        <f t="shared" ca="1" si="5"/>
        <v>0.35720511046422054</v>
      </c>
      <c r="CH11" s="176">
        <f t="shared" ref="CH11:CH18" ca="1" si="25">RANK(CG11,$CG$10:$CG$18,)</f>
        <v>6</v>
      </c>
      <c r="CI11" s="177"/>
      <c r="CJ11" s="178">
        <v>2</v>
      </c>
      <c r="CK11" s="178">
        <v>0</v>
      </c>
      <c r="CL11" s="178">
        <v>0</v>
      </c>
      <c r="CO11" s="39">
        <f t="shared" ca="1" si="7"/>
        <v>2.6885986677112284E-2</v>
      </c>
      <c r="CP11" s="40">
        <f t="shared" ca="1" si="0"/>
        <v>43</v>
      </c>
      <c r="CQ11" s="17"/>
      <c r="CR11" s="37">
        <v>11</v>
      </c>
      <c r="CS11" s="37">
        <v>1</v>
      </c>
      <c r="CT11" s="37">
        <v>5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8</v>
      </c>
      <c r="D12" s="154">
        <f ca="1">AA5</f>
        <v>0</v>
      </c>
      <c r="E12" s="154">
        <f ca="1">AB5</f>
        <v>0</v>
      </c>
      <c r="F12" s="8"/>
      <c r="G12" s="9"/>
      <c r="H12" s="151"/>
      <c r="I12" s="154">
        <f ca="1">Z6</f>
        <v>9</v>
      </c>
      <c r="J12" s="154">
        <f ca="1">AA6</f>
        <v>0</v>
      </c>
      <c r="K12" s="154">
        <f ca="1">AB6</f>
        <v>3</v>
      </c>
      <c r="L12" s="8"/>
      <c r="M12" s="9"/>
      <c r="N12" s="151"/>
      <c r="O12" s="154">
        <f ca="1">Z7</f>
        <v>5</v>
      </c>
      <c r="P12" s="154">
        <f ca="1">AA7</f>
        <v>0</v>
      </c>
      <c r="Q12" s="154">
        <f ca="1">AB7</f>
        <v>4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4</v>
      </c>
      <c r="AA12" s="41">
        <f t="shared" ca="1" si="9"/>
        <v>0</v>
      </c>
      <c r="AB12" s="41">
        <f t="shared" ca="1" si="9"/>
        <v>8</v>
      </c>
      <c r="AC12" s="37"/>
      <c r="AD12" s="41">
        <f t="shared" ca="1" si="10"/>
        <v>0</v>
      </c>
      <c r="AE12" s="41">
        <f t="shared" ca="1" si="11"/>
        <v>0</v>
      </c>
      <c r="AF12" s="41">
        <f t="shared" ca="1" si="12"/>
        <v>9</v>
      </c>
      <c r="AG12" s="37"/>
      <c r="AH12" s="56" t="s">
        <v>12</v>
      </c>
      <c r="AI12" s="41">
        <f t="shared" ca="1" si="13"/>
        <v>408</v>
      </c>
      <c r="AJ12" s="61" t="s">
        <v>20</v>
      </c>
      <c r="AK12" s="41">
        <f t="shared" ca="1" si="14"/>
        <v>9</v>
      </c>
      <c r="AL12" s="61" t="s">
        <v>21</v>
      </c>
      <c r="AM12" s="41">
        <f t="shared" ca="1" si="1"/>
        <v>399</v>
      </c>
      <c r="AN12" s="37"/>
      <c r="AO12" s="56" t="s">
        <v>12</v>
      </c>
      <c r="AP12" s="83">
        <f t="shared" ca="1" si="15"/>
        <v>4</v>
      </c>
      <c r="AQ12" s="174">
        <f t="shared" ca="1" si="23"/>
        <v>0</v>
      </c>
      <c r="AR12" s="83">
        <f t="shared" ca="1" si="17"/>
        <v>8</v>
      </c>
      <c r="AS12" s="37"/>
      <c r="AT12" s="83">
        <f t="shared" ca="1" si="18"/>
        <v>0</v>
      </c>
      <c r="AU12" s="174">
        <f t="shared" ca="1" si="24"/>
        <v>0</v>
      </c>
      <c r="AV12" s="83">
        <f t="shared" ca="1" si="20"/>
        <v>9</v>
      </c>
      <c r="AW12" s="37"/>
      <c r="AX12" s="56" t="s">
        <v>12</v>
      </c>
      <c r="AY12" s="41">
        <f t="shared" ca="1" si="21"/>
        <v>408</v>
      </c>
      <c r="AZ12" s="61" t="s">
        <v>20</v>
      </c>
      <c r="BA12" s="41">
        <f t="shared" ca="1" si="22"/>
        <v>9</v>
      </c>
      <c r="BB12" s="61" t="s">
        <v>21</v>
      </c>
      <c r="BC12" s="41">
        <f t="shared" ca="1" si="2"/>
        <v>399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0.84312641013778533</v>
      </c>
      <c r="BZ12" s="40">
        <f t="shared" ca="1" si="4"/>
        <v>3</v>
      </c>
      <c r="CA12" s="17"/>
      <c r="CB12" s="37">
        <v>12</v>
      </c>
      <c r="CC12" s="37">
        <v>3</v>
      </c>
      <c r="CD12" s="37">
        <v>0</v>
      </c>
      <c r="CG12" s="175">
        <f t="shared" ca="1" si="5"/>
        <v>2.4177478115158357E-2</v>
      </c>
      <c r="CH12" s="176">
        <f t="shared" ca="1" si="25"/>
        <v>8</v>
      </c>
      <c r="CI12" s="177"/>
      <c r="CJ12" s="178">
        <v>3</v>
      </c>
      <c r="CK12" s="178">
        <v>0</v>
      </c>
      <c r="CL12" s="178">
        <v>0</v>
      </c>
      <c r="CO12" s="39">
        <f t="shared" ca="1" si="7"/>
        <v>4.6359823767845976E-2</v>
      </c>
      <c r="CP12" s="40">
        <f t="shared" ca="1" si="0"/>
        <v>41</v>
      </c>
      <c r="CQ12" s="17"/>
      <c r="CR12" s="37">
        <v>12</v>
      </c>
      <c r="CS12" s="37">
        <v>1</v>
      </c>
      <c r="CT12" s="37">
        <v>6</v>
      </c>
      <c r="CV12" s="36"/>
      <c r="CW12" s="36"/>
    </row>
    <row r="13" spans="1:101" s="1" customFormat="1" ht="42" customHeight="1" thickBot="1" x14ac:dyDescent="0.3">
      <c r="A13" s="9"/>
      <c r="B13" s="152" t="s">
        <v>20</v>
      </c>
      <c r="C13" s="152">
        <f ca="1">AD5</f>
        <v>0</v>
      </c>
      <c r="D13" s="152">
        <f ca="1">AE5</f>
        <v>6</v>
      </c>
      <c r="E13" s="152">
        <f ca="1">AF5</f>
        <v>7</v>
      </c>
      <c r="F13" s="8"/>
      <c r="G13" s="9"/>
      <c r="H13" s="152" t="s">
        <v>20</v>
      </c>
      <c r="I13" s="152">
        <f ca="1">AD6</f>
        <v>0</v>
      </c>
      <c r="J13" s="152">
        <f ca="1">AE6</f>
        <v>4</v>
      </c>
      <c r="K13" s="152">
        <f ca="1">AF6</f>
        <v>7</v>
      </c>
      <c r="L13" s="8"/>
      <c r="M13" s="9"/>
      <c r="N13" s="152" t="s">
        <v>106</v>
      </c>
      <c r="O13" s="152">
        <f ca="1">AD7</f>
        <v>0</v>
      </c>
      <c r="P13" s="152">
        <f ca="1">AE7</f>
        <v>8</v>
      </c>
      <c r="Q13" s="152">
        <f ca="1">AF7</f>
        <v>9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3</v>
      </c>
      <c r="AA13" s="41">
        <f t="shared" ca="1" si="9"/>
        <v>0</v>
      </c>
      <c r="AB13" s="41">
        <f t="shared" ca="1" si="9"/>
        <v>7</v>
      </c>
      <c r="AC13" s="37"/>
      <c r="AD13" s="41">
        <f t="shared" ca="1" si="10"/>
        <v>0</v>
      </c>
      <c r="AE13" s="41">
        <f t="shared" ca="1" si="11"/>
        <v>0</v>
      </c>
      <c r="AF13" s="41">
        <f t="shared" ca="1" si="12"/>
        <v>8</v>
      </c>
      <c r="AG13" s="37"/>
      <c r="AH13" s="56" t="s">
        <v>11</v>
      </c>
      <c r="AI13" s="41">
        <f t="shared" ca="1" si="13"/>
        <v>307</v>
      </c>
      <c r="AJ13" s="61" t="s">
        <v>20</v>
      </c>
      <c r="AK13" s="41">
        <f t="shared" ca="1" si="14"/>
        <v>8</v>
      </c>
      <c r="AL13" s="61" t="s">
        <v>21</v>
      </c>
      <c r="AM13" s="41">
        <f t="shared" ca="1" si="1"/>
        <v>299</v>
      </c>
      <c r="AN13" s="37"/>
      <c r="AO13" s="56" t="s">
        <v>11</v>
      </c>
      <c r="AP13" s="83">
        <f t="shared" ca="1" si="15"/>
        <v>3</v>
      </c>
      <c r="AQ13" s="174">
        <f t="shared" ca="1" si="23"/>
        <v>0</v>
      </c>
      <c r="AR13" s="83">
        <f t="shared" ca="1" si="17"/>
        <v>7</v>
      </c>
      <c r="AS13" s="37"/>
      <c r="AT13" s="83">
        <f t="shared" ca="1" si="18"/>
        <v>0</v>
      </c>
      <c r="AU13" s="174">
        <f t="shared" ca="1" si="24"/>
        <v>0</v>
      </c>
      <c r="AV13" s="83">
        <f t="shared" ca="1" si="20"/>
        <v>8</v>
      </c>
      <c r="AW13" s="37"/>
      <c r="AX13" s="56" t="s">
        <v>11</v>
      </c>
      <c r="AY13" s="41">
        <f t="shared" ca="1" si="21"/>
        <v>307</v>
      </c>
      <c r="AZ13" s="61" t="s">
        <v>20</v>
      </c>
      <c r="BA13" s="41">
        <f t="shared" ca="1" si="22"/>
        <v>8</v>
      </c>
      <c r="BB13" s="61" t="s">
        <v>21</v>
      </c>
      <c r="BC13" s="41">
        <f t="shared" ca="1" si="2"/>
        <v>299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0.27177512458296915</v>
      </c>
      <c r="BZ13" s="40">
        <f t="shared" ca="1" si="4"/>
        <v>17</v>
      </c>
      <c r="CA13" s="17"/>
      <c r="CB13" s="37">
        <v>13</v>
      </c>
      <c r="CC13" s="37">
        <v>4</v>
      </c>
      <c r="CD13" s="37">
        <v>0</v>
      </c>
      <c r="CG13" s="175">
        <f t="shared" ca="1" si="5"/>
        <v>0.37081749682403742</v>
      </c>
      <c r="CH13" s="176">
        <f t="shared" ca="1" si="25"/>
        <v>5</v>
      </c>
      <c r="CI13" s="177"/>
      <c r="CJ13" s="178">
        <v>4</v>
      </c>
      <c r="CK13" s="178">
        <v>0</v>
      </c>
      <c r="CL13" s="178">
        <v>0</v>
      </c>
      <c r="CO13" s="39">
        <f t="shared" ca="1" si="7"/>
        <v>0.75783715492297743</v>
      </c>
      <c r="CP13" s="40">
        <f t="shared" ca="1" si="0"/>
        <v>11</v>
      </c>
      <c r="CQ13" s="17"/>
      <c r="CR13" s="37">
        <v>13</v>
      </c>
      <c r="CS13" s="37">
        <v>1</v>
      </c>
      <c r="CT13" s="37">
        <v>7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56</v>
      </c>
      <c r="AA14" s="145" t="s">
        <v>30</v>
      </c>
      <c r="AB14" s="145" t="s">
        <v>32</v>
      </c>
      <c r="AC14" s="145" t="s">
        <v>31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0.49470896013888244</v>
      </c>
      <c r="BZ14" s="40">
        <f t="shared" ca="1" si="4"/>
        <v>11</v>
      </c>
      <c r="CA14" s="17"/>
      <c r="CB14" s="37">
        <v>14</v>
      </c>
      <c r="CC14" s="37">
        <v>5</v>
      </c>
      <c r="CD14" s="37">
        <v>0</v>
      </c>
      <c r="CG14" s="175">
        <f t="shared" ca="1" si="5"/>
        <v>0.49425131176480641</v>
      </c>
      <c r="CH14" s="176">
        <f t="shared" ca="1" si="25"/>
        <v>3</v>
      </c>
      <c r="CI14" s="177"/>
      <c r="CJ14" s="178">
        <v>5</v>
      </c>
      <c r="CK14" s="178">
        <v>0</v>
      </c>
      <c r="CL14" s="178">
        <v>0</v>
      </c>
      <c r="CO14" s="39">
        <f t="shared" ca="1" si="7"/>
        <v>0.47158399703904652</v>
      </c>
      <c r="CP14" s="40">
        <f t="shared" ca="1" si="0"/>
        <v>22</v>
      </c>
      <c r="CQ14" s="17"/>
      <c r="CR14" s="37">
        <v>14</v>
      </c>
      <c r="CS14" s="37">
        <v>1</v>
      </c>
      <c r="CT14" s="37">
        <v>8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1.3368076148510544E-2</v>
      </c>
      <c r="BZ15" s="40">
        <f t="shared" ca="1" si="4"/>
        <v>18</v>
      </c>
      <c r="CA15" s="17"/>
      <c r="CB15" s="37">
        <v>15</v>
      </c>
      <c r="CC15" s="37">
        <v>6</v>
      </c>
      <c r="CD15" s="37">
        <v>0</v>
      </c>
      <c r="CG15" s="175">
        <f t="shared" ca="1" si="5"/>
        <v>0.87373064939696732</v>
      </c>
      <c r="CH15" s="176">
        <f t="shared" ca="1" si="25"/>
        <v>1</v>
      </c>
      <c r="CI15" s="177"/>
      <c r="CJ15" s="178">
        <v>6</v>
      </c>
      <c r="CK15" s="178">
        <v>0</v>
      </c>
      <c r="CL15" s="178">
        <v>0</v>
      </c>
      <c r="CO15" s="39">
        <f t="shared" ca="1" si="7"/>
        <v>0.5928615946348228</v>
      </c>
      <c r="CP15" s="40">
        <f t="shared" ca="1" si="0"/>
        <v>16</v>
      </c>
      <c r="CQ15" s="17"/>
      <c r="CR15" s="37">
        <v>15</v>
      </c>
      <c r="CS15" s="37">
        <v>1</v>
      </c>
      <c r="CT15" s="37">
        <v>9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17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0.75812357582258116</v>
      </c>
      <c r="BZ16" s="40">
        <f t="shared" ca="1" si="4"/>
        <v>6</v>
      </c>
      <c r="CA16" s="17"/>
      <c r="CB16" s="37">
        <v>16</v>
      </c>
      <c r="CC16" s="37">
        <v>7</v>
      </c>
      <c r="CD16" s="37">
        <v>0</v>
      </c>
      <c r="CG16" s="175">
        <f t="shared" ca="1" si="5"/>
        <v>0.38168970573385463</v>
      </c>
      <c r="CH16" s="176">
        <f t="shared" ca="1" si="25"/>
        <v>4</v>
      </c>
      <c r="CI16" s="177"/>
      <c r="CJ16" s="178">
        <v>7</v>
      </c>
      <c r="CK16" s="178">
        <v>0</v>
      </c>
      <c r="CL16" s="178">
        <v>0</v>
      </c>
      <c r="CO16" s="39">
        <f t="shared" ca="1" si="7"/>
        <v>4.5407440094671681E-2</v>
      </c>
      <c r="CP16" s="40">
        <f t="shared" ca="1" si="0"/>
        <v>42</v>
      </c>
      <c r="CQ16" s="17"/>
      <c r="CR16" s="37">
        <v>16</v>
      </c>
      <c r="CS16" s="37">
        <v>2</v>
      </c>
      <c r="CT16" s="37">
        <v>3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103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0.85312921833905686</v>
      </c>
      <c r="BZ17" s="40">
        <f t="shared" ca="1" si="4"/>
        <v>2</v>
      </c>
      <c r="CA17" s="17"/>
      <c r="CB17" s="37">
        <v>17</v>
      </c>
      <c r="CC17" s="37">
        <v>8</v>
      </c>
      <c r="CD17" s="37">
        <v>0</v>
      </c>
      <c r="CG17" s="175">
        <f t="shared" ca="1" si="5"/>
        <v>1.2215339641955758E-2</v>
      </c>
      <c r="CH17" s="176">
        <f t="shared" ca="1" si="25"/>
        <v>9</v>
      </c>
      <c r="CI17" s="177"/>
      <c r="CJ17" s="178">
        <v>8</v>
      </c>
      <c r="CK17" s="178">
        <v>0</v>
      </c>
      <c r="CL17" s="178">
        <v>0</v>
      </c>
      <c r="CO17" s="39">
        <f t="shared" ca="1" si="7"/>
        <v>0.36948393216308584</v>
      </c>
      <c r="CP17" s="40">
        <f t="shared" ca="1" si="0"/>
        <v>25</v>
      </c>
      <c r="CQ17" s="17"/>
      <c r="CR17" s="37">
        <v>17</v>
      </c>
      <c r="CS17" s="37">
        <v>2</v>
      </c>
      <c r="CT17" s="37">
        <v>4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1</v>
      </c>
      <c r="D18" s="154">
        <f ca="1">AA8</f>
        <v>0</v>
      </c>
      <c r="E18" s="154">
        <f ca="1">AB8</f>
        <v>6</v>
      </c>
      <c r="F18" s="8"/>
      <c r="G18" s="9"/>
      <c r="H18" s="151"/>
      <c r="I18" s="154">
        <f ca="1">Z9</f>
        <v>1</v>
      </c>
      <c r="J18" s="154">
        <f ca="1">AA9</f>
        <v>0</v>
      </c>
      <c r="K18" s="154">
        <f ca="1">AB9</f>
        <v>5</v>
      </c>
      <c r="L18" s="8"/>
      <c r="M18" s="9"/>
      <c r="N18" s="151"/>
      <c r="O18" s="154">
        <f ca="1">Z10</f>
        <v>5</v>
      </c>
      <c r="P18" s="154">
        <f ca="1">AA10</f>
        <v>0</v>
      </c>
      <c r="Q18" s="154">
        <f ca="1">AB10</f>
        <v>0</v>
      </c>
      <c r="R18" s="8"/>
      <c r="S18" s="2"/>
      <c r="T18" s="2"/>
      <c r="U18" s="2"/>
      <c r="V18" s="2"/>
      <c r="W18" s="2"/>
      <c r="X18" s="37"/>
      <c r="Y18" s="56" t="s">
        <v>153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0.83844513334484128</v>
      </c>
      <c r="BZ18" s="40">
        <f t="shared" ca="1" si="4"/>
        <v>4</v>
      </c>
      <c r="CA18" s="17"/>
      <c r="CB18" s="37">
        <v>18</v>
      </c>
      <c r="CC18" s="37">
        <v>9</v>
      </c>
      <c r="CD18" s="37">
        <v>0</v>
      </c>
      <c r="CG18" s="175">
        <f t="shared" ca="1" si="5"/>
        <v>0.62441664100726024</v>
      </c>
      <c r="CH18" s="176">
        <f t="shared" ca="1" si="25"/>
        <v>2</v>
      </c>
      <c r="CI18" s="177"/>
      <c r="CJ18" s="178">
        <v>9</v>
      </c>
      <c r="CK18" s="178">
        <v>0</v>
      </c>
      <c r="CL18" s="178">
        <v>0</v>
      </c>
      <c r="CO18" s="39">
        <f t="shared" ca="1" si="7"/>
        <v>0.16732557592430686</v>
      </c>
      <c r="CP18" s="40">
        <f t="shared" ca="1" si="0"/>
        <v>34</v>
      </c>
      <c r="CQ18" s="17"/>
      <c r="CR18" s="37">
        <v>18</v>
      </c>
      <c r="CS18" s="37">
        <v>2</v>
      </c>
      <c r="CT18" s="37">
        <v>5</v>
      </c>
      <c r="CV18" s="36"/>
      <c r="CW18" s="36"/>
    </row>
    <row r="19" spans="1:101" s="1" customFormat="1" ht="42" customHeight="1" thickBot="1" x14ac:dyDescent="0.3">
      <c r="A19" s="9"/>
      <c r="B19" s="152" t="s">
        <v>111</v>
      </c>
      <c r="C19" s="152">
        <f ca="1">AD8</f>
        <v>0</v>
      </c>
      <c r="D19" s="152">
        <f ca="1">AE8</f>
        <v>0</v>
      </c>
      <c r="E19" s="152">
        <f ca="1">AF8</f>
        <v>7</v>
      </c>
      <c r="F19" s="8"/>
      <c r="G19" s="9"/>
      <c r="H19" s="152" t="s">
        <v>20</v>
      </c>
      <c r="I19" s="152">
        <f ca="1">AD9</f>
        <v>0</v>
      </c>
      <c r="J19" s="152">
        <f ca="1">AE9</f>
        <v>0</v>
      </c>
      <c r="K19" s="152">
        <f ca="1">AF9</f>
        <v>7</v>
      </c>
      <c r="L19" s="8"/>
      <c r="M19" s="9"/>
      <c r="N19" s="152" t="s">
        <v>20</v>
      </c>
      <c r="O19" s="152">
        <f ca="1">AD10</f>
        <v>0</v>
      </c>
      <c r="P19" s="152">
        <f ca="1">AE10</f>
        <v>0</v>
      </c>
      <c r="Q19" s="152">
        <f ca="1">AF10</f>
        <v>3</v>
      </c>
      <c r="R19" s="8"/>
      <c r="S19" s="2"/>
      <c r="T19" s="2"/>
      <c r="U19" s="2"/>
      <c r="V19" s="2"/>
      <c r="W19" s="2"/>
      <c r="X19" s="37"/>
      <c r="Y19" s="56" t="s">
        <v>104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/>
      <c r="CH19" s="40"/>
      <c r="CI19" s="17"/>
      <c r="CJ19" s="37"/>
      <c r="CK19" s="36"/>
      <c r="CL19" s="37"/>
      <c r="CO19" s="39">
        <f t="shared" ca="1" si="7"/>
        <v>0.51094385863253333</v>
      </c>
      <c r="CP19" s="40">
        <f t="shared" ca="1" si="0"/>
        <v>19</v>
      </c>
      <c r="CQ19" s="17"/>
      <c r="CR19" s="37">
        <v>19</v>
      </c>
      <c r="CS19" s="37">
        <v>2</v>
      </c>
      <c r="CT19" s="37">
        <v>6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105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/>
      <c r="CH20" s="40"/>
      <c r="CI20" s="17"/>
      <c r="CJ20" s="37"/>
      <c r="CK20" s="37"/>
      <c r="CL20" s="37"/>
      <c r="CO20" s="39">
        <f t="shared" ca="1" si="7"/>
        <v>0.13432225329723424</v>
      </c>
      <c r="CP20" s="40">
        <f t="shared" ca="1" si="0"/>
        <v>37</v>
      </c>
      <c r="CQ20" s="17"/>
      <c r="CR20" s="37">
        <v>20</v>
      </c>
      <c r="CS20" s="37">
        <v>2</v>
      </c>
      <c r="CT20" s="37">
        <v>7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108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/>
      <c r="CH21" s="40"/>
      <c r="CI21" s="17"/>
      <c r="CJ21" s="37"/>
      <c r="CK21" s="37"/>
      <c r="CL21" s="37"/>
      <c r="CO21" s="39">
        <f t="shared" ca="1" si="7"/>
        <v>0.6269086873879236</v>
      </c>
      <c r="CP21" s="40">
        <f t="shared" ca="1" si="0"/>
        <v>14</v>
      </c>
      <c r="CQ21" s="17"/>
      <c r="CR21" s="37">
        <v>21</v>
      </c>
      <c r="CS21" s="37">
        <v>2</v>
      </c>
      <c r="CT21" s="37">
        <v>8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/>
      <c r="CH22" s="40"/>
      <c r="CI22" s="17"/>
      <c r="CJ22" s="37"/>
      <c r="CK22" s="36"/>
      <c r="CL22" s="37"/>
      <c r="CO22" s="39">
        <f t="shared" ca="1" si="7"/>
        <v>0.24695931439383834</v>
      </c>
      <c r="CP22" s="40">
        <f t="shared" ca="1" si="0"/>
        <v>29</v>
      </c>
      <c r="CQ22" s="17"/>
      <c r="CR22" s="37">
        <v>22</v>
      </c>
      <c r="CS22" s="37">
        <v>2</v>
      </c>
      <c r="CT22" s="37">
        <v>9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/>
      <c r="CH23" s="40"/>
      <c r="CI23" s="17"/>
      <c r="CJ23" s="37"/>
      <c r="CK23" s="36"/>
      <c r="CL23" s="37"/>
      <c r="CO23" s="39">
        <f t="shared" ca="1" si="7"/>
        <v>0.89300235966964403</v>
      </c>
      <c r="CP23" s="40">
        <f t="shared" ca="1" si="0"/>
        <v>2</v>
      </c>
      <c r="CQ23" s="17"/>
      <c r="CR23" s="37">
        <v>23</v>
      </c>
      <c r="CS23" s="36">
        <v>3</v>
      </c>
      <c r="CT23" s="37">
        <v>4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3</v>
      </c>
      <c r="D24" s="154">
        <f ca="1">AA11</f>
        <v>0</v>
      </c>
      <c r="E24" s="154">
        <f ca="1">AB11</f>
        <v>3</v>
      </c>
      <c r="F24" s="8"/>
      <c r="G24" s="9"/>
      <c r="H24" s="151"/>
      <c r="I24" s="154">
        <f ca="1">Z12</f>
        <v>4</v>
      </c>
      <c r="J24" s="154">
        <f ca="1">AA12</f>
        <v>0</v>
      </c>
      <c r="K24" s="154">
        <f ca="1">AB12</f>
        <v>8</v>
      </c>
      <c r="L24" s="8"/>
      <c r="M24" s="9"/>
      <c r="N24" s="151"/>
      <c r="O24" s="154">
        <f ca="1">Z13</f>
        <v>3</v>
      </c>
      <c r="P24" s="154">
        <f ca="1">AA13</f>
        <v>0</v>
      </c>
      <c r="Q24" s="154">
        <f ca="1">AB13</f>
        <v>7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/>
      <c r="CH24" s="40"/>
      <c r="CI24" s="17"/>
      <c r="CJ24" s="37"/>
      <c r="CK24" s="36"/>
      <c r="CL24" s="37"/>
      <c r="CO24" s="39">
        <f t="shared" ca="1" si="7"/>
        <v>0.77902832734673944</v>
      </c>
      <c r="CP24" s="40">
        <f t="shared" ca="1" si="0"/>
        <v>10</v>
      </c>
      <c r="CQ24" s="17"/>
      <c r="CR24" s="37">
        <v>24</v>
      </c>
      <c r="CS24" s="36">
        <v>3</v>
      </c>
      <c r="CT24" s="37">
        <v>5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0</v>
      </c>
      <c r="E25" s="152">
        <f ca="1">AF11</f>
        <v>8</v>
      </c>
      <c r="F25" s="8"/>
      <c r="G25" s="9"/>
      <c r="H25" s="152" t="s">
        <v>125</v>
      </c>
      <c r="I25" s="152">
        <f ca="1">AD12</f>
        <v>0</v>
      </c>
      <c r="J25" s="152">
        <f ca="1">AE12</f>
        <v>0</v>
      </c>
      <c r="K25" s="152">
        <f ca="1">AF12</f>
        <v>9</v>
      </c>
      <c r="L25" s="8"/>
      <c r="M25" s="9"/>
      <c r="N25" s="152" t="s">
        <v>20</v>
      </c>
      <c r="O25" s="152">
        <f ca="1">AD13</f>
        <v>0</v>
      </c>
      <c r="P25" s="152">
        <f ca="1">AE13</f>
        <v>0</v>
      </c>
      <c r="Q25" s="152">
        <f ca="1">AF13</f>
        <v>8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/>
      <c r="CH25" s="40"/>
      <c r="CI25" s="17"/>
      <c r="CJ25" s="37"/>
      <c r="CK25" s="36"/>
      <c r="CL25" s="37"/>
      <c r="CO25" s="39">
        <f t="shared" ca="1" si="7"/>
        <v>0.48381869911594522</v>
      </c>
      <c r="CP25" s="40">
        <f t="shared" ca="1" si="0"/>
        <v>20</v>
      </c>
      <c r="CQ25" s="17"/>
      <c r="CR25" s="37">
        <v>25</v>
      </c>
      <c r="CS25" s="36">
        <v>3</v>
      </c>
      <c r="CT25" s="37">
        <v>6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/>
      <c r="CH26" s="40"/>
      <c r="CI26" s="17"/>
      <c r="CJ26" s="37"/>
      <c r="CK26" s="36"/>
      <c r="CL26" s="37"/>
      <c r="CO26" s="39">
        <f t="shared" ca="1" si="7"/>
        <v>0.43090419854649542</v>
      </c>
      <c r="CP26" s="40">
        <f t="shared" ca="1" si="0"/>
        <v>23</v>
      </c>
      <c r="CQ26" s="17"/>
      <c r="CR26" s="37">
        <v>26</v>
      </c>
      <c r="CS26" s="36">
        <v>3</v>
      </c>
      <c r="CT26" s="37">
        <v>7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11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/>
      <c r="CH27" s="40"/>
      <c r="CI27" s="17"/>
      <c r="CJ27" s="37"/>
      <c r="CK27" s="36"/>
      <c r="CL27" s="37"/>
      <c r="CO27" s="39">
        <f t="shared" ca="1" si="7"/>
        <v>0.78023202927668467</v>
      </c>
      <c r="CP27" s="40">
        <f t="shared" ca="1" si="0"/>
        <v>8</v>
      </c>
      <c r="CQ27" s="17"/>
      <c r="CR27" s="37">
        <v>27</v>
      </c>
      <c r="CS27" s="36">
        <v>3</v>
      </c>
      <c r="CT27" s="37">
        <v>8</v>
      </c>
      <c r="CV27" s="36"/>
      <c r="CW27" s="36"/>
    </row>
    <row r="28" spans="1:101" s="1" customFormat="1" ht="39.950000000000003" customHeight="1" thickBot="1" x14ac:dyDescent="0.3">
      <c r="A28" s="157" t="str">
        <f>A1</f>
        <v>ひき算 筆算 ３けた－２けた ひかれる数十位０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156"/>
      <c r="T28" s="156"/>
      <c r="U28" s="156"/>
      <c r="V28" s="156"/>
      <c r="W28" s="156"/>
      <c r="X28" s="37"/>
      <c r="Y28" s="37"/>
      <c r="Z28" s="37" t="str">
        <f t="shared" ref="Z28:AB40" si="26">Z1</f>
        <v>被減数修正</v>
      </c>
      <c r="AA28" s="37"/>
      <c r="AB28" s="37"/>
      <c r="AC28" s="37"/>
      <c r="AD28" s="37" t="str">
        <f t="shared" ref="AD28:AF40" si="27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/>
      <c r="CH28" s="40"/>
      <c r="CI28" s="17"/>
      <c r="CJ28" s="37"/>
      <c r="CK28" s="36"/>
      <c r="CL28" s="37"/>
      <c r="CO28" s="39">
        <f t="shared" ca="1" si="7"/>
        <v>0.85695620779093962</v>
      </c>
      <c r="CP28" s="40">
        <f t="shared" ca="1" si="0"/>
        <v>4</v>
      </c>
      <c r="CQ28" s="17"/>
      <c r="CR28" s="37">
        <v>28</v>
      </c>
      <c r="CS28" s="36">
        <v>3</v>
      </c>
      <c r="CT28" s="37">
        <v>9</v>
      </c>
      <c r="CV28" s="36"/>
      <c r="CW28" s="36"/>
    </row>
    <row r="29" spans="1:101" s="1" customFormat="1" ht="38.25" customHeight="1" thickBot="1" x14ac:dyDescent="0.3">
      <c r="A29" s="44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4"/>
      <c r="S29" s="17"/>
      <c r="V29" s="17"/>
      <c r="W29" s="17"/>
      <c r="X29" s="37"/>
      <c r="Y29" s="37" t="str">
        <f t="shared" ref="Y29:Y40" si="28">Y2</f>
        <v>①</v>
      </c>
      <c r="Z29" s="41">
        <f t="shared" ca="1" si="26"/>
        <v>7</v>
      </c>
      <c r="AA29" s="41">
        <f t="shared" ca="1" si="26"/>
        <v>0</v>
      </c>
      <c r="AB29" s="41">
        <f t="shared" ca="1" si="26"/>
        <v>6</v>
      </c>
      <c r="AC29" s="37"/>
      <c r="AD29" s="41">
        <f t="shared" ca="1" si="27"/>
        <v>0</v>
      </c>
      <c r="AE29" s="41">
        <f t="shared" ca="1" si="27"/>
        <v>9</v>
      </c>
      <c r="AF29" s="41">
        <f t="shared" ca="1" si="27"/>
        <v>9</v>
      </c>
      <c r="AG29" s="37"/>
      <c r="AH29" s="42" t="str">
        <f t="shared" ref="AH29:AM40" si="29">AH2</f>
        <v>①</v>
      </c>
      <c r="AI29" s="41">
        <f t="shared" ca="1" si="29"/>
        <v>706</v>
      </c>
      <c r="AJ29" s="37" t="str">
        <f t="shared" si="29"/>
        <v>－</v>
      </c>
      <c r="AK29" s="41">
        <f t="shared" ca="1" si="29"/>
        <v>99</v>
      </c>
      <c r="AL29" s="37" t="str">
        <f t="shared" si="29"/>
        <v>＝</v>
      </c>
      <c r="AM29" s="41">
        <f t="shared" ca="1" si="29"/>
        <v>607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/>
      <c r="CH29" s="40"/>
      <c r="CI29" s="17"/>
      <c r="CJ29" s="37"/>
      <c r="CK29" s="36"/>
      <c r="CL29" s="37"/>
      <c r="CO29" s="39">
        <f t="shared" ca="1" si="7"/>
        <v>0.69050331729423742</v>
      </c>
      <c r="CP29" s="40">
        <f t="shared" ca="1" si="0"/>
        <v>13</v>
      </c>
      <c r="CQ29" s="17"/>
      <c r="CR29" s="37">
        <v>29</v>
      </c>
      <c r="CS29" s="37">
        <v>4</v>
      </c>
      <c r="CT29" s="37">
        <v>5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8"/>
        <v>②</v>
      </c>
      <c r="Z30" s="41">
        <f t="shared" ca="1" si="26"/>
        <v>6</v>
      </c>
      <c r="AA30" s="41">
        <f t="shared" ca="1" si="26"/>
        <v>0</v>
      </c>
      <c r="AB30" s="41">
        <f t="shared" ca="1" si="26"/>
        <v>1</v>
      </c>
      <c r="AC30" s="37"/>
      <c r="AD30" s="41">
        <f t="shared" ca="1" si="27"/>
        <v>0</v>
      </c>
      <c r="AE30" s="41">
        <f t="shared" ca="1" si="27"/>
        <v>7</v>
      </c>
      <c r="AF30" s="41">
        <f t="shared" ca="1" si="27"/>
        <v>9</v>
      </c>
      <c r="AG30" s="37"/>
      <c r="AH30" s="42" t="str">
        <f t="shared" si="29"/>
        <v>②</v>
      </c>
      <c r="AI30" s="41">
        <f t="shared" ca="1" si="29"/>
        <v>601</v>
      </c>
      <c r="AJ30" s="37" t="str">
        <f t="shared" si="29"/>
        <v>－</v>
      </c>
      <c r="AK30" s="41">
        <f t="shared" ca="1" si="29"/>
        <v>79</v>
      </c>
      <c r="AL30" s="37" t="str">
        <f t="shared" si="29"/>
        <v>＝</v>
      </c>
      <c r="AM30" s="41">
        <f t="shared" ca="1" si="29"/>
        <v>522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/>
      <c r="CH30" s="40"/>
      <c r="CI30" s="17"/>
      <c r="CJ30" s="37"/>
      <c r="CK30" s="36"/>
      <c r="CL30" s="37"/>
      <c r="CO30" s="39">
        <f t="shared" ca="1" si="7"/>
        <v>8.6344966587295735E-2</v>
      </c>
      <c r="CP30" s="40">
        <f t="shared" ca="1" si="0"/>
        <v>39</v>
      </c>
      <c r="CQ30" s="17"/>
      <c r="CR30" s="37">
        <v>30</v>
      </c>
      <c r="CS30" s="37">
        <v>4</v>
      </c>
      <c r="CT30" s="37">
        <v>6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>⑨</v>
      </c>
      <c r="E31" s="21"/>
      <c r="F31" s="21"/>
      <c r="G31" s="23"/>
      <c r="H31" s="21"/>
      <c r="I31" s="21"/>
      <c r="J31" s="22" t="str">
        <f ca="1">IF($AT44="","",VLOOKUP($AT44,$BT$43:$BU$53,2,FALSE))</f>
        <v>⑨</v>
      </c>
      <c r="K31" s="21"/>
      <c r="L31" s="24"/>
      <c r="M31" s="20"/>
      <c r="N31" s="24"/>
      <c r="O31" s="21"/>
      <c r="P31" s="22" t="str">
        <f ca="1">IF($AT45="","",VLOOKUP($AT45,$BT$43:$BU$53,2,FALSE))</f>
        <v>⑨</v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8"/>
        <v>③</v>
      </c>
      <c r="Z31" s="41">
        <f t="shared" ca="1" si="26"/>
        <v>7</v>
      </c>
      <c r="AA31" s="41">
        <f t="shared" ca="1" si="26"/>
        <v>0</v>
      </c>
      <c r="AB31" s="41">
        <f t="shared" ca="1" si="26"/>
        <v>3</v>
      </c>
      <c r="AC31" s="37"/>
      <c r="AD31" s="41">
        <f t="shared" ca="1" si="27"/>
        <v>0</v>
      </c>
      <c r="AE31" s="41">
        <f t="shared" ca="1" si="27"/>
        <v>3</v>
      </c>
      <c r="AF31" s="41">
        <f t="shared" ca="1" si="27"/>
        <v>5</v>
      </c>
      <c r="AG31" s="37"/>
      <c r="AH31" s="42" t="str">
        <f t="shared" si="29"/>
        <v>③</v>
      </c>
      <c r="AI31" s="41">
        <f t="shared" ca="1" si="29"/>
        <v>703</v>
      </c>
      <c r="AJ31" s="37" t="str">
        <f t="shared" si="29"/>
        <v>－</v>
      </c>
      <c r="AK31" s="41">
        <f t="shared" ca="1" si="29"/>
        <v>35</v>
      </c>
      <c r="AL31" s="37" t="str">
        <f t="shared" si="29"/>
        <v>＝</v>
      </c>
      <c r="AM31" s="41">
        <f t="shared" ca="1" si="29"/>
        <v>668</v>
      </c>
      <c r="AN31" s="37"/>
      <c r="AO31" s="36"/>
      <c r="AP31" s="92"/>
      <c r="AQ31" s="104"/>
      <c r="AR31" s="104"/>
      <c r="AS31" s="104" t="str">
        <f ca="1">IF(AT43="","",VLOOKUP($AT43,$BT$43:$BU$53,2,FALSE))</f>
        <v>⑨</v>
      </c>
      <c r="AT31" s="104"/>
      <c r="AU31" s="93"/>
      <c r="AV31" s="36"/>
      <c r="AW31" s="9"/>
      <c r="AX31" s="2"/>
      <c r="AY31" s="85"/>
      <c r="AZ31" s="26" t="s">
        <v>154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/>
      <c r="CH31" s="40"/>
      <c r="CI31" s="17"/>
      <c r="CJ31" s="37"/>
      <c r="CK31" s="36"/>
      <c r="CL31" s="37"/>
      <c r="CO31" s="39">
        <f t="shared" ca="1" si="7"/>
        <v>0.85560334138661531</v>
      </c>
      <c r="CP31" s="40">
        <f t="shared" ca="1" si="0"/>
        <v>5</v>
      </c>
      <c r="CQ31" s="17"/>
      <c r="CR31" s="37">
        <v>31</v>
      </c>
      <c r="CS31" s="36">
        <v>4</v>
      </c>
      <c r="CT31" s="37">
        <v>7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⑥</v>
      </c>
      <c r="D32" s="32" t="str">
        <f ca="1">IF($BC43="","",VLOOKUP($BC43,$BT$43:$BU$53,2,FALSE))</f>
        <v>⑩</v>
      </c>
      <c r="E32" s="32" t="str">
        <f ca="1">IF($BN43="","",VLOOKUP($BN43,$BT$43:$BU$53,2,FALSE))</f>
        <v>⑩</v>
      </c>
      <c r="F32" s="8"/>
      <c r="G32" s="6" t="str">
        <f>G5</f>
        <v>②</v>
      </c>
      <c r="H32" s="7"/>
      <c r="I32" s="32" t="str">
        <f ca="1">IF($AH44="","",VLOOKUP($AH44,$BT$43:$BU$53,2,FALSE))</f>
        <v>⑤</v>
      </c>
      <c r="J32" s="32" t="str">
        <f ca="1">IF($BC44="","",VLOOKUP($BC44,$BT$43:$BU$53,2,FALSE))</f>
        <v>⑩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⑥</v>
      </c>
      <c r="P32" s="32" t="str">
        <f ca="1">IF($BC45="","",VLOOKUP($BC45,$BT$43:$BU$53,2,FALSE))</f>
        <v>⑩</v>
      </c>
      <c r="Q32" s="32" t="str">
        <f ca="1">IF($BN45="","",VLOOKUP($BN45,$BT$43:$BU$53,2,FALSE))</f>
        <v>⑩</v>
      </c>
      <c r="R32" s="8"/>
      <c r="S32" s="2"/>
      <c r="T32" s="2"/>
      <c r="U32" s="44"/>
      <c r="V32" s="2"/>
      <c r="W32" s="2"/>
      <c r="X32" s="37"/>
      <c r="Y32" s="37" t="str">
        <f t="shared" si="28"/>
        <v>④</v>
      </c>
      <c r="Z32" s="41">
        <f t="shared" ca="1" si="26"/>
        <v>8</v>
      </c>
      <c r="AA32" s="41">
        <f t="shared" ca="1" si="26"/>
        <v>0</v>
      </c>
      <c r="AB32" s="41">
        <f t="shared" ca="1" si="26"/>
        <v>0</v>
      </c>
      <c r="AC32" s="37"/>
      <c r="AD32" s="41">
        <f t="shared" ca="1" si="27"/>
        <v>0</v>
      </c>
      <c r="AE32" s="41">
        <f t="shared" ca="1" si="27"/>
        <v>6</v>
      </c>
      <c r="AF32" s="41">
        <f t="shared" ca="1" si="27"/>
        <v>7</v>
      </c>
      <c r="AG32" s="37"/>
      <c r="AH32" s="42" t="str">
        <f t="shared" si="29"/>
        <v>④</v>
      </c>
      <c r="AI32" s="41">
        <f t="shared" ca="1" si="29"/>
        <v>800</v>
      </c>
      <c r="AJ32" s="37" t="str">
        <f t="shared" si="29"/>
        <v>－</v>
      </c>
      <c r="AK32" s="41">
        <f t="shared" ca="1" si="29"/>
        <v>67</v>
      </c>
      <c r="AL32" s="37" t="str">
        <f t="shared" si="29"/>
        <v>＝</v>
      </c>
      <c r="AM32" s="41">
        <f t="shared" ca="1" si="29"/>
        <v>733</v>
      </c>
      <c r="AN32" s="37"/>
      <c r="AO32" s="36"/>
      <c r="AP32" s="92"/>
      <c r="AQ32" s="103"/>
      <c r="AR32" s="104" t="str">
        <f ca="1">IF(AH43="","",VLOOKUP($AH43,$BT$43:$BU$53,2,FALSE))</f>
        <v>⑥</v>
      </c>
      <c r="AS32" s="104" t="str">
        <f ca="1">IF(BC43="","",VLOOKUP($BC43,$BT$43:$BU$53,2,FALSE))</f>
        <v>⑩</v>
      </c>
      <c r="AT32" s="104" t="str">
        <f ca="1">IF(BN43="","",VLOOKUP($BN43,$BT$43:$BU$53,2,FALSE))</f>
        <v>⑩</v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/>
      <c r="CH32" s="40"/>
      <c r="CI32" s="17"/>
      <c r="CJ32" s="37"/>
      <c r="CK32" s="36"/>
      <c r="CL32" s="37"/>
      <c r="CO32" s="39">
        <f t="shared" ca="1" si="7"/>
        <v>0.5428578565010318</v>
      </c>
      <c r="CP32" s="40">
        <f t="shared" ca="1" si="0"/>
        <v>18</v>
      </c>
      <c r="CQ32" s="17"/>
      <c r="CR32" s="37">
        <v>32</v>
      </c>
      <c r="CS32" s="36">
        <v>4</v>
      </c>
      <c r="CT32" s="37">
        <v>8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30">C6</f>
        <v>7</v>
      </c>
      <c r="D33" s="11">
        <f t="shared" ca="1" si="30"/>
        <v>0</v>
      </c>
      <c r="E33" s="11">
        <f t="shared" ca="1" si="30"/>
        <v>6</v>
      </c>
      <c r="F33" s="8"/>
      <c r="G33" s="9"/>
      <c r="H33" s="27"/>
      <c r="I33" s="28">
        <f t="shared" ca="1" si="30"/>
        <v>6</v>
      </c>
      <c r="J33" s="11">
        <f t="shared" ca="1" si="30"/>
        <v>0</v>
      </c>
      <c r="K33" s="11">
        <f t="shared" ca="1" si="30"/>
        <v>1</v>
      </c>
      <c r="L33" s="8"/>
      <c r="M33" s="9"/>
      <c r="N33" s="27"/>
      <c r="O33" s="28">
        <f t="shared" ca="1" si="30"/>
        <v>7</v>
      </c>
      <c r="P33" s="11">
        <f t="shared" ca="1" si="30"/>
        <v>0</v>
      </c>
      <c r="Q33" s="11">
        <f t="shared" ca="1" si="30"/>
        <v>3</v>
      </c>
      <c r="R33" s="8"/>
      <c r="S33" s="2"/>
      <c r="T33" s="44"/>
      <c r="U33" s="2"/>
      <c r="V33" s="2"/>
      <c r="W33" s="2"/>
      <c r="X33" s="37"/>
      <c r="Y33" s="37" t="str">
        <f t="shared" si="28"/>
        <v>⑤</v>
      </c>
      <c r="Z33" s="41">
        <f t="shared" ca="1" si="26"/>
        <v>9</v>
      </c>
      <c r="AA33" s="41">
        <f t="shared" ca="1" si="26"/>
        <v>0</v>
      </c>
      <c r="AB33" s="41">
        <f t="shared" ca="1" si="26"/>
        <v>3</v>
      </c>
      <c r="AC33" s="37"/>
      <c r="AD33" s="41">
        <f t="shared" ca="1" si="27"/>
        <v>0</v>
      </c>
      <c r="AE33" s="41">
        <f t="shared" ca="1" si="27"/>
        <v>4</v>
      </c>
      <c r="AF33" s="41">
        <f t="shared" ca="1" si="27"/>
        <v>7</v>
      </c>
      <c r="AG33" s="37"/>
      <c r="AH33" s="42" t="str">
        <f t="shared" si="29"/>
        <v>⑤</v>
      </c>
      <c r="AI33" s="41">
        <f t="shared" ca="1" si="29"/>
        <v>903</v>
      </c>
      <c r="AJ33" s="37" t="str">
        <f t="shared" si="29"/>
        <v>－</v>
      </c>
      <c r="AK33" s="41">
        <f t="shared" ca="1" si="29"/>
        <v>47</v>
      </c>
      <c r="AL33" s="37" t="str">
        <f t="shared" si="29"/>
        <v>＝</v>
      </c>
      <c r="AM33" s="41">
        <f t="shared" ca="1" si="29"/>
        <v>856</v>
      </c>
      <c r="AN33" s="37"/>
      <c r="AO33" s="36"/>
      <c r="AP33" s="92"/>
      <c r="AQ33" s="97"/>
      <c r="AR33" s="98">
        <f t="shared" ref="AR33:AT35" ca="1" si="31">C33</f>
        <v>7</v>
      </c>
      <c r="AS33" s="99">
        <f t="shared" ca="1" si="31"/>
        <v>0</v>
      </c>
      <c r="AT33" s="99">
        <f t="shared" ca="1" si="31"/>
        <v>6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/>
      <c r="CH33" s="40"/>
      <c r="CI33" s="17"/>
      <c r="CJ33" s="37"/>
      <c r="CK33" s="36"/>
      <c r="CL33" s="37"/>
      <c r="CO33" s="39">
        <f t="shared" ca="1" si="7"/>
        <v>0.47820104645313244</v>
      </c>
      <c r="CP33" s="40">
        <f t="shared" ca="1" si="0"/>
        <v>21</v>
      </c>
      <c r="CQ33" s="17"/>
      <c r="CR33" s="37">
        <v>33</v>
      </c>
      <c r="CS33" s="36">
        <v>4</v>
      </c>
      <c r="CT33" s="37">
        <v>9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32">B7</f>
        <v>－</v>
      </c>
      <c r="C34" s="13">
        <f t="shared" ca="1" si="32"/>
        <v>0</v>
      </c>
      <c r="D34" s="13">
        <f t="shared" ca="1" si="32"/>
        <v>9</v>
      </c>
      <c r="E34" s="13">
        <f t="shared" ca="1" si="32"/>
        <v>9</v>
      </c>
      <c r="F34" s="8"/>
      <c r="G34" s="9"/>
      <c r="H34" s="12" t="str">
        <f t="shared" si="32"/>
        <v>－</v>
      </c>
      <c r="I34" s="13">
        <f t="shared" ca="1" si="32"/>
        <v>0</v>
      </c>
      <c r="J34" s="13">
        <f t="shared" ca="1" si="32"/>
        <v>7</v>
      </c>
      <c r="K34" s="13">
        <f t="shared" ca="1" si="32"/>
        <v>9</v>
      </c>
      <c r="L34" s="8"/>
      <c r="M34" s="9"/>
      <c r="N34" s="12" t="str">
        <f t="shared" si="32"/>
        <v>－</v>
      </c>
      <c r="O34" s="13">
        <f t="shared" ca="1" si="32"/>
        <v>0</v>
      </c>
      <c r="P34" s="13">
        <f t="shared" ca="1" si="32"/>
        <v>3</v>
      </c>
      <c r="Q34" s="13">
        <f t="shared" ca="1" si="32"/>
        <v>5</v>
      </c>
      <c r="R34" s="8"/>
      <c r="S34" s="2"/>
      <c r="U34" s="2"/>
      <c r="V34" s="2"/>
      <c r="W34" s="2"/>
      <c r="X34" s="37"/>
      <c r="Y34" s="37" t="str">
        <f t="shared" si="28"/>
        <v>⑥</v>
      </c>
      <c r="Z34" s="41">
        <f t="shared" ca="1" si="26"/>
        <v>5</v>
      </c>
      <c r="AA34" s="41">
        <f t="shared" ca="1" si="26"/>
        <v>0</v>
      </c>
      <c r="AB34" s="41">
        <f t="shared" ca="1" si="26"/>
        <v>4</v>
      </c>
      <c r="AC34" s="37"/>
      <c r="AD34" s="41">
        <f t="shared" ca="1" si="27"/>
        <v>0</v>
      </c>
      <c r="AE34" s="41">
        <f t="shared" ca="1" si="27"/>
        <v>8</v>
      </c>
      <c r="AF34" s="41">
        <f t="shared" ca="1" si="27"/>
        <v>9</v>
      </c>
      <c r="AG34" s="37"/>
      <c r="AH34" s="42" t="str">
        <f t="shared" si="29"/>
        <v>⑥</v>
      </c>
      <c r="AI34" s="41">
        <f t="shared" ca="1" si="29"/>
        <v>504</v>
      </c>
      <c r="AJ34" s="37" t="str">
        <f t="shared" si="29"/>
        <v>－</v>
      </c>
      <c r="AK34" s="41">
        <f t="shared" ca="1" si="29"/>
        <v>89</v>
      </c>
      <c r="AL34" s="37" t="str">
        <f t="shared" si="29"/>
        <v>＝</v>
      </c>
      <c r="AM34" s="41">
        <f t="shared" ca="1" si="29"/>
        <v>415</v>
      </c>
      <c r="AN34" s="37"/>
      <c r="AO34" s="36"/>
      <c r="AP34" s="92"/>
      <c r="AQ34" s="100" t="s">
        <v>20</v>
      </c>
      <c r="AR34" s="101">
        <f t="shared" ca="1" si="31"/>
        <v>0</v>
      </c>
      <c r="AS34" s="101">
        <f t="shared" ca="1" si="31"/>
        <v>9</v>
      </c>
      <c r="AT34" s="101">
        <f t="shared" ca="1" si="31"/>
        <v>9</v>
      </c>
      <c r="AU34" s="93"/>
      <c r="AV34" s="36"/>
      <c r="AW34" s="9"/>
      <c r="AX34" s="100" t="s">
        <v>20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/>
      <c r="CH34" s="40"/>
      <c r="CI34" s="17"/>
      <c r="CJ34" s="37"/>
      <c r="CK34" s="36"/>
      <c r="CL34" s="37"/>
      <c r="CO34" s="39">
        <f t="shared" ca="1" si="7"/>
        <v>0.23494137347041566</v>
      </c>
      <c r="CP34" s="40">
        <f t="shared" ca="1" si="0"/>
        <v>30</v>
      </c>
      <c r="CQ34" s="17"/>
      <c r="CR34" s="37">
        <v>34</v>
      </c>
      <c r="CS34" s="36">
        <v>5</v>
      </c>
      <c r="CT34" s="37">
        <v>6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6</v>
      </c>
      <c r="D35" s="30">
        <f ca="1">MOD(ROUNDDOWN(AM29/10,0),10)</f>
        <v>0</v>
      </c>
      <c r="E35" s="30">
        <f ca="1">MOD(ROUNDDOWN(AM29/1,0),10)</f>
        <v>7</v>
      </c>
      <c r="F35" s="8"/>
      <c r="G35" s="9"/>
      <c r="H35" s="29"/>
      <c r="I35" s="30">
        <f ca="1">MOD(ROUNDDOWN(AM30/100,0),10)</f>
        <v>5</v>
      </c>
      <c r="J35" s="30">
        <f ca="1">MOD(ROUNDDOWN(AM30/10,0),10)</f>
        <v>2</v>
      </c>
      <c r="K35" s="30">
        <f ca="1">MOD(ROUNDDOWN(AM30/1,0),10)</f>
        <v>2</v>
      </c>
      <c r="L35" s="8"/>
      <c r="M35" s="9"/>
      <c r="N35" s="29"/>
      <c r="O35" s="30">
        <f ca="1">MOD(ROUNDDOWN(AM31/100,0),10)</f>
        <v>6</v>
      </c>
      <c r="P35" s="30">
        <f ca="1">MOD(ROUNDDOWN(AM31/10,0),10)</f>
        <v>6</v>
      </c>
      <c r="Q35" s="30">
        <f ca="1">MOD(AM31,10)</f>
        <v>8</v>
      </c>
      <c r="R35" s="8"/>
      <c r="S35" s="2"/>
      <c r="T35" s="82"/>
      <c r="U35" s="2"/>
      <c r="V35" s="2"/>
      <c r="W35" s="2"/>
      <c r="X35" s="37"/>
      <c r="Y35" s="37" t="str">
        <f t="shared" si="28"/>
        <v>⑦</v>
      </c>
      <c r="Z35" s="41">
        <f t="shared" ca="1" si="26"/>
        <v>1</v>
      </c>
      <c r="AA35" s="41">
        <f t="shared" ca="1" si="26"/>
        <v>0</v>
      </c>
      <c r="AB35" s="41">
        <f t="shared" ca="1" si="26"/>
        <v>6</v>
      </c>
      <c r="AC35" s="37"/>
      <c r="AD35" s="41">
        <f t="shared" ca="1" si="27"/>
        <v>0</v>
      </c>
      <c r="AE35" s="41">
        <f t="shared" ca="1" si="27"/>
        <v>0</v>
      </c>
      <c r="AF35" s="41">
        <f t="shared" ca="1" si="27"/>
        <v>7</v>
      </c>
      <c r="AG35" s="37"/>
      <c r="AH35" s="42" t="str">
        <f t="shared" si="29"/>
        <v>⑦</v>
      </c>
      <c r="AI35" s="41">
        <f t="shared" ca="1" si="29"/>
        <v>106</v>
      </c>
      <c r="AJ35" s="37" t="str">
        <f t="shared" si="29"/>
        <v>－</v>
      </c>
      <c r="AK35" s="41">
        <f t="shared" ca="1" si="29"/>
        <v>7</v>
      </c>
      <c r="AL35" s="37" t="str">
        <f t="shared" si="29"/>
        <v>＝</v>
      </c>
      <c r="AM35" s="41">
        <f t="shared" ca="1" si="29"/>
        <v>99</v>
      </c>
      <c r="AN35" s="37"/>
      <c r="AO35" s="36"/>
      <c r="AP35" s="92"/>
      <c r="AQ35" s="102"/>
      <c r="AR35" s="99">
        <f ca="1">C35</f>
        <v>6</v>
      </c>
      <c r="AS35" s="99">
        <f t="shared" ca="1" si="31"/>
        <v>0</v>
      </c>
      <c r="AT35" s="99">
        <f t="shared" ca="1" si="31"/>
        <v>7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/>
      <c r="CH35" s="40"/>
      <c r="CI35" s="17"/>
      <c r="CJ35" s="37"/>
      <c r="CK35" s="37"/>
      <c r="CL35" s="37"/>
      <c r="CO35" s="39">
        <f t="shared" ca="1" si="7"/>
        <v>0.21763353810193009</v>
      </c>
      <c r="CP35" s="40">
        <f t="shared" ca="1" si="0"/>
        <v>31</v>
      </c>
      <c r="CQ35" s="17"/>
      <c r="CR35" s="37">
        <v>35</v>
      </c>
      <c r="CS35" s="36">
        <v>5</v>
      </c>
      <c r="CT35" s="37">
        <v>7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8"/>
        <v>⑧</v>
      </c>
      <c r="Z36" s="41">
        <f t="shared" ca="1" si="26"/>
        <v>1</v>
      </c>
      <c r="AA36" s="41">
        <f t="shared" ca="1" si="26"/>
        <v>0</v>
      </c>
      <c r="AB36" s="41">
        <f t="shared" ca="1" si="26"/>
        <v>5</v>
      </c>
      <c r="AC36" s="37"/>
      <c r="AD36" s="41">
        <f t="shared" ca="1" si="27"/>
        <v>0</v>
      </c>
      <c r="AE36" s="41">
        <f t="shared" ca="1" si="27"/>
        <v>0</v>
      </c>
      <c r="AF36" s="41">
        <f t="shared" ca="1" si="27"/>
        <v>7</v>
      </c>
      <c r="AG36" s="37"/>
      <c r="AH36" s="42" t="str">
        <f t="shared" si="29"/>
        <v>⑧</v>
      </c>
      <c r="AI36" s="41">
        <f t="shared" ca="1" si="29"/>
        <v>105</v>
      </c>
      <c r="AJ36" s="37" t="str">
        <f t="shared" si="29"/>
        <v>－</v>
      </c>
      <c r="AK36" s="41">
        <f t="shared" ca="1" si="29"/>
        <v>7</v>
      </c>
      <c r="AL36" s="37" t="str">
        <f t="shared" si="29"/>
        <v>＝</v>
      </c>
      <c r="AM36" s="41">
        <f t="shared" ca="1" si="29"/>
        <v>98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/>
      <c r="CH36" s="40"/>
      <c r="CI36" s="17"/>
      <c r="CJ36" s="37"/>
      <c r="CK36" s="37"/>
      <c r="CL36" s="37"/>
      <c r="CO36" s="39">
        <f t="shared" ca="1" si="7"/>
        <v>0.71252392471421233</v>
      </c>
      <c r="CP36" s="40">
        <f t="shared" ca="1" si="0"/>
        <v>12</v>
      </c>
      <c r="CQ36" s="17"/>
      <c r="CR36" s="37">
        <v>36</v>
      </c>
      <c r="CS36" s="36">
        <v>5</v>
      </c>
      <c r="CT36" s="37">
        <v>8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⑨</v>
      </c>
      <c r="E37" s="21"/>
      <c r="F37" s="21"/>
      <c r="G37" s="23"/>
      <c r="H37" s="21"/>
      <c r="I37" s="21"/>
      <c r="J37" s="22" t="str">
        <f ca="1">IF($AT47="","",VLOOKUP($AT47,$BT$43:$BU$53,2,FALSE))</f>
        <v>⑨</v>
      </c>
      <c r="K37" s="21"/>
      <c r="L37" s="24"/>
      <c r="M37" s="20"/>
      <c r="N37" s="24"/>
      <c r="O37" s="21"/>
      <c r="P37" s="22" t="str">
        <f ca="1">IF($AT48="","",VLOOKUP($AT48,$BT$43:$BU$53,2,FALSE))</f>
        <v>⑨</v>
      </c>
      <c r="Q37" s="21"/>
      <c r="R37" s="5"/>
      <c r="S37" s="2"/>
      <c r="T37" s="2"/>
      <c r="U37" s="2"/>
      <c r="V37" s="2"/>
      <c r="W37" s="2"/>
      <c r="X37" s="37"/>
      <c r="Y37" s="37" t="str">
        <f t="shared" si="28"/>
        <v>⑨</v>
      </c>
      <c r="Z37" s="41">
        <f t="shared" ca="1" si="26"/>
        <v>5</v>
      </c>
      <c r="AA37" s="41">
        <f t="shared" ca="1" si="26"/>
        <v>0</v>
      </c>
      <c r="AB37" s="41">
        <f t="shared" ca="1" si="26"/>
        <v>0</v>
      </c>
      <c r="AC37" s="37"/>
      <c r="AD37" s="41">
        <f t="shared" ca="1" si="27"/>
        <v>0</v>
      </c>
      <c r="AE37" s="41">
        <f t="shared" ca="1" si="27"/>
        <v>0</v>
      </c>
      <c r="AF37" s="41">
        <f t="shared" ca="1" si="27"/>
        <v>3</v>
      </c>
      <c r="AG37" s="37"/>
      <c r="AH37" s="42" t="str">
        <f t="shared" si="29"/>
        <v>⑨</v>
      </c>
      <c r="AI37" s="41">
        <f t="shared" ca="1" si="29"/>
        <v>500</v>
      </c>
      <c r="AJ37" s="37" t="str">
        <f t="shared" si="29"/>
        <v>－</v>
      </c>
      <c r="AK37" s="41">
        <f t="shared" ca="1" si="29"/>
        <v>3</v>
      </c>
      <c r="AL37" s="37" t="str">
        <f t="shared" si="29"/>
        <v>＝</v>
      </c>
      <c r="AM37" s="41">
        <f t="shared" ca="1" si="29"/>
        <v>497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/>
      <c r="CH37" s="40"/>
      <c r="CI37" s="17"/>
      <c r="CJ37" s="37"/>
      <c r="CK37" s="37"/>
      <c r="CL37" s="37"/>
      <c r="CO37" s="39">
        <f t="shared" ca="1" si="7"/>
        <v>0.7909875725710751</v>
      </c>
      <c r="CP37" s="40">
        <f t="shared" ca="1" si="0"/>
        <v>6</v>
      </c>
      <c r="CQ37" s="17"/>
      <c r="CR37" s="37">
        <v>37</v>
      </c>
      <c r="CS37" s="36">
        <v>5</v>
      </c>
      <c r="CT37" s="37">
        <v>9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⑦</v>
      </c>
      <c r="D38" s="32" t="str">
        <f ca="1">IF($BC46="","",VLOOKUP($BC46,$BT$43:$BU$53,2,FALSE))</f>
        <v>⑩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⑧</v>
      </c>
      <c r="J38" s="32" t="str">
        <f ca="1">IF($BC47="","",VLOOKUP($BC47,$BT$43:$BU$53,2,FALSE))</f>
        <v>⑩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④</v>
      </c>
      <c r="P38" s="32" t="str">
        <f ca="1">IF($BC48="","",VLOOKUP($BC48,$BT$43:$BU$53,2,FALSE))</f>
        <v>⑩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8"/>
        <v>⑩</v>
      </c>
      <c r="Z38" s="41">
        <f t="shared" ca="1" si="26"/>
        <v>3</v>
      </c>
      <c r="AA38" s="41">
        <f t="shared" ca="1" si="26"/>
        <v>0</v>
      </c>
      <c r="AB38" s="41">
        <f t="shared" ca="1" si="26"/>
        <v>3</v>
      </c>
      <c r="AC38" s="37"/>
      <c r="AD38" s="41">
        <f t="shared" ca="1" si="27"/>
        <v>0</v>
      </c>
      <c r="AE38" s="41">
        <f t="shared" ca="1" si="27"/>
        <v>0</v>
      </c>
      <c r="AF38" s="41">
        <f t="shared" ca="1" si="27"/>
        <v>8</v>
      </c>
      <c r="AG38" s="37"/>
      <c r="AH38" s="42" t="str">
        <f t="shared" si="29"/>
        <v>⑩</v>
      </c>
      <c r="AI38" s="41">
        <f t="shared" ca="1" si="29"/>
        <v>303</v>
      </c>
      <c r="AJ38" s="37" t="str">
        <f t="shared" si="29"/>
        <v>－</v>
      </c>
      <c r="AK38" s="41">
        <f t="shared" ca="1" si="29"/>
        <v>8</v>
      </c>
      <c r="AL38" s="37" t="str">
        <f t="shared" si="29"/>
        <v>＝</v>
      </c>
      <c r="AM38" s="41">
        <f t="shared" ca="1" si="29"/>
        <v>295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/>
      <c r="CH38" s="40"/>
      <c r="CJ38" s="37"/>
      <c r="CK38" s="37"/>
      <c r="CL38" s="37"/>
      <c r="CO38" s="39">
        <f t="shared" ca="1" si="7"/>
        <v>0.77960672664443542</v>
      </c>
      <c r="CP38" s="40">
        <f t="shared" ca="1" si="0"/>
        <v>9</v>
      </c>
      <c r="CQ38" s="17"/>
      <c r="CR38" s="37">
        <v>38</v>
      </c>
      <c r="CS38" s="36">
        <v>6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3">C12</f>
        <v>8</v>
      </c>
      <c r="D39" s="11">
        <f t="shared" ca="1" si="33"/>
        <v>0</v>
      </c>
      <c r="E39" s="11">
        <f t="shared" ca="1" si="33"/>
        <v>0</v>
      </c>
      <c r="F39" s="8"/>
      <c r="G39" s="9"/>
      <c r="H39" s="10"/>
      <c r="I39" s="11">
        <f t="shared" ca="1" si="33"/>
        <v>9</v>
      </c>
      <c r="J39" s="11">
        <f t="shared" ca="1" si="33"/>
        <v>0</v>
      </c>
      <c r="K39" s="11">
        <f t="shared" ca="1" si="33"/>
        <v>3</v>
      </c>
      <c r="L39" s="8"/>
      <c r="M39" s="9"/>
      <c r="N39" s="10"/>
      <c r="O39" s="11">
        <f t="shared" ca="1" si="33"/>
        <v>5</v>
      </c>
      <c r="P39" s="11">
        <f t="shared" ca="1" si="33"/>
        <v>0</v>
      </c>
      <c r="Q39" s="11">
        <f t="shared" ca="1" si="33"/>
        <v>4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8"/>
        <v>⑪</v>
      </c>
      <c r="Z39" s="41">
        <f t="shared" ca="1" si="26"/>
        <v>4</v>
      </c>
      <c r="AA39" s="41">
        <f t="shared" ca="1" si="26"/>
        <v>0</v>
      </c>
      <c r="AB39" s="41">
        <f t="shared" ca="1" si="26"/>
        <v>8</v>
      </c>
      <c r="AC39" s="37"/>
      <c r="AD39" s="41">
        <f t="shared" ca="1" si="27"/>
        <v>0</v>
      </c>
      <c r="AE39" s="41">
        <f t="shared" ca="1" si="27"/>
        <v>0</v>
      </c>
      <c r="AF39" s="41">
        <f t="shared" ca="1" si="27"/>
        <v>9</v>
      </c>
      <c r="AG39" s="37"/>
      <c r="AH39" s="42" t="str">
        <f t="shared" si="29"/>
        <v>⑪</v>
      </c>
      <c r="AI39" s="41">
        <f t="shared" ca="1" si="29"/>
        <v>408</v>
      </c>
      <c r="AJ39" s="37" t="str">
        <f t="shared" si="29"/>
        <v>－</v>
      </c>
      <c r="AK39" s="41">
        <f t="shared" ca="1" si="29"/>
        <v>9</v>
      </c>
      <c r="AL39" s="37" t="str">
        <f t="shared" si="29"/>
        <v>＝</v>
      </c>
      <c r="AM39" s="41">
        <f t="shared" ca="1" si="29"/>
        <v>399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/>
      <c r="CH39" s="40"/>
      <c r="CJ39" s="37"/>
      <c r="CK39" s="36"/>
      <c r="CL39" s="37"/>
      <c r="CO39" s="39">
        <f t="shared" ca="1" si="7"/>
        <v>0.96860322498433915</v>
      </c>
      <c r="CP39" s="40">
        <f t="shared" ca="1" si="0"/>
        <v>1</v>
      </c>
      <c r="CQ39" s="17"/>
      <c r="CR39" s="37">
        <v>39</v>
      </c>
      <c r="CS39" s="36">
        <v>6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4">B13</f>
        <v>－</v>
      </c>
      <c r="C40" s="13">
        <f t="shared" ca="1" si="34"/>
        <v>0</v>
      </c>
      <c r="D40" s="13">
        <f t="shared" ca="1" si="34"/>
        <v>6</v>
      </c>
      <c r="E40" s="13">
        <f t="shared" ca="1" si="34"/>
        <v>7</v>
      </c>
      <c r="F40" s="8"/>
      <c r="G40" s="9"/>
      <c r="H40" s="12" t="str">
        <f t="shared" si="34"/>
        <v>－</v>
      </c>
      <c r="I40" s="13">
        <f t="shared" ca="1" si="34"/>
        <v>0</v>
      </c>
      <c r="J40" s="13">
        <f t="shared" ca="1" si="34"/>
        <v>4</v>
      </c>
      <c r="K40" s="13">
        <f t="shared" ca="1" si="34"/>
        <v>7</v>
      </c>
      <c r="L40" s="8"/>
      <c r="M40" s="9"/>
      <c r="N40" s="12" t="str">
        <f t="shared" si="34"/>
        <v>－</v>
      </c>
      <c r="O40" s="13">
        <f t="shared" ca="1" si="34"/>
        <v>0</v>
      </c>
      <c r="P40" s="13">
        <f t="shared" ca="1" si="34"/>
        <v>8</v>
      </c>
      <c r="Q40" s="13">
        <f t="shared" ca="1" si="34"/>
        <v>9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8"/>
        <v>⑫</v>
      </c>
      <c r="Z40" s="41">
        <f t="shared" ca="1" si="26"/>
        <v>3</v>
      </c>
      <c r="AA40" s="41">
        <f t="shared" ca="1" si="26"/>
        <v>0</v>
      </c>
      <c r="AB40" s="41">
        <f t="shared" ca="1" si="26"/>
        <v>7</v>
      </c>
      <c r="AC40" s="37"/>
      <c r="AD40" s="41">
        <f t="shared" ca="1" si="27"/>
        <v>0</v>
      </c>
      <c r="AE40" s="48">
        <f t="shared" ca="1" si="27"/>
        <v>0</v>
      </c>
      <c r="AF40" s="48">
        <f t="shared" ca="1" si="27"/>
        <v>8</v>
      </c>
      <c r="AG40" s="37"/>
      <c r="AH40" s="35" t="str">
        <f t="shared" si="29"/>
        <v>⑫</v>
      </c>
      <c r="AI40" s="49">
        <f t="shared" ca="1" si="29"/>
        <v>307</v>
      </c>
      <c r="AJ40" s="36" t="str">
        <f t="shared" si="29"/>
        <v>－</v>
      </c>
      <c r="AK40" s="49">
        <f t="shared" ca="1" si="29"/>
        <v>8</v>
      </c>
      <c r="AL40" s="36" t="str">
        <f t="shared" si="29"/>
        <v>＝</v>
      </c>
      <c r="AM40" s="49">
        <f t="shared" ca="1" si="29"/>
        <v>299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/>
      <c r="CH40" s="40"/>
      <c r="CJ40" s="37"/>
      <c r="CK40" s="36"/>
      <c r="CL40" s="37"/>
      <c r="CO40" s="39">
        <f t="shared" ca="1" si="7"/>
        <v>0.57106319658844573</v>
      </c>
      <c r="CP40" s="40">
        <f t="shared" ca="1" si="0"/>
        <v>17</v>
      </c>
      <c r="CQ40" s="17"/>
      <c r="CR40" s="37">
        <v>40</v>
      </c>
      <c r="CS40" s="36">
        <v>6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7</v>
      </c>
      <c r="D41" s="30">
        <f ca="1">MOD(ROUNDDOWN(AM32/10,0),10)</f>
        <v>3</v>
      </c>
      <c r="E41" s="30">
        <f ca="1">MOD(AM32,10)</f>
        <v>3</v>
      </c>
      <c r="F41" s="8"/>
      <c r="G41" s="9"/>
      <c r="H41" s="29"/>
      <c r="I41" s="30">
        <f ca="1">MOD(ROUNDDOWN(AM33/100,0),10)</f>
        <v>8</v>
      </c>
      <c r="J41" s="30">
        <f ca="1">MOD(ROUNDDOWN(AM33/10,0),10)</f>
        <v>5</v>
      </c>
      <c r="K41" s="30">
        <f ca="1">MOD(AM33,10)</f>
        <v>6</v>
      </c>
      <c r="L41" s="8"/>
      <c r="M41" s="9"/>
      <c r="N41" s="29"/>
      <c r="O41" s="30">
        <f ca="1">MOD(ROUNDDOWN(AM34/100,0),10)</f>
        <v>4</v>
      </c>
      <c r="P41" s="30">
        <f ca="1">MOD(ROUNDDOWN(AM34/10,0),10)</f>
        <v>1</v>
      </c>
      <c r="Q41" s="30">
        <f ca="1">MOD(AM34,10)</f>
        <v>5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/>
      <c r="CH41" s="40"/>
      <c r="CJ41" s="37"/>
      <c r="CK41" s="36"/>
      <c r="CL41" s="37"/>
      <c r="CO41" s="39">
        <f t="shared" ca="1" si="7"/>
        <v>0.27907116753803607</v>
      </c>
      <c r="CP41" s="40">
        <f t="shared" ca="1" si="0"/>
        <v>28</v>
      </c>
      <c r="CQ41" s="17"/>
      <c r="CR41" s="37">
        <v>41</v>
      </c>
      <c r="CS41" s="36">
        <v>7</v>
      </c>
      <c r="CT41" s="37">
        <v>8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95</v>
      </c>
      <c r="V42" s="2"/>
      <c r="W42" s="2"/>
      <c r="X42" s="37"/>
      <c r="Z42" s="45" t="s">
        <v>55</v>
      </c>
      <c r="AA42" s="45" t="s">
        <v>32</v>
      </c>
      <c r="AB42" s="45" t="s">
        <v>33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33</v>
      </c>
      <c r="AR42" s="117"/>
      <c r="AS42" s="117"/>
      <c r="AT42" s="118" t="s">
        <v>155</v>
      </c>
      <c r="AU42" s="116" t="s">
        <v>48</v>
      </c>
      <c r="AV42" s="116" t="s">
        <v>30</v>
      </c>
      <c r="AW42" s="116"/>
      <c r="AX42" s="117"/>
      <c r="AY42" s="118" t="s">
        <v>30</v>
      </c>
      <c r="AZ42" s="117"/>
      <c r="BA42" s="116" t="s">
        <v>32</v>
      </c>
      <c r="BB42" s="36"/>
      <c r="BC42" s="57" t="s">
        <v>129</v>
      </c>
      <c r="BD42" s="56" t="s">
        <v>31</v>
      </c>
      <c r="BE42" s="56" t="s">
        <v>33</v>
      </c>
      <c r="BF42" s="56" t="s">
        <v>32</v>
      </c>
      <c r="BG42" s="36"/>
      <c r="BH42" s="57" t="s">
        <v>33</v>
      </c>
      <c r="BI42" s="56" t="s">
        <v>33</v>
      </c>
      <c r="BJ42" s="56" t="s">
        <v>33</v>
      </c>
      <c r="BK42" s="36"/>
      <c r="BL42" s="54"/>
      <c r="BM42" s="54"/>
      <c r="BN42" s="57" t="s">
        <v>31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/>
      <c r="CH42" s="40"/>
      <c r="CJ42" s="37"/>
      <c r="CK42" s="36"/>
      <c r="CL42" s="37"/>
      <c r="CO42" s="39">
        <f t="shared" ca="1" si="7"/>
        <v>0.20618155845767627</v>
      </c>
      <c r="CP42" s="40">
        <f t="shared" ca="1" si="0"/>
        <v>32</v>
      </c>
      <c r="CQ42" s="17"/>
      <c r="CR42" s="37">
        <v>42</v>
      </c>
      <c r="CS42" s="36">
        <v>7</v>
      </c>
      <c r="CT42" s="37">
        <v>9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>⑨</v>
      </c>
      <c r="E43" s="21"/>
      <c r="F43" s="21"/>
      <c r="G43" s="23"/>
      <c r="H43" s="21"/>
      <c r="I43" s="21"/>
      <c r="J43" s="22" t="str">
        <f ca="1">IF($AT50="","",VLOOKUP($AT50,$BT$43:$BU$53,2,FALSE))</f>
        <v>⑨</v>
      </c>
      <c r="K43" s="21"/>
      <c r="L43" s="24"/>
      <c r="M43" s="20"/>
      <c r="N43" s="24"/>
      <c r="O43" s="21"/>
      <c r="P43" s="22" t="str">
        <f ca="1">IF($AT51="","",VLOOKUP($AT51,$BT$43:$BU$53,2,FALSE))</f>
        <v>⑨</v>
      </c>
      <c r="Q43" s="21"/>
      <c r="R43" s="5"/>
      <c r="S43" s="2"/>
      <c r="T43" s="2"/>
      <c r="U43" s="58" t="s">
        <v>83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okok</v>
      </c>
      <c r="AB43" s="59" t="str">
        <f ca="1">IF(BH43="ok","okok","nono")</f>
        <v>okok</v>
      </c>
      <c r="AC43" s="60"/>
      <c r="AD43" s="35"/>
      <c r="AE43" s="61" t="s">
        <v>57</v>
      </c>
      <c r="AF43" s="62"/>
      <c r="AG43" s="126" t="str">
        <f t="shared" ref="AG43:AG54" ca="1" si="35">IF(BL43&lt;0,"ok",IF(AND(BL43=0,BR43&lt;0),"ok","no"))</f>
        <v>ok</v>
      </c>
      <c r="AH43" s="130">
        <f ca="1">IF(AI43="ok",AM43-1,"")</f>
        <v>6</v>
      </c>
      <c r="AI43" s="129" t="str">
        <f ca="1">IF(AL43="ok","ok",IF(AND(AK43="ok",AJ43="ok"),"ok","no"))</f>
        <v>ok</v>
      </c>
      <c r="AJ43" s="124" t="str">
        <f ca="1">IF(BR43&lt;0,"ok","no")</f>
        <v>ok</v>
      </c>
      <c r="AK43" s="124" t="str">
        <f t="shared" ref="AK43:AK54" ca="1" si="36">IF(BJ43=BK43,"ok","no")</f>
        <v>no</v>
      </c>
      <c r="AL43" s="124" t="str">
        <f ca="1">IF(BL43&lt;0,"ok","no")</f>
        <v>ok</v>
      </c>
      <c r="AM43" s="63">
        <f t="shared" ref="AM43:AM54" ca="1" si="37">Z29</f>
        <v>7</v>
      </c>
      <c r="AN43" s="64">
        <f t="shared" ref="AN43:AN54" ca="1" si="38">AD29</f>
        <v>0</v>
      </c>
      <c r="AO43" s="65">
        <f t="shared" ref="AO43:AO54" ca="1" si="39">AM43-AN43</f>
        <v>7</v>
      </c>
      <c r="AP43" s="36"/>
      <c r="AQ43" s="127" t="str">
        <f ca="1">IF(AND(AS43="ok",AR43="ok"),"ok","no")</f>
        <v>ok</v>
      </c>
      <c r="AR43" s="129" t="str">
        <f ca="1">IF(AY43=9,"ok","no")</f>
        <v>ok</v>
      </c>
      <c r="AS43" s="124" t="str">
        <f ca="1">IF(BC43=10,"ok","no")</f>
        <v>ok</v>
      </c>
      <c r="AT43" s="136">
        <f ca="1">IF(AY43=9,AY43,IF(AU43=10,AU43,""))</f>
        <v>9</v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>
        <f ca="1">IF(AND(BA43="ok",AZ43="ok"),9,"")</f>
        <v>9</v>
      </c>
      <c r="AZ43" s="124" t="str">
        <f ca="1">IF(BR43&lt;0,"ok","no")</f>
        <v>ok</v>
      </c>
      <c r="BA43" s="123" t="str">
        <f ca="1">IF(BC43=10,"ok","no")</f>
        <v>ok</v>
      </c>
      <c r="BB43" s="36"/>
      <c r="BC43" s="150">
        <f ca="1">IF(AND(BO43="ok",BJ43=0),10,IF(BF43="ok",BJ43-1,IF(BE43="ok",10,"")))</f>
        <v>10</v>
      </c>
      <c r="BD43" s="129" t="str">
        <f t="shared" ref="BD43:BD54" ca="1" si="40">IF(BJ43=0,"ok","no")</f>
        <v>ok</v>
      </c>
      <c r="BE43" s="124" t="str">
        <f t="shared" ref="BE43:BE54" ca="1" si="41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ok</v>
      </c>
      <c r="BI43" s="129" t="str">
        <f ca="1">IF(BJ43=0,"ok","no")</f>
        <v>ok</v>
      </c>
      <c r="BJ43" s="63">
        <f ca="1">AA29</f>
        <v>0</v>
      </c>
      <c r="BK43" s="64">
        <f ca="1">AE29</f>
        <v>9</v>
      </c>
      <c r="BL43" s="66">
        <f t="shared" ref="BL43:BL54" ca="1" si="42">BJ43-BK43</f>
        <v>-9</v>
      </c>
      <c r="BM43" s="68"/>
      <c r="BN43" s="139">
        <f ca="1">IF(BO43="ok",10,"")</f>
        <v>10</v>
      </c>
      <c r="BO43" s="129" t="str">
        <f ca="1">IF(BR43&lt;0,"ok","no")</f>
        <v>ok</v>
      </c>
      <c r="BP43" s="63">
        <f t="shared" ref="BP43:BP54" ca="1" si="43">AB29</f>
        <v>6</v>
      </c>
      <c r="BQ43" s="64">
        <f t="shared" ref="BQ43:BQ54" ca="1" si="44">AF29</f>
        <v>9</v>
      </c>
      <c r="BR43" s="67">
        <f t="shared" ref="BR43:BR54" ca="1" si="45">BP43-BQ43</f>
        <v>-3</v>
      </c>
      <c r="BS43" s="68"/>
      <c r="BT43" s="110">
        <v>0</v>
      </c>
      <c r="BU43" s="111" t="s">
        <v>156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/>
      <c r="CH43" s="40"/>
      <c r="CJ43" s="37"/>
      <c r="CK43" s="36"/>
      <c r="CL43" s="37"/>
      <c r="CO43" s="39">
        <f t="shared" ca="1" si="7"/>
        <v>0.14071756962684334</v>
      </c>
      <c r="CP43" s="40">
        <f t="shared" ca="1" si="0"/>
        <v>36</v>
      </c>
      <c r="CQ43" s="17"/>
      <c r="CR43" s="37">
        <v>43</v>
      </c>
      <c r="CS43" s="36">
        <v>8</v>
      </c>
      <c r="CT43" s="37">
        <v>9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⓪</v>
      </c>
      <c r="D44" s="32" t="str">
        <f ca="1">IF($BC49="","",VLOOKUP($BC49,$BT$43:$BU$53,2,FALSE))</f>
        <v>⑩</v>
      </c>
      <c r="E44" s="32" t="str">
        <f ca="1">IF($BN49="","",VLOOKUP($BN49,$BT$43:$BU$53,2,FALSE))</f>
        <v>⑩</v>
      </c>
      <c r="F44" s="8"/>
      <c r="G44" s="6" t="str">
        <f>G17</f>
        <v>⑧</v>
      </c>
      <c r="H44" s="7"/>
      <c r="I44" s="32" t="str">
        <f ca="1">IF($AH50="","",VLOOKUP($AH50,$BT$43:$BU$53,2,FALSE))</f>
        <v>⓪</v>
      </c>
      <c r="J44" s="32" t="str">
        <f ca="1">IF($BC50="","",VLOOKUP($BC50,$BT$43:$BU$53,2,FALSE))</f>
        <v>⑩</v>
      </c>
      <c r="K44" s="32" t="str">
        <f ca="1">IF($BN50="","",VLOOKUP($BN50,$BT$43:$BU$53,2,FALSE))</f>
        <v>⑩</v>
      </c>
      <c r="L44" s="8"/>
      <c r="M44" s="6" t="str">
        <f>M17</f>
        <v>⑨</v>
      </c>
      <c r="N44" s="7"/>
      <c r="O44" s="32" t="str">
        <f ca="1">IF($AH51="","",VLOOKUP($AH51,$BT$43:$BU$53,2,FALSE))</f>
        <v>④</v>
      </c>
      <c r="P44" s="32" t="str">
        <f ca="1">IF($BC51="","",VLOOKUP($BC51,$BT$43:$BU$53,2,FALSE))</f>
        <v>⑩</v>
      </c>
      <c r="Q44" s="32" t="str">
        <f ca="1">IF($BN51="","",VLOOKUP($BN51,$BT$43:$BU$53,2,FALSE))</f>
        <v>⑩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6">IF(AI44="ok","okok","nono")</f>
        <v>okok</v>
      </c>
      <c r="AA44" s="59" t="str">
        <f t="shared" ref="AA44:AA54" ca="1" si="47">IF(AQ44="ok","okok","nono")</f>
        <v>okok</v>
      </c>
      <c r="AB44" s="59" t="str">
        <f t="shared" ref="AB44:AB54" ca="1" si="48">IF(BH44="ok","okok","nono")</f>
        <v>okok</v>
      </c>
      <c r="AC44" s="43"/>
      <c r="AD44" s="42"/>
      <c r="AE44" s="61" t="s">
        <v>58</v>
      </c>
      <c r="AF44" s="62"/>
      <c r="AG44" s="127" t="str">
        <f t="shared" ca="1" si="35"/>
        <v>ok</v>
      </c>
      <c r="AH44" s="131">
        <f t="shared" ref="AH44:AH54" ca="1" si="49">IF(AI44="ok",AM44-1,"")</f>
        <v>5</v>
      </c>
      <c r="AI44" s="129" t="str">
        <f t="shared" ref="AI44:AI54" ca="1" si="50">IF(AL44="ok","ok",IF(AND(AK44="ok",AJ44="ok"),"ok","no"))</f>
        <v>ok</v>
      </c>
      <c r="AJ44" s="124" t="str">
        <f t="shared" ref="AJ44:AJ54" ca="1" si="51">IF(BR44&lt;0,"ok","no")</f>
        <v>ok</v>
      </c>
      <c r="AK44" s="124" t="str">
        <f t="shared" ca="1" si="36"/>
        <v>no</v>
      </c>
      <c r="AL44" s="124" t="str">
        <f t="shared" ref="AL44:AL54" ca="1" si="52">IF(BL44&lt;0,"ok","no")</f>
        <v>ok</v>
      </c>
      <c r="AM44" s="69">
        <f t="shared" ca="1" si="37"/>
        <v>6</v>
      </c>
      <c r="AN44" s="41">
        <f t="shared" ca="1" si="38"/>
        <v>0</v>
      </c>
      <c r="AO44" s="70">
        <f t="shared" ca="1" si="39"/>
        <v>6</v>
      </c>
      <c r="AP44" s="36"/>
      <c r="AQ44" s="127" t="str">
        <f t="shared" ref="AQ44:AQ54" ca="1" si="53">IF(AND(AS44="ok",AR44="ok"),"ok","no")</f>
        <v>ok</v>
      </c>
      <c r="AR44" s="129" t="str">
        <f t="shared" ref="AR44:AR53" ca="1" si="54">IF(AY44=9,"ok","no")</f>
        <v>ok</v>
      </c>
      <c r="AS44" s="124" t="str">
        <f t="shared" ref="AS44:AS54" ca="1" si="55">IF(BC44=10,"ok","no")</f>
        <v>ok</v>
      </c>
      <c r="AT44" s="137">
        <f t="shared" ref="AT44:AT54" ca="1" si="56">IF(AY44=9,AY44,IF(AU44=10,AU44,""))</f>
        <v>9</v>
      </c>
      <c r="AU44" s="134" t="str">
        <f t="shared" ref="AU44:AU54" ca="1" si="57">IF(AND(AW44&lt;&gt;"",AV44="ok"),10,"")</f>
        <v/>
      </c>
      <c r="AV44" s="124" t="str">
        <f t="shared" ref="AV44:AV54" ca="1" si="58">IF(BL44&lt;0,"ok",IF(AND(BL44=0,BR44&lt;0),"ok","no"))</f>
        <v>ok</v>
      </c>
      <c r="AW44" s="120" t="str">
        <f t="shared" ref="AW44:AW54" ca="1" si="59">IF(BC44=10,"",BC44)</f>
        <v/>
      </c>
      <c r="AX44" s="117"/>
      <c r="AY44" s="120">
        <f t="shared" ref="AY44:AY54" ca="1" si="60">IF(AND(BA44="ok",AZ44="ok"),9,"")</f>
        <v>9</v>
      </c>
      <c r="AZ44" s="124" t="str">
        <f t="shared" ref="AZ44:AZ54" ca="1" si="61">IF(BR44&lt;0,"ok","no")</f>
        <v>ok</v>
      </c>
      <c r="BA44" s="123" t="str">
        <f t="shared" ref="BA44:BA54" ca="1" si="62">IF(BC44=10,"ok","no")</f>
        <v>ok</v>
      </c>
      <c r="BB44" s="36"/>
      <c r="BC44" s="140">
        <f t="shared" ref="BC44:BC54" ca="1" si="63">IF(AND(BO44="ok",BJ44=0),10,IF(BF44="ok",BJ44-1,IF(BE44="ok",10,"")))</f>
        <v>10</v>
      </c>
      <c r="BD44" s="129" t="str">
        <f t="shared" ca="1" si="40"/>
        <v>ok</v>
      </c>
      <c r="BE44" s="124" t="str">
        <f t="shared" ca="1" si="41"/>
        <v>ok</v>
      </c>
      <c r="BF44" s="123" t="str">
        <f t="shared" ref="BF44:BF54" ca="1" si="64">IF(AND(BO44="ok",BI44="no"),"ok","no")</f>
        <v>no</v>
      </c>
      <c r="BG44" s="36"/>
      <c r="BH44" s="127" t="str">
        <f t="shared" ref="BH44:BH54" ca="1" si="65">IF(BO44="ok","ok","no")</f>
        <v>ok</v>
      </c>
      <c r="BI44" s="129" t="str">
        <f t="shared" ref="BI44:BI54" ca="1" si="66">IF(BJ44=0,"ok","no")</f>
        <v>ok</v>
      </c>
      <c r="BJ44" s="69">
        <f t="shared" ref="BJ44:BJ54" ca="1" si="67">AA30</f>
        <v>0</v>
      </c>
      <c r="BK44" s="41">
        <f t="shared" ref="BK44:BK54" ca="1" si="68">AE30</f>
        <v>7</v>
      </c>
      <c r="BL44" s="71">
        <f t="shared" ca="1" si="42"/>
        <v>-7</v>
      </c>
      <c r="BM44" s="68"/>
      <c r="BN44" s="140">
        <f t="shared" ref="BN44:BN54" ca="1" si="69">IF(BO44="ok",10,"")</f>
        <v>10</v>
      </c>
      <c r="BO44" s="129" t="str">
        <f t="shared" ref="BO44:BO54" ca="1" si="70">IF(BR44&lt;0,"ok","no")</f>
        <v>ok</v>
      </c>
      <c r="BP44" s="69">
        <f t="shared" ca="1" si="43"/>
        <v>1</v>
      </c>
      <c r="BQ44" s="41">
        <f t="shared" ca="1" si="44"/>
        <v>9</v>
      </c>
      <c r="BR44" s="72">
        <f t="shared" ca="1" si="45"/>
        <v>-8</v>
      </c>
      <c r="BS44" s="68"/>
      <c r="BT44" s="112">
        <v>1</v>
      </c>
      <c r="BU44" s="113" t="s">
        <v>17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/>
      <c r="CH44" s="40"/>
      <c r="CJ44" s="37"/>
      <c r="CK44" s="36"/>
      <c r="CL44" s="37"/>
      <c r="CO44" s="179"/>
      <c r="CP44" s="180"/>
      <c r="CQ44" s="181"/>
      <c r="CR44" s="182"/>
      <c r="CS44" s="182"/>
      <c r="CT44" s="182"/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71">C18</f>
        <v>1</v>
      </c>
      <c r="D45" s="11">
        <f t="shared" ca="1" si="71"/>
        <v>0</v>
      </c>
      <c r="E45" s="11">
        <f t="shared" ca="1" si="71"/>
        <v>6</v>
      </c>
      <c r="F45" s="8"/>
      <c r="G45" s="9"/>
      <c r="H45" s="27"/>
      <c r="I45" s="28">
        <f t="shared" ca="1" si="71"/>
        <v>1</v>
      </c>
      <c r="J45" s="11">
        <f t="shared" ca="1" si="71"/>
        <v>0</v>
      </c>
      <c r="K45" s="11">
        <f t="shared" ca="1" si="71"/>
        <v>5</v>
      </c>
      <c r="L45" s="8"/>
      <c r="M45" s="9"/>
      <c r="N45" s="27"/>
      <c r="O45" s="28">
        <f t="shared" ca="1" si="71"/>
        <v>5</v>
      </c>
      <c r="P45" s="11">
        <f t="shared" ca="1" si="71"/>
        <v>0</v>
      </c>
      <c r="Q45" s="11">
        <f t="shared" ca="1" si="71"/>
        <v>0</v>
      </c>
      <c r="R45" s="8"/>
      <c r="S45" s="2"/>
      <c r="T45" s="2"/>
      <c r="U45" s="58" t="s">
        <v>85</v>
      </c>
      <c r="V45" s="2"/>
      <c r="W45" s="2"/>
      <c r="X45" s="37"/>
      <c r="Y45" s="37" t="s">
        <v>59</v>
      </c>
      <c r="Z45" s="59" t="str">
        <f t="shared" ca="1" si="46"/>
        <v>okok</v>
      </c>
      <c r="AA45" s="59" t="str">
        <f t="shared" ca="1" si="47"/>
        <v>okok</v>
      </c>
      <c r="AB45" s="59" t="str">
        <f t="shared" ca="1" si="48"/>
        <v>okok</v>
      </c>
      <c r="AC45" s="43"/>
      <c r="AD45" s="42"/>
      <c r="AE45" s="61" t="s">
        <v>59</v>
      </c>
      <c r="AF45" s="62"/>
      <c r="AG45" s="127" t="str">
        <f t="shared" ca="1" si="35"/>
        <v>ok</v>
      </c>
      <c r="AH45" s="131">
        <f t="shared" ca="1" si="49"/>
        <v>6</v>
      </c>
      <c r="AI45" s="129" t="str">
        <f t="shared" ca="1" si="50"/>
        <v>ok</v>
      </c>
      <c r="AJ45" s="124" t="str">
        <f t="shared" ca="1" si="51"/>
        <v>ok</v>
      </c>
      <c r="AK45" s="124" t="str">
        <f t="shared" ca="1" si="36"/>
        <v>no</v>
      </c>
      <c r="AL45" s="124" t="str">
        <f t="shared" ca="1" si="52"/>
        <v>ok</v>
      </c>
      <c r="AM45" s="69">
        <f t="shared" ca="1" si="37"/>
        <v>7</v>
      </c>
      <c r="AN45" s="41">
        <f t="shared" ca="1" si="38"/>
        <v>0</v>
      </c>
      <c r="AO45" s="70">
        <f t="shared" ca="1" si="39"/>
        <v>7</v>
      </c>
      <c r="AP45" s="36"/>
      <c r="AQ45" s="127" t="str">
        <f t="shared" ca="1" si="53"/>
        <v>ok</v>
      </c>
      <c r="AR45" s="129" t="str">
        <f t="shared" ca="1" si="54"/>
        <v>ok</v>
      </c>
      <c r="AS45" s="124" t="str">
        <f t="shared" ca="1" si="55"/>
        <v>ok</v>
      </c>
      <c r="AT45" s="137">
        <f t="shared" ca="1" si="56"/>
        <v>9</v>
      </c>
      <c r="AU45" s="134" t="str">
        <f t="shared" ca="1" si="57"/>
        <v/>
      </c>
      <c r="AV45" s="124" t="str">
        <f t="shared" ca="1" si="58"/>
        <v>ok</v>
      </c>
      <c r="AW45" s="120" t="str">
        <f t="shared" ca="1" si="59"/>
        <v/>
      </c>
      <c r="AX45" s="117"/>
      <c r="AY45" s="120">
        <f t="shared" ca="1" si="60"/>
        <v>9</v>
      </c>
      <c r="AZ45" s="124" t="str">
        <f t="shared" ca="1" si="61"/>
        <v>ok</v>
      </c>
      <c r="BA45" s="123" t="str">
        <f t="shared" ca="1" si="62"/>
        <v>ok</v>
      </c>
      <c r="BB45" s="36"/>
      <c r="BC45" s="140">
        <f t="shared" ca="1" si="63"/>
        <v>10</v>
      </c>
      <c r="BD45" s="129" t="str">
        <f t="shared" ca="1" si="40"/>
        <v>ok</v>
      </c>
      <c r="BE45" s="124" t="str">
        <f t="shared" ca="1" si="41"/>
        <v>ok</v>
      </c>
      <c r="BF45" s="123" t="str">
        <f t="shared" ca="1" si="64"/>
        <v>no</v>
      </c>
      <c r="BG45" s="36"/>
      <c r="BH45" s="127" t="str">
        <f t="shared" ca="1" si="65"/>
        <v>ok</v>
      </c>
      <c r="BI45" s="129" t="str">
        <f t="shared" ca="1" si="66"/>
        <v>ok</v>
      </c>
      <c r="BJ45" s="69">
        <f t="shared" ca="1" si="67"/>
        <v>0</v>
      </c>
      <c r="BK45" s="41">
        <f t="shared" ca="1" si="68"/>
        <v>3</v>
      </c>
      <c r="BL45" s="71">
        <f t="shared" ca="1" si="42"/>
        <v>-3</v>
      </c>
      <c r="BM45" s="68"/>
      <c r="BN45" s="140">
        <f t="shared" ca="1" si="69"/>
        <v>10</v>
      </c>
      <c r="BO45" s="129" t="str">
        <f t="shared" ca="1" si="70"/>
        <v>ok</v>
      </c>
      <c r="BP45" s="69">
        <f t="shared" ca="1" si="43"/>
        <v>3</v>
      </c>
      <c r="BQ45" s="41">
        <f t="shared" ca="1" si="44"/>
        <v>5</v>
      </c>
      <c r="BR45" s="72">
        <f t="shared" ca="1" si="45"/>
        <v>-2</v>
      </c>
      <c r="BS45" s="68"/>
      <c r="BT45" s="112">
        <v>2</v>
      </c>
      <c r="BU45" s="113" t="s">
        <v>103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/>
      <c r="CH45" s="40"/>
      <c r="CJ45" s="37"/>
      <c r="CK45" s="36"/>
      <c r="CL45" s="37"/>
      <c r="CO45" s="179"/>
      <c r="CP45" s="180"/>
      <c r="CQ45" s="181"/>
      <c r="CR45" s="182"/>
      <c r="CS45" s="182"/>
      <c r="CT45" s="182"/>
      <c r="CV45" s="36"/>
      <c r="CW45" s="36"/>
    </row>
    <row r="46" spans="1:101" s="1" customFormat="1" ht="42" customHeight="1" thickBot="1" x14ac:dyDescent="0.3">
      <c r="A46" s="9"/>
      <c r="B46" s="12" t="str">
        <f t="shared" ref="B46:Q46" si="72">B19</f>
        <v>－</v>
      </c>
      <c r="C46" s="13">
        <f t="shared" ca="1" si="72"/>
        <v>0</v>
      </c>
      <c r="D46" s="13">
        <f t="shared" ca="1" si="72"/>
        <v>0</v>
      </c>
      <c r="E46" s="13">
        <f t="shared" ca="1" si="72"/>
        <v>7</v>
      </c>
      <c r="F46" s="8"/>
      <c r="G46" s="9"/>
      <c r="H46" s="12" t="str">
        <f t="shared" si="72"/>
        <v>－</v>
      </c>
      <c r="I46" s="13">
        <f t="shared" ca="1" si="72"/>
        <v>0</v>
      </c>
      <c r="J46" s="13">
        <f t="shared" ca="1" si="72"/>
        <v>0</v>
      </c>
      <c r="K46" s="13">
        <f t="shared" ca="1" si="72"/>
        <v>7</v>
      </c>
      <c r="L46" s="8"/>
      <c r="M46" s="9"/>
      <c r="N46" s="12" t="str">
        <f t="shared" si="72"/>
        <v>－</v>
      </c>
      <c r="O46" s="13">
        <f t="shared" ca="1" si="72"/>
        <v>0</v>
      </c>
      <c r="P46" s="13">
        <f t="shared" ca="1" si="72"/>
        <v>0</v>
      </c>
      <c r="Q46" s="13">
        <f t="shared" ca="1" si="72"/>
        <v>3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6"/>
        <v>okok</v>
      </c>
      <c r="AA46" s="59" t="str">
        <f t="shared" ca="1" si="47"/>
        <v>okok</v>
      </c>
      <c r="AB46" s="59" t="str">
        <f t="shared" ca="1" si="48"/>
        <v>okok</v>
      </c>
      <c r="AC46" s="43"/>
      <c r="AD46" s="42"/>
      <c r="AE46" s="61" t="s">
        <v>60</v>
      </c>
      <c r="AF46" s="62"/>
      <c r="AG46" s="127" t="str">
        <f t="shared" ca="1" si="35"/>
        <v>ok</v>
      </c>
      <c r="AH46" s="131">
        <f t="shared" ca="1" si="49"/>
        <v>7</v>
      </c>
      <c r="AI46" s="129" t="str">
        <f t="shared" ca="1" si="50"/>
        <v>ok</v>
      </c>
      <c r="AJ46" s="124" t="str">
        <f t="shared" ca="1" si="51"/>
        <v>ok</v>
      </c>
      <c r="AK46" s="124" t="str">
        <f t="shared" ca="1" si="36"/>
        <v>no</v>
      </c>
      <c r="AL46" s="124" t="str">
        <f t="shared" ca="1" si="52"/>
        <v>ok</v>
      </c>
      <c r="AM46" s="69">
        <f t="shared" ca="1" si="37"/>
        <v>8</v>
      </c>
      <c r="AN46" s="41">
        <f t="shared" ca="1" si="38"/>
        <v>0</v>
      </c>
      <c r="AO46" s="70">
        <f t="shared" ca="1" si="39"/>
        <v>8</v>
      </c>
      <c r="AP46" s="36"/>
      <c r="AQ46" s="127" t="str">
        <f t="shared" ca="1" si="53"/>
        <v>ok</v>
      </c>
      <c r="AR46" s="129" t="str">
        <f t="shared" ca="1" si="54"/>
        <v>ok</v>
      </c>
      <c r="AS46" s="124" t="str">
        <f t="shared" ca="1" si="55"/>
        <v>ok</v>
      </c>
      <c r="AT46" s="137">
        <f t="shared" ca="1" si="56"/>
        <v>9</v>
      </c>
      <c r="AU46" s="134" t="str">
        <f t="shared" ca="1" si="57"/>
        <v/>
      </c>
      <c r="AV46" s="124" t="str">
        <f t="shared" ca="1" si="58"/>
        <v>ok</v>
      </c>
      <c r="AW46" s="120" t="str">
        <f t="shared" ca="1" si="59"/>
        <v/>
      </c>
      <c r="AX46" s="117"/>
      <c r="AY46" s="120">
        <f t="shared" ca="1" si="60"/>
        <v>9</v>
      </c>
      <c r="AZ46" s="124" t="str">
        <f t="shared" ca="1" si="61"/>
        <v>ok</v>
      </c>
      <c r="BA46" s="123" t="str">
        <f t="shared" ca="1" si="62"/>
        <v>ok</v>
      </c>
      <c r="BB46" s="36"/>
      <c r="BC46" s="140">
        <f t="shared" ca="1" si="63"/>
        <v>10</v>
      </c>
      <c r="BD46" s="129" t="str">
        <f t="shared" ca="1" si="40"/>
        <v>ok</v>
      </c>
      <c r="BE46" s="124" t="str">
        <f t="shared" ca="1" si="41"/>
        <v>ok</v>
      </c>
      <c r="BF46" s="123" t="str">
        <f t="shared" ca="1" si="64"/>
        <v>no</v>
      </c>
      <c r="BG46" s="36"/>
      <c r="BH46" s="127" t="str">
        <f t="shared" ca="1" si="65"/>
        <v>ok</v>
      </c>
      <c r="BI46" s="129" t="str">
        <f t="shared" ca="1" si="66"/>
        <v>ok</v>
      </c>
      <c r="BJ46" s="69">
        <f t="shared" ca="1" si="67"/>
        <v>0</v>
      </c>
      <c r="BK46" s="41">
        <f t="shared" ca="1" si="68"/>
        <v>6</v>
      </c>
      <c r="BL46" s="71">
        <f t="shared" ca="1" si="42"/>
        <v>-6</v>
      </c>
      <c r="BM46" s="68"/>
      <c r="BN46" s="140">
        <f t="shared" ca="1" si="69"/>
        <v>10</v>
      </c>
      <c r="BO46" s="129" t="str">
        <f t="shared" ca="1" si="70"/>
        <v>ok</v>
      </c>
      <c r="BP46" s="69">
        <f t="shared" ca="1" si="43"/>
        <v>0</v>
      </c>
      <c r="BQ46" s="41">
        <f t="shared" ca="1" si="44"/>
        <v>7</v>
      </c>
      <c r="BR46" s="72">
        <f t="shared" ca="1" si="45"/>
        <v>-7</v>
      </c>
      <c r="BS46" s="68"/>
      <c r="BT46" s="112">
        <v>3</v>
      </c>
      <c r="BU46" s="113" t="s">
        <v>18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/>
      <c r="CH46" s="40"/>
      <c r="CJ46" s="37"/>
      <c r="CK46" s="36"/>
      <c r="CL46" s="37"/>
      <c r="CO46" s="179"/>
      <c r="CP46" s="180"/>
      <c r="CQ46" s="181"/>
      <c r="CR46" s="182"/>
      <c r="CS46" s="117"/>
      <c r="CT46" s="182"/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0</v>
      </c>
      <c r="D47" s="30">
        <f ca="1">MOD(ROUNDDOWN(AM35/10,0),10)</f>
        <v>9</v>
      </c>
      <c r="E47" s="30">
        <f ca="1">MOD(AM35,10)</f>
        <v>9</v>
      </c>
      <c r="F47" s="8"/>
      <c r="G47" s="9"/>
      <c r="H47" s="29"/>
      <c r="I47" s="30">
        <f ca="1">MOD(ROUNDDOWN(AM36/100,0),10)</f>
        <v>0</v>
      </c>
      <c r="J47" s="30">
        <f ca="1">MOD(ROUNDDOWN(AM36/10,0),10)</f>
        <v>9</v>
      </c>
      <c r="K47" s="30">
        <f ca="1">MOD(AM36,10)</f>
        <v>8</v>
      </c>
      <c r="L47" s="8"/>
      <c r="M47" s="9"/>
      <c r="N47" s="29"/>
      <c r="O47" s="30">
        <f ca="1">MOD(ROUNDDOWN(AM37/100,0),10)</f>
        <v>4</v>
      </c>
      <c r="P47" s="30">
        <f ca="1">MOD(ROUNDDOWN(AM37/10,0),10)</f>
        <v>9</v>
      </c>
      <c r="Q47" s="30">
        <f ca="1">MOD(AM37,10)</f>
        <v>7</v>
      </c>
      <c r="R47" s="8"/>
      <c r="S47" s="2"/>
      <c r="T47" s="2"/>
      <c r="U47" s="58" t="s">
        <v>87</v>
      </c>
      <c r="V47" s="2"/>
      <c r="W47" s="2"/>
      <c r="X47" s="37"/>
      <c r="Y47" s="37" t="s">
        <v>61</v>
      </c>
      <c r="Z47" s="59" t="str">
        <f t="shared" ca="1" si="46"/>
        <v>okok</v>
      </c>
      <c r="AA47" s="59" t="str">
        <f t="shared" ca="1" si="47"/>
        <v>okok</v>
      </c>
      <c r="AB47" s="59" t="str">
        <f t="shared" ca="1" si="48"/>
        <v>okok</v>
      </c>
      <c r="AC47" s="43"/>
      <c r="AD47" s="42"/>
      <c r="AE47" s="61" t="s">
        <v>61</v>
      </c>
      <c r="AF47" s="62"/>
      <c r="AG47" s="127" t="str">
        <f t="shared" ca="1" si="35"/>
        <v>ok</v>
      </c>
      <c r="AH47" s="131">
        <f t="shared" ca="1" si="49"/>
        <v>8</v>
      </c>
      <c r="AI47" s="129" t="str">
        <f t="shared" ca="1" si="50"/>
        <v>ok</v>
      </c>
      <c r="AJ47" s="124" t="str">
        <f t="shared" ca="1" si="51"/>
        <v>ok</v>
      </c>
      <c r="AK47" s="124" t="str">
        <f t="shared" ca="1" si="36"/>
        <v>no</v>
      </c>
      <c r="AL47" s="124" t="str">
        <f t="shared" ca="1" si="52"/>
        <v>ok</v>
      </c>
      <c r="AM47" s="69">
        <f t="shared" ca="1" si="37"/>
        <v>9</v>
      </c>
      <c r="AN47" s="41">
        <f t="shared" ca="1" si="38"/>
        <v>0</v>
      </c>
      <c r="AO47" s="70">
        <f t="shared" ca="1" si="39"/>
        <v>9</v>
      </c>
      <c r="AP47" s="36"/>
      <c r="AQ47" s="127" t="str">
        <f t="shared" ca="1" si="53"/>
        <v>ok</v>
      </c>
      <c r="AR47" s="129" t="str">
        <f t="shared" ca="1" si="54"/>
        <v>ok</v>
      </c>
      <c r="AS47" s="124" t="str">
        <f t="shared" ca="1" si="55"/>
        <v>ok</v>
      </c>
      <c r="AT47" s="137">
        <f t="shared" ca="1" si="56"/>
        <v>9</v>
      </c>
      <c r="AU47" s="134" t="str">
        <f t="shared" ca="1" si="57"/>
        <v/>
      </c>
      <c r="AV47" s="124" t="str">
        <f t="shared" ca="1" si="58"/>
        <v>ok</v>
      </c>
      <c r="AW47" s="120" t="str">
        <f t="shared" ca="1" si="59"/>
        <v/>
      </c>
      <c r="AX47" s="117"/>
      <c r="AY47" s="120">
        <f t="shared" ca="1" si="60"/>
        <v>9</v>
      </c>
      <c r="AZ47" s="124" t="str">
        <f t="shared" ca="1" si="61"/>
        <v>ok</v>
      </c>
      <c r="BA47" s="123" t="str">
        <f t="shared" ca="1" si="62"/>
        <v>ok</v>
      </c>
      <c r="BB47" s="36"/>
      <c r="BC47" s="140">
        <f t="shared" ca="1" si="63"/>
        <v>10</v>
      </c>
      <c r="BD47" s="129" t="str">
        <f t="shared" ca="1" si="40"/>
        <v>ok</v>
      </c>
      <c r="BE47" s="124" t="str">
        <f t="shared" ca="1" si="41"/>
        <v>ok</v>
      </c>
      <c r="BF47" s="123" t="str">
        <f t="shared" ca="1" si="64"/>
        <v>no</v>
      </c>
      <c r="BG47" s="36"/>
      <c r="BH47" s="127" t="str">
        <f t="shared" ca="1" si="65"/>
        <v>ok</v>
      </c>
      <c r="BI47" s="129" t="str">
        <f t="shared" ca="1" si="66"/>
        <v>ok</v>
      </c>
      <c r="BJ47" s="69">
        <f t="shared" ca="1" si="67"/>
        <v>0</v>
      </c>
      <c r="BK47" s="41">
        <f t="shared" ca="1" si="68"/>
        <v>4</v>
      </c>
      <c r="BL47" s="71">
        <f t="shared" ca="1" si="42"/>
        <v>-4</v>
      </c>
      <c r="BM47" s="68"/>
      <c r="BN47" s="140">
        <f t="shared" ca="1" si="69"/>
        <v>10</v>
      </c>
      <c r="BO47" s="129" t="str">
        <f t="shared" ca="1" si="70"/>
        <v>ok</v>
      </c>
      <c r="BP47" s="69">
        <f t="shared" ca="1" si="43"/>
        <v>3</v>
      </c>
      <c r="BQ47" s="41">
        <f t="shared" ca="1" si="44"/>
        <v>7</v>
      </c>
      <c r="BR47" s="72">
        <f t="shared" ca="1" si="45"/>
        <v>-4</v>
      </c>
      <c r="BS47" s="68"/>
      <c r="BT47" s="112">
        <v>4</v>
      </c>
      <c r="BU47" s="113" t="s">
        <v>104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/>
      <c r="CH47" s="40"/>
      <c r="CJ47" s="37"/>
      <c r="CK47" s="36"/>
      <c r="CL47" s="37"/>
      <c r="CO47" s="179"/>
      <c r="CP47" s="180"/>
      <c r="CQ47" s="183"/>
      <c r="CR47" s="182"/>
      <c r="CS47" s="117"/>
      <c r="CT47" s="182"/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6"/>
        <v>okok</v>
      </c>
      <c r="AA48" s="59" t="str">
        <f t="shared" ca="1" si="47"/>
        <v>okok</v>
      </c>
      <c r="AB48" s="59" t="str">
        <f t="shared" ca="1" si="48"/>
        <v>okok</v>
      </c>
      <c r="AC48" s="43"/>
      <c r="AD48" s="42"/>
      <c r="AE48" s="61" t="s">
        <v>62</v>
      </c>
      <c r="AF48" s="62"/>
      <c r="AG48" s="127" t="str">
        <f t="shared" ca="1" si="35"/>
        <v>ok</v>
      </c>
      <c r="AH48" s="131">
        <f t="shared" ca="1" si="49"/>
        <v>4</v>
      </c>
      <c r="AI48" s="129" t="str">
        <f t="shared" ca="1" si="50"/>
        <v>ok</v>
      </c>
      <c r="AJ48" s="124" t="str">
        <f t="shared" ca="1" si="51"/>
        <v>ok</v>
      </c>
      <c r="AK48" s="124" t="str">
        <f t="shared" ca="1" si="36"/>
        <v>no</v>
      </c>
      <c r="AL48" s="124" t="str">
        <f t="shared" ca="1" si="52"/>
        <v>ok</v>
      </c>
      <c r="AM48" s="69">
        <f t="shared" ca="1" si="37"/>
        <v>5</v>
      </c>
      <c r="AN48" s="41">
        <f t="shared" ca="1" si="38"/>
        <v>0</v>
      </c>
      <c r="AO48" s="70">
        <f t="shared" ca="1" si="39"/>
        <v>5</v>
      </c>
      <c r="AP48" s="36"/>
      <c r="AQ48" s="127" t="str">
        <f t="shared" ca="1" si="53"/>
        <v>ok</v>
      </c>
      <c r="AR48" s="129" t="str">
        <f t="shared" ca="1" si="54"/>
        <v>ok</v>
      </c>
      <c r="AS48" s="124" t="str">
        <f t="shared" ca="1" si="55"/>
        <v>ok</v>
      </c>
      <c r="AT48" s="137">
        <f t="shared" ca="1" si="56"/>
        <v>9</v>
      </c>
      <c r="AU48" s="134" t="str">
        <f t="shared" ca="1" si="57"/>
        <v/>
      </c>
      <c r="AV48" s="124" t="str">
        <f t="shared" ca="1" si="58"/>
        <v>ok</v>
      </c>
      <c r="AW48" s="120" t="str">
        <f t="shared" ca="1" si="59"/>
        <v/>
      </c>
      <c r="AX48" s="117"/>
      <c r="AY48" s="120">
        <f t="shared" ca="1" si="60"/>
        <v>9</v>
      </c>
      <c r="AZ48" s="124" t="str">
        <f t="shared" ca="1" si="61"/>
        <v>ok</v>
      </c>
      <c r="BA48" s="123" t="str">
        <f t="shared" ca="1" si="62"/>
        <v>ok</v>
      </c>
      <c r="BB48" s="36"/>
      <c r="BC48" s="140">
        <f t="shared" ca="1" si="63"/>
        <v>10</v>
      </c>
      <c r="BD48" s="129" t="str">
        <f t="shared" ca="1" si="40"/>
        <v>ok</v>
      </c>
      <c r="BE48" s="124" t="str">
        <f t="shared" ca="1" si="41"/>
        <v>ok</v>
      </c>
      <c r="BF48" s="123" t="str">
        <f t="shared" ca="1" si="64"/>
        <v>no</v>
      </c>
      <c r="BG48" s="36"/>
      <c r="BH48" s="127" t="str">
        <f t="shared" ca="1" si="65"/>
        <v>ok</v>
      </c>
      <c r="BI48" s="129" t="str">
        <f t="shared" ca="1" si="66"/>
        <v>ok</v>
      </c>
      <c r="BJ48" s="69">
        <f t="shared" ca="1" si="67"/>
        <v>0</v>
      </c>
      <c r="BK48" s="41">
        <f t="shared" ca="1" si="68"/>
        <v>8</v>
      </c>
      <c r="BL48" s="71">
        <f t="shared" ca="1" si="42"/>
        <v>-8</v>
      </c>
      <c r="BM48" s="68"/>
      <c r="BN48" s="140">
        <f t="shared" ca="1" si="69"/>
        <v>10</v>
      </c>
      <c r="BO48" s="129" t="str">
        <f t="shared" ca="1" si="70"/>
        <v>ok</v>
      </c>
      <c r="BP48" s="69">
        <f t="shared" ca="1" si="43"/>
        <v>4</v>
      </c>
      <c r="BQ48" s="41">
        <f t="shared" ca="1" si="44"/>
        <v>9</v>
      </c>
      <c r="BR48" s="72">
        <f t="shared" ca="1" si="45"/>
        <v>-5</v>
      </c>
      <c r="BS48" s="68"/>
      <c r="BT48" s="112">
        <v>5</v>
      </c>
      <c r="BU48" s="113" t="s">
        <v>105</v>
      </c>
      <c r="BV48" s="68" t="s">
        <v>134</v>
      </c>
      <c r="BW48" s="68"/>
      <c r="BX48" s="68"/>
      <c r="BY48" s="39"/>
      <c r="BZ48" s="40"/>
      <c r="CB48" s="37"/>
      <c r="CC48" s="36"/>
      <c r="CD48" s="37"/>
      <c r="CG48" s="39"/>
      <c r="CH48" s="40"/>
      <c r="CJ48" s="37"/>
      <c r="CK48" s="36"/>
      <c r="CL48" s="37"/>
      <c r="CO48" s="179"/>
      <c r="CP48" s="180"/>
      <c r="CQ48" s="183"/>
      <c r="CR48" s="182"/>
      <c r="CS48" s="117"/>
      <c r="CT48" s="182"/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>⑨</v>
      </c>
      <c r="E49" s="21"/>
      <c r="F49" s="21"/>
      <c r="G49" s="23"/>
      <c r="H49" s="21"/>
      <c r="I49" s="21"/>
      <c r="J49" s="22" t="str">
        <f ca="1">IF($AT53="","",VLOOKUP($AT53,$BT$43:$BU$53,2,FALSE))</f>
        <v>⑨</v>
      </c>
      <c r="K49" s="21"/>
      <c r="L49" s="24"/>
      <c r="M49" s="20"/>
      <c r="N49" s="24"/>
      <c r="O49" s="21"/>
      <c r="P49" s="22" t="str">
        <f ca="1">IF($AT54="","",VLOOKUP($AT54,$BT$43:$BU$53,2,FALSE))</f>
        <v>⑨</v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6"/>
        <v>okok</v>
      </c>
      <c r="AA49" s="59" t="str">
        <f t="shared" ca="1" si="47"/>
        <v>okok</v>
      </c>
      <c r="AB49" s="59" t="str">
        <f t="shared" ca="1" si="48"/>
        <v>okok</v>
      </c>
      <c r="AC49" s="43"/>
      <c r="AD49" s="73"/>
      <c r="AE49" s="61" t="s">
        <v>63</v>
      </c>
      <c r="AF49" s="62"/>
      <c r="AG49" s="127" t="str">
        <f t="shared" ca="1" si="35"/>
        <v>ok</v>
      </c>
      <c r="AH49" s="131">
        <f t="shared" ca="1" si="49"/>
        <v>0</v>
      </c>
      <c r="AI49" s="129" t="str">
        <f t="shared" ca="1" si="50"/>
        <v>ok</v>
      </c>
      <c r="AJ49" s="124" t="str">
        <f t="shared" ca="1" si="51"/>
        <v>ok</v>
      </c>
      <c r="AK49" s="124" t="str">
        <f t="shared" ca="1" si="36"/>
        <v>ok</v>
      </c>
      <c r="AL49" s="124" t="str">
        <f t="shared" ca="1" si="52"/>
        <v>no</v>
      </c>
      <c r="AM49" s="69">
        <f t="shared" ca="1" si="37"/>
        <v>1</v>
      </c>
      <c r="AN49" s="41">
        <f t="shared" ca="1" si="38"/>
        <v>0</v>
      </c>
      <c r="AO49" s="70">
        <f t="shared" ca="1" si="39"/>
        <v>1</v>
      </c>
      <c r="AP49" s="36"/>
      <c r="AQ49" s="127" t="str">
        <f t="shared" ca="1" si="53"/>
        <v>ok</v>
      </c>
      <c r="AR49" s="129" t="str">
        <f ca="1">IF(AY49=9,"ok","no")</f>
        <v>ok</v>
      </c>
      <c r="AS49" s="124" t="str">
        <f t="shared" ca="1" si="55"/>
        <v>ok</v>
      </c>
      <c r="AT49" s="137">
        <f ca="1">IF(AY49=9,AY49,IF(AU49=10,AU49,""))</f>
        <v>9</v>
      </c>
      <c r="AU49" s="134" t="str">
        <f t="shared" ca="1" si="57"/>
        <v/>
      </c>
      <c r="AV49" s="124" t="str">
        <f t="shared" ca="1" si="58"/>
        <v>ok</v>
      </c>
      <c r="AW49" s="120" t="str">
        <f t="shared" ca="1" si="59"/>
        <v/>
      </c>
      <c r="AX49" s="117"/>
      <c r="AY49" s="120">
        <f t="shared" ca="1" si="60"/>
        <v>9</v>
      </c>
      <c r="AZ49" s="124" t="str">
        <f t="shared" ca="1" si="61"/>
        <v>ok</v>
      </c>
      <c r="BA49" s="123" t="str">
        <f t="shared" ca="1" si="62"/>
        <v>ok</v>
      </c>
      <c r="BB49" s="36"/>
      <c r="BC49" s="140">
        <f t="shared" ca="1" si="63"/>
        <v>10</v>
      </c>
      <c r="BD49" s="129" t="str">
        <f t="shared" ca="1" si="40"/>
        <v>ok</v>
      </c>
      <c r="BE49" s="124" t="str">
        <f t="shared" ca="1" si="41"/>
        <v>no</v>
      </c>
      <c r="BF49" s="123" t="str">
        <f t="shared" ca="1" si="64"/>
        <v>no</v>
      </c>
      <c r="BG49" s="36"/>
      <c r="BH49" s="127" t="str">
        <f t="shared" ca="1" si="65"/>
        <v>ok</v>
      </c>
      <c r="BI49" s="129" t="str">
        <f t="shared" ca="1" si="66"/>
        <v>ok</v>
      </c>
      <c r="BJ49" s="69">
        <f t="shared" ca="1" si="67"/>
        <v>0</v>
      </c>
      <c r="BK49" s="41">
        <f t="shared" ca="1" si="68"/>
        <v>0</v>
      </c>
      <c r="BL49" s="71">
        <f t="shared" ca="1" si="42"/>
        <v>0</v>
      </c>
      <c r="BM49" s="68"/>
      <c r="BN49" s="140">
        <f t="shared" ca="1" si="69"/>
        <v>10</v>
      </c>
      <c r="BO49" s="129" t="str">
        <f t="shared" ca="1" si="70"/>
        <v>ok</v>
      </c>
      <c r="BP49" s="69">
        <f t="shared" ca="1" si="43"/>
        <v>6</v>
      </c>
      <c r="BQ49" s="41">
        <f t="shared" ca="1" si="44"/>
        <v>7</v>
      </c>
      <c r="BR49" s="72">
        <f t="shared" ca="1" si="45"/>
        <v>-1</v>
      </c>
      <c r="BS49" s="68"/>
      <c r="BT49" s="112">
        <v>6</v>
      </c>
      <c r="BU49" s="113" t="s">
        <v>108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/>
      <c r="CH49" s="40"/>
      <c r="CJ49" s="37"/>
      <c r="CK49" s="36"/>
      <c r="CL49" s="37"/>
      <c r="CO49" s="179"/>
      <c r="CP49" s="180"/>
      <c r="CQ49" s="183"/>
      <c r="CR49" s="182"/>
      <c r="CS49" s="117"/>
      <c r="CT49" s="182"/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②</v>
      </c>
      <c r="D50" s="32" t="str">
        <f ca="1">IF($BC52="","",VLOOKUP($BC52,$BT$43:$BU$53,2,FALSE))</f>
        <v>⑩</v>
      </c>
      <c r="E50" s="32" t="str">
        <f ca="1">IF($BN52="","",VLOOKUP($BN52,$BT$43:$BU$53,2,FALSE))</f>
        <v>⑩</v>
      </c>
      <c r="F50" s="8"/>
      <c r="G50" s="6" t="str">
        <f>G23</f>
        <v>⑪</v>
      </c>
      <c r="H50" s="7"/>
      <c r="I50" s="32" t="str">
        <f ca="1">IF($AH53="","",VLOOKUP($AH53,$BT$43:$BU$53,2,FALSE))</f>
        <v>③</v>
      </c>
      <c r="J50" s="32" t="str">
        <f ca="1">IF($BC53="","",VLOOKUP($BC53,$BT$43:$BU$53,2,FALSE))</f>
        <v>⑩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②</v>
      </c>
      <c r="P50" s="32" t="str">
        <f ca="1">IF($BC54="","",VLOOKUP($BC54,$BT$43:$BU$53,2,FALSE))</f>
        <v>⑩</v>
      </c>
      <c r="Q50" s="32" t="str">
        <f ca="1">IF($BN54="","",VLOOKUP($BN54,$BT$43:$BU$53,2,FALSE))</f>
        <v>⑩</v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6"/>
        <v>okok</v>
      </c>
      <c r="AA50" s="59" t="str">
        <f t="shared" ca="1" si="47"/>
        <v>okok</v>
      </c>
      <c r="AB50" s="59" t="str">
        <f t="shared" ca="1" si="48"/>
        <v>okok</v>
      </c>
      <c r="AC50" s="43"/>
      <c r="AD50" s="35"/>
      <c r="AE50" s="61" t="s">
        <v>64</v>
      </c>
      <c r="AF50" s="62"/>
      <c r="AG50" s="127" t="str">
        <f t="shared" ca="1" si="35"/>
        <v>ok</v>
      </c>
      <c r="AH50" s="131">
        <f t="shared" ca="1" si="49"/>
        <v>0</v>
      </c>
      <c r="AI50" s="129" t="str">
        <f t="shared" ca="1" si="50"/>
        <v>ok</v>
      </c>
      <c r="AJ50" s="124" t="str">
        <f t="shared" ca="1" si="51"/>
        <v>ok</v>
      </c>
      <c r="AK50" s="124" t="str">
        <f t="shared" ca="1" si="36"/>
        <v>ok</v>
      </c>
      <c r="AL50" s="124" t="str">
        <f t="shared" ca="1" si="52"/>
        <v>no</v>
      </c>
      <c r="AM50" s="69">
        <f t="shared" ca="1" si="37"/>
        <v>1</v>
      </c>
      <c r="AN50" s="41">
        <f t="shared" ca="1" si="38"/>
        <v>0</v>
      </c>
      <c r="AO50" s="70">
        <f t="shared" ca="1" si="39"/>
        <v>1</v>
      </c>
      <c r="AP50" s="36"/>
      <c r="AQ50" s="127" t="str">
        <f t="shared" ca="1" si="53"/>
        <v>ok</v>
      </c>
      <c r="AR50" s="129" t="str">
        <f t="shared" ca="1" si="54"/>
        <v>ok</v>
      </c>
      <c r="AS50" s="124" t="str">
        <f t="shared" ca="1" si="55"/>
        <v>ok</v>
      </c>
      <c r="AT50" s="137">
        <f t="shared" ca="1" si="56"/>
        <v>9</v>
      </c>
      <c r="AU50" s="134" t="str">
        <f t="shared" ca="1" si="57"/>
        <v/>
      </c>
      <c r="AV50" s="124" t="str">
        <f t="shared" ca="1" si="58"/>
        <v>ok</v>
      </c>
      <c r="AW50" s="120" t="str">
        <f t="shared" ca="1" si="59"/>
        <v/>
      </c>
      <c r="AX50" s="117"/>
      <c r="AY50" s="120">
        <f t="shared" ca="1" si="60"/>
        <v>9</v>
      </c>
      <c r="AZ50" s="124" t="str">
        <f t="shared" ca="1" si="61"/>
        <v>ok</v>
      </c>
      <c r="BA50" s="123" t="str">
        <f t="shared" ca="1" si="62"/>
        <v>ok</v>
      </c>
      <c r="BB50" s="36"/>
      <c r="BC50" s="140">
        <f t="shared" ca="1" si="63"/>
        <v>10</v>
      </c>
      <c r="BD50" s="129" t="str">
        <f t="shared" ca="1" si="40"/>
        <v>ok</v>
      </c>
      <c r="BE50" s="124" t="str">
        <f t="shared" ca="1" si="41"/>
        <v>no</v>
      </c>
      <c r="BF50" s="123" t="str">
        <f t="shared" ca="1" si="64"/>
        <v>no</v>
      </c>
      <c r="BG50" s="36"/>
      <c r="BH50" s="127" t="str">
        <f t="shared" ca="1" si="65"/>
        <v>ok</v>
      </c>
      <c r="BI50" s="129" t="str">
        <f t="shared" ca="1" si="66"/>
        <v>ok</v>
      </c>
      <c r="BJ50" s="69">
        <f t="shared" ca="1" si="67"/>
        <v>0</v>
      </c>
      <c r="BK50" s="41">
        <f t="shared" ca="1" si="68"/>
        <v>0</v>
      </c>
      <c r="BL50" s="71">
        <f t="shared" ca="1" si="42"/>
        <v>0</v>
      </c>
      <c r="BM50" s="68"/>
      <c r="BN50" s="140">
        <f t="shared" ca="1" si="69"/>
        <v>10</v>
      </c>
      <c r="BO50" s="129" t="str">
        <f t="shared" ca="1" si="70"/>
        <v>ok</v>
      </c>
      <c r="BP50" s="69">
        <f t="shared" ca="1" si="43"/>
        <v>5</v>
      </c>
      <c r="BQ50" s="41">
        <f t="shared" ca="1" si="44"/>
        <v>7</v>
      </c>
      <c r="BR50" s="72">
        <f t="shared" ca="1" si="45"/>
        <v>-2</v>
      </c>
      <c r="BS50" s="68"/>
      <c r="BT50" s="112">
        <v>7</v>
      </c>
      <c r="BU50" s="113" t="s">
        <v>135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/>
      <c r="CH50" s="40"/>
      <c r="CJ50" s="37"/>
      <c r="CK50" s="36"/>
      <c r="CL50" s="37"/>
      <c r="CO50" s="179"/>
      <c r="CP50" s="180"/>
      <c r="CQ50" s="183"/>
      <c r="CR50" s="182"/>
      <c r="CS50" s="117"/>
      <c r="CT50" s="182"/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3">C24</f>
        <v>3</v>
      </c>
      <c r="D51" s="11">
        <f t="shared" ca="1" si="73"/>
        <v>0</v>
      </c>
      <c r="E51" s="11">
        <f t="shared" ca="1" si="73"/>
        <v>3</v>
      </c>
      <c r="F51" s="8"/>
      <c r="G51" s="9"/>
      <c r="H51" s="10"/>
      <c r="I51" s="11">
        <f t="shared" ca="1" si="73"/>
        <v>4</v>
      </c>
      <c r="J51" s="11">
        <f t="shared" ca="1" si="73"/>
        <v>0</v>
      </c>
      <c r="K51" s="11">
        <f t="shared" ca="1" si="73"/>
        <v>8</v>
      </c>
      <c r="L51" s="8"/>
      <c r="M51" s="9"/>
      <c r="N51" s="10"/>
      <c r="O51" s="11">
        <f t="shared" ca="1" si="73"/>
        <v>3</v>
      </c>
      <c r="P51" s="11">
        <f t="shared" ca="1" si="73"/>
        <v>0</v>
      </c>
      <c r="Q51" s="11">
        <f t="shared" ca="1" si="73"/>
        <v>7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6"/>
        <v>okok</v>
      </c>
      <c r="AA51" s="59" t="str">
        <f t="shared" ca="1" si="47"/>
        <v>okok</v>
      </c>
      <c r="AB51" s="59" t="str">
        <f t="shared" ca="1" si="48"/>
        <v>okok</v>
      </c>
      <c r="AC51" s="43"/>
      <c r="AD51" s="35"/>
      <c r="AE51" s="61" t="s">
        <v>65</v>
      </c>
      <c r="AF51" s="62"/>
      <c r="AG51" s="127" t="str">
        <f t="shared" ca="1" si="35"/>
        <v>ok</v>
      </c>
      <c r="AH51" s="131">
        <f t="shared" ca="1" si="49"/>
        <v>4</v>
      </c>
      <c r="AI51" s="129" t="str">
        <f t="shared" ca="1" si="50"/>
        <v>ok</v>
      </c>
      <c r="AJ51" s="124" t="str">
        <f t="shared" ca="1" si="51"/>
        <v>ok</v>
      </c>
      <c r="AK51" s="124" t="str">
        <f t="shared" ca="1" si="36"/>
        <v>ok</v>
      </c>
      <c r="AL51" s="124" t="str">
        <f t="shared" ca="1" si="52"/>
        <v>no</v>
      </c>
      <c r="AM51" s="69">
        <f t="shared" ca="1" si="37"/>
        <v>5</v>
      </c>
      <c r="AN51" s="41">
        <f t="shared" ca="1" si="38"/>
        <v>0</v>
      </c>
      <c r="AO51" s="70">
        <f t="shared" ca="1" si="39"/>
        <v>5</v>
      </c>
      <c r="AP51" s="36"/>
      <c r="AQ51" s="127" t="str">
        <f t="shared" ca="1" si="53"/>
        <v>ok</v>
      </c>
      <c r="AR51" s="129" t="str">
        <f t="shared" ca="1" si="54"/>
        <v>ok</v>
      </c>
      <c r="AS51" s="124" t="str">
        <f t="shared" ca="1" si="55"/>
        <v>ok</v>
      </c>
      <c r="AT51" s="137">
        <f t="shared" ca="1" si="56"/>
        <v>9</v>
      </c>
      <c r="AU51" s="134" t="str">
        <f t="shared" ca="1" si="57"/>
        <v/>
      </c>
      <c r="AV51" s="124" t="str">
        <f t="shared" ca="1" si="58"/>
        <v>ok</v>
      </c>
      <c r="AW51" s="120" t="str">
        <f t="shared" ca="1" si="59"/>
        <v/>
      </c>
      <c r="AX51" s="117"/>
      <c r="AY51" s="120">
        <f t="shared" ca="1" si="60"/>
        <v>9</v>
      </c>
      <c r="AZ51" s="124" t="str">
        <f t="shared" ca="1" si="61"/>
        <v>ok</v>
      </c>
      <c r="BA51" s="123" t="str">
        <f t="shared" ca="1" si="62"/>
        <v>ok</v>
      </c>
      <c r="BB51" s="36"/>
      <c r="BC51" s="140">
        <f t="shared" ca="1" si="63"/>
        <v>10</v>
      </c>
      <c r="BD51" s="129" t="str">
        <f t="shared" ca="1" si="40"/>
        <v>ok</v>
      </c>
      <c r="BE51" s="124" t="str">
        <f t="shared" ca="1" si="41"/>
        <v>no</v>
      </c>
      <c r="BF51" s="123" t="str">
        <f t="shared" ca="1" si="64"/>
        <v>no</v>
      </c>
      <c r="BG51" s="36"/>
      <c r="BH51" s="127" t="str">
        <f t="shared" ca="1" si="65"/>
        <v>ok</v>
      </c>
      <c r="BI51" s="129" t="str">
        <f t="shared" ca="1" si="66"/>
        <v>ok</v>
      </c>
      <c r="BJ51" s="69">
        <f t="shared" ca="1" si="67"/>
        <v>0</v>
      </c>
      <c r="BK51" s="41">
        <f t="shared" ca="1" si="68"/>
        <v>0</v>
      </c>
      <c r="BL51" s="71">
        <f t="shared" ca="1" si="42"/>
        <v>0</v>
      </c>
      <c r="BM51" s="68"/>
      <c r="BN51" s="140">
        <f t="shared" ca="1" si="69"/>
        <v>10</v>
      </c>
      <c r="BO51" s="129" t="str">
        <f t="shared" ca="1" si="70"/>
        <v>ok</v>
      </c>
      <c r="BP51" s="69">
        <f t="shared" ca="1" si="43"/>
        <v>0</v>
      </c>
      <c r="BQ51" s="41">
        <f t="shared" ca="1" si="44"/>
        <v>3</v>
      </c>
      <c r="BR51" s="72">
        <f t="shared" ca="1" si="45"/>
        <v>-3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/>
      <c r="CH51" s="40"/>
      <c r="CJ51" s="37"/>
      <c r="CK51" s="36"/>
      <c r="CL51" s="37"/>
      <c r="CO51" s="179"/>
      <c r="CP51" s="180"/>
      <c r="CQ51" s="183"/>
      <c r="CR51" s="182"/>
      <c r="CS51" s="117"/>
      <c r="CT51" s="182"/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4">B25</f>
        <v>－</v>
      </c>
      <c r="C52" s="13">
        <f t="shared" ca="1" si="74"/>
        <v>0</v>
      </c>
      <c r="D52" s="13">
        <f t="shared" ca="1" si="74"/>
        <v>0</v>
      </c>
      <c r="E52" s="13">
        <f t="shared" ca="1" si="74"/>
        <v>8</v>
      </c>
      <c r="F52" s="8"/>
      <c r="G52" s="9"/>
      <c r="H52" s="12" t="str">
        <f t="shared" si="74"/>
        <v>－</v>
      </c>
      <c r="I52" s="13">
        <f t="shared" ca="1" si="74"/>
        <v>0</v>
      </c>
      <c r="J52" s="13">
        <f t="shared" ca="1" si="74"/>
        <v>0</v>
      </c>
      <c r="K52" s="13">
        <f t="shared" ca="1" si="74"/>
        <v>9</v>
      </c>
      <c r="L52" s="8"/>
      <c r="M52" s="9"/>
      <c r="N52" s="12" t="str">
        <f t="shared" si="74"/>
        <v>－</v>
      </c>
      <c r="O52" s="13">
        <f t="shared" ca="1" si="74"/>
        <v>0</v>
      </c>
      <c r="P52" s="13">
        <f t="shared" ca="1" si="74"/>
        <v>0</v>
      </c>
      <c r="Q52" s="13">
        <f t="shared" ca="1" si="74"/>
        <v>8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6"/>
        <v>okok</v>
      </c>
      <c r="AA52" s="59" t="str">
        <f t="shared" ca="1" si="47"/>
        <v>okok</v>
      </c>
      <c r="AB52" s="59" t="str">
        <f t="shared" ca="1" si="48"/>
        <v>okok</v>
      </c>
      <c r="AC52" s="43"/>
      <c r="AD52" s="35"/>
      <c r="AE52" s="61" t="s">
        <v>66</v>
      </c>
      <c r="AF52" s="62"/>
      <c r="AG52" s="127" t="str">
        <f t="shared" ca="1" si="35"/>
        <v>ok</v>
      </c>
      <c r="AH52" s="131">
        <f t="shared" ca="1" si="49"/>
        <v>2</v>
      </c>
      <c r="AI52" s="129" t="str">
        <f t="shared" ca="1" si="50"/>
        <v>ok</v>
      </c>
      <c r="AJ52" s="124" t="str">
        <f t="shared" ca="1" si="51"/>
        <v>ok</v>
      </c>
      <c r="AK52" s="124" t="str">
        <f t="shared" ca="1" si="36"/>
        <v>ok</v>
      </c>
      <c r="AL52" s="124" t="str">
        <f t="shared" ca="1" si="52"/>
        <v>no</v>
      </c>
      <c r="AM52" s="69">
        <f t="shared" ca="1" si="37"/>
        <v>3</v>
      </c>
      <c r="AN52" s="41">
        <f t="shared" ca="1" si="38"/>
        <v>0</v>
      </c>
      <c r="AO52" s="70">
        <f t="shared" ca="1" si="39"/>
        <v>3</v>
      </c>
      <c r="AP52" s="36"/>
      <c r="AQ52" s="127" t="str">
        <f t="shared" ca="1" si="53"/>
        <v>ok</v>
      </c>
      <c r="AR52" s="129" t="str">
        <f t="shared" ca="1" si="54"/>
        <v>ok</v>
      </c>
      <c r="AS52" s="124" t="str">
        <f t="shared" ca="1" si="55"/>
        <v>ok</v>
      </c>
      <c r="AT52" s="137">
        <f t="shared" ca="1" si="56"/>
        <v>9</v>
      </c>
      <c r="AU52" s="134" t="str">
        <f t="shared" ca="1" si="57"/>
        <v/>
      </c>
      <c r="AV52" s="124" t="str">
        <f t="shared" ca="1" si="58"/>
        <v>ok</v>
      </c>
      <c r="AW52" s="120" t="str">
        <f t="shared" ca="1" si="59"/>
        <v/>
      </c>
      <c r="AX52" s="117"/>
      <c r="AY52" s="120">
        <f t="shared" ca="1" si="60"/>
        <v>9</v>
      </c>
      <c r="AZ52" s="124" t="str">
        <f t="shared" ca="1" si="61"/>
        <v>ok</v>
      </c>
      <c r="BA52" s="123" t="str">
        <f t="shared" ca="1" si="62"/>
        <v>ok</v>
      </c>
      <c r="BB52" s="36"/>
      <c r="BC52" s="140">
        <f t="shared" ca="1" si="63"/>
        <v>10</v>
      </c>
      <c r="BD52" s="129" t="str">
        <f t="shared" ca="1" si="40"/>
        <v>ok</v>
      </c>
      <c r="BE52" s="124" t="str">
        <f t="shared" ca="1" si="41"/>
        <v>no</v>
      </c>
      <c r="BF52" s="123" t="str">
        <f t="shared" ca="1" si="64"/>
        <v>no</v>
      </c>
      <c r="BG52" s="36"/>
      <c r="BH52" s="127" t="str">
        <f t="shared" ca="1" si="65"/>
        <v>ok</v>
      </c>
      <c r="BI52" s="129" t="str">
        <f t="shared" ca="1" si="66"/>
        <v>ok</v>
      </c>
      <c r="BJ52" s="69">
        <f t="shared" ca="1" si="67"/>
        <v>0</v>
      </c>
      <c r="BK52" s="41">
        <f t="shared" ca="1" si="68"/>
        <v>0</v>
      </c>
      <c r="BL52" s="71">
        <f t="shared" ca="1" si="42"/>
        <v>0</v>
      </c>
      <c r="BM52" s="68"/>
      <c r="BN52" s="140">
        <f t="shared" ca="1" si="69"/>
        <v>10</v>
      </c>
      <c r="BO52" s="129" t="str">
        <f t="shared" ca="1" si="70"/>
        <v>ok</v>
      </c>
      <c r="BP52" s="69">
        <f t="shared" ca="1" si="43"/>
        <v>3</v>
      </c>
      <c r="BQ52" s="41">
        <f t="shared" ca="1" si="44"/>
        <v>8</v>
      </c>
      <c r="BR52" s="72">
        <f t="shared" ca="1" si="45"/>
        <v>-5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/>
      <c r="CH52" s="40"/>
      <c r="CJ52" s="37"/>
      <c r="CK52" s="36"/>
      <c r="CL52" s="37"/>
      <c r="CO52" s="179"/>
      <c r="CP52" s="180"/>
      <c r="CQ52" s="183"/>
      <c r="CR52" s="182"/>
      <c r="CS52" s="117"/>
      <c r="CT52" s="182"/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2</v>
      </c>
      <c r="D53" s="30">
        <f ca="1">MOD(ROUNDDOWN(AM38/10,0),10)</f>
        <v>9</v>
      </c>
      <c r="E53" s="30">
        <f ca="1">MOD(AM38,10)</f>
        <v>5</v>
      </c>
      <c r="F53" s="8"/>
      <c r="G53" s="9"/>
      <c r="H53" s="29"/>
      <c r="I53" s="30">
        <f ca="1">MOD(ROUNDDOWN(AM39/100,0),10)</f>
        <v>3</v>
      </c>
      <c r="J53" s="30">
        <f ca="1">MOD(ROUNDDOWN(AM39/10,0),10)</f>
        <v>9</v>
      </c>
      <c r="K53" s="30">
        <f ca="1">MOD(AM39,10)</f>
        <v>9</v>
      </c>
      <c r="L53" s="8"/>
      <c r="M53" s="9"/>
      <c r="N53" s="29"/>
      <c r="O53" s="30">
        <f ca="1">MOD(ROUNDDOWN(AM40/100,0),10)</f>
        <v>2</v>
      </c>
      <c r="P53" s="30">
        <f ca="1">MOD(ROUNDDOWN(AM40/10,0),10)</f>
        <v>9</v>
      </c>
      <c r="Q53" s="30">
        <f ca="1">MOD(AM40,10)</f>
        <v>9</v>
      </c>
      <c r="R53" s="8"/>
      <c r="S53" s="2"/>
      <c r="T53" s="2"/>
      <c r="U53" s="58" t="s">
        <v>92</v>
      </c>
      <c r="V53" s="2"/>
      <c r="W53" s="2"/>
      <c r="X53" s="37"/>
      <c r="Y53" s="37" t="s">
        <v>67</v>
      </c>
      <c r="Z53" s="59" t="str">
        <f t="shared" ca="1" si="46"/>
        <v>okok</v>
      </c>
      <c r="AA53" s="59" t="str">
        <f t="shared" ca="1" si="47"/>
        <v>okok</v>
      </c>
      <c r="AB53" s="59" t="str">
        <f t="shared" ca="1" si="48"/>
        <v>okok</v>
      </c>
      <c r="AC53" s="43"/>
      <c r="AD53" s="35"/>
      <c r="AE53" s="61" t="s">
        <v>67</v>
      </c>
      <c r="AF53" s="62"/>
      <c r="AG53" s="127" t="str">
        <f t="shared" ca="1" si="35"/>
        <v>ok</v>
      </c>
      <c r="AH53" s="131">
        <f t="shared" ca="1" si="49"/>
        <v>3</v>
      </c>
      <c r="AI53" s="129" t="str">
        <f t="shared" ca="1" si="50"/>
        <v>ok</v>
      </c>
      <c r="AJ53" s="124" t="str">
        <f t="shared" ca="1" si="51"/>
        <v>ok</v>
      </c>
      <c r="AK53" s="124" t="str">
        <f t="shared" ca="1" si="36"/>
        <v>ok</v>
      </c>
      <c r="AL53" s="124" t="str">
        <f t="shared" ca="1" si="52"/>
        <v>no</v>
      </c>
      <c r="AM53" s="69">
        <f t="shared" ca="1" si="37"/>
        <v>4</v>
      </c>
      <c r="AN53" s="41">
        <f t="shared" ca="1" si="38"/>
        <v>0</v>
      </c>
      <c r="AO53" s="70">
        <f t="shared" ca="1" si="39"/>
        <v>4</v>
      </c>
      <c r="AP53" s="36"/>
      <c r="AQ53" s="127" t="str">
        <f t="shared" ca="1" si="53"/>
        <v>ok</v>
      </c>
      <c r="AR53" s="129" t="str">
        <f t="shared" ca="1" si="54"/>
        <v>ok</v>
      </c>
      <c r="AS53" s="124" t="str">
        <f t="shared" ca="1" si="55"/>
        <v>ok</v>
      </c>
      <c r="AT53" s="137">
        <f t="shared" ca="1" si="56"/>
        <v>9</v>
      </c>
      <c r="AU53" s="134" t="str">
        <f t="shared" ca="1" si="57"/>
        <v/>
      </c>
      <c r="AV53" s="124" t="str">
        <f t="shared" ca="1" si="58"/>
        <v>ok</v>
      </c>
      <c r="AW53" s="120" t="str">
        <f t="shared" ca="1" si="59"/>
        <v/>
      </c>
      <c r="AX53" s="117"/>
      <c r="AY53" s="120">
        <f t="shared" ca="1" si="60"/>
        <v>9</v>
      </c>
      <c r="AZ53" s="124" t="str">
        <f t="shared" ca="1" si="61"/>
        <v>ok</v>
      </c>
      <c r="BA53" s="123" t="str">
        <f t="shared" ca="1" si="62"/>
        <v>ok</v>
      </c>
      <c r="BB53" s="36"/>
      <c r="BC53" s="140">
        <f t="shared" ca="1" si="63"/>
        <v>10</v>
      </c>
      <c r="BD53" s="129" t="str">
        <f t="shared" ca="1" si="40"/>
        <v>ok</v>
      </c>
      <c r="BE53" s="124" t="str">
        <f t="shared" ca="1" si="41"/>
        <v>no</v>
      </c>
      <c r="BF53" s="123" t="str">
        <f t="shared" ca="1" si="64"/>
        <v>no</v>
      </c>
      <c r="BG53" s="36"/>
      <c r="BH53" s="127" t="str">
        <f t="shared" ca="1" si="65"/>
        <v>ok</v>
      </c>
      <c r="BI53" s="129" t="str">
        <f t="shared" ca="1" si="66"/>
        <v>ok</v>
      </c>
      <c r="BJ53" s="69">
        <f t="shared" ca="1" si="67"/>
        <v>0</v>
      </c>
      <c r="BK53" s="41">
        <f t="shared" ca="1" si="68"/>
        <v>0</v>
      </c>
      <c r="BL53" s="71">
        <f t="shared" ca="1" si="42"/>
        <v>0</v>
      </c>
      <c r="BM53" s="68"/>
      <c r="BN53" s="140">
        <f t="shared" ca="1" si="69"/>
        <v>10</v>
      </c>
      <c r="BO53" s="129" t="str">
        <f t="shared" ca="1" si="70"/>
        <v>ok</v>
      </c>
      <c r="BP53" s="69">
        <f t="shared" ca="1" si="43"/>
        <v>8</v>
      </c>
      <c r="BQ53" s="41">
        <f t="shared" ca="1" si="44"/>
        <v>9</v>
      </c>
      <c r="BR53" s="72">
        <f t="shared" ca="1" si="45"/>
        <v>-1</v>
      </c>
      <c r="BS53" s="68"/>
      <c r="BT53" s="114">
        <v>10</v>
      </c>
      <c r="BU53" s="115" t="s">
        <v>157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/>
      <c r="CH53" s="40"/>
      <c r="CJ53" s="37"/>
      <c r="CK53" s="36"/>
      <c r="CL53" s="37"/>
      <c r="CO53" s="179"/>
      <c r="CP53" s="180"/>
      <c r="CQ53" s="183"/>
      <c r="CR53" s="182"/>
      <c r="CS53" s="117"/>
      <c r="CT53" s="182"/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6"/>
        <v>okok</v>
      </c>
      <c r="AA54" s="59" t="str">
        <f t="shared" ca="1" si="47"/>
        <v>okok</v>
      </c>
      <c r="AB54" s="59" t="str">
        <f t="shared" ca="1" si="48"/>
        <v>okok</v>
      </c>
      <c r="AC54" s="75"/>
      <c r="AD54" s="60"/>
      <c r="AE54" s="61" t="s">
        <v>68</v>
      </c>
      <c r="AF54" s="62"/>
      <c r="AG54" s="128" t="str">
        <f t="shared" ca="1" si="35"/>
        <v>ok</v>
      </c>
      <c r="AH54" s="132">
        <f t="shared" ca="1" si="49"/>
        <v>2</v>
      </c>
      <c r="AI54" s="129" t="str">
        <f t="shared" ca="1" si="50"/>
        <v>ok</v>
      </c>
      <c r="AJ54" s="124" t="str">
        <f t="shared" ca="1" si="51"/>
        <v>ok</v>
      </c>
      <c r="AK54" s="124" t="str">
        <f t="shared" ca="1" si="36"/>
        <v>ok</v>
      </c>
      <c r="AL54" s="124" t="str">
        <f t="shared" ca="1" si="52"/>
        <v>no</v>
      </c>
      <c r="AM54" s="76">
        <f t="shared" ca="1" si="37"/>
        <v>3</v>
      </c>
      <c r="AN54" s="77">
        <f t="shared" ca="1" si="38"/>
        <v>0</v>
      </c>
      <c r="AO54" s="78">
        <f t="shared" ca="1" si="39"/>
        <v>3</v>
      </c>
      <c r="AP54" s="36"/>
      <c r="AQ54" s="128" t="str">
        <f t="shared" ca="1" si="53"/>
        <v>ok</v>
      </c>
      <c r="AR54" s="129" t="str">
        <f ca="1">IF(AY54=9,"ok","no")</f>
        <v>ok</v>
      </c>
      <c r="AS54" s="124" t="str">
        <f t="shared" ca="1" si="55"/>
        <v>ok</v>
      </c>
      <c r="AT54" s="138">
        <f t="shared" ca="1" si="56"/>
        <v>9</v>
      </c>
      <c r="AU54" s="135" t="str">
        <f t="shared" ca="1" si="57"/>
        <v/>
      </c>
      <c r="AV54" s="124" t="str">
        <f t="shared" ca="1" si="58"/>
        <v>ok</v>
      </c>
      <c r="AW54" s="121" t="str">
        <f t="shared" ca="1" si="59"/>
        <v/>
      </c>
      <c r="AX54" s="117"/>
      <c r="AY54" s="121">
        <f t="shared" ca="1" si="60"/>
        <v>9</v>
      </c>
      <c r="AZ54" s="124" t="str">
        <f t="shared" ca="1" si="61"/>
        <v>ok</v>
      </c>
      <c r="BA54" s="123" t="str">
        <f t="shared" ca="1" si="62"/>
        <v>ok</v>
      </c>
      <c r="BB54" s="36"/>
      <c r="BC54" s="141">
        <f t="shared" ca="1" si="63"/>
        <v>10</v>
      </c>
      <c r="BD54" s="129" t="str">
        <f t="shared" ca="1" si="40"/>
        <v>ok</v>
      </c>
      <c r="BE54" s="124" t="str">
        <f t="shared" ca="1" si="41"/>
        <v>no</v>
      </c>
      <c r="BF54" s="123" t="str">
        <f t="shared" ca="1" si="64"/>
        <v>no</v>
      </c>
      <c r="BG54" s="36"/>
      <c r="BH54" s="128" t="str">
        <f t="shared" ca="1" si="65"/>
        <v>ok</v>
      </c>
      <c r="BI54" s="129" t="str">
        <f t="shared" ca="1" si="66"/>
        <v>ok</v>
      </c>
      <c r="BJ54" s="76">
        <f t="shared" ca="1" si="67"/>
        <v>0</v>
      </c>
      <c r="BK54" s="77">
        <f t="shared" ca="1" si="68"/>
        <v>0</v>
      </c>
      <c r="BL54" s="79">
        <f t="shared" ca="1" si="42"/>
        <v>0</v>
      </c>
      <c r="BM54" s="68"/>
      <c r="BN54" s="141">
        <f t="shared" ca="1" si="69"/>
        <v>10</v>
      </c>
      <c r="BO54" s="129" t="str">
        <f t="shared" ca="1" si="70"/>
        <v>ok</v>
      </c>
      <c r="BP54" s="76">
        <f t="shared" ca="1" si="43"/>
        <v>7</v>
      </c>
      <c r="BQ54" s="77">
        <f t="shared" ca="1" si="44"/>
        <v>8</v>
      </c>
      <c r="BR54" s="80">
        <f t="shared" ca="1" si="45"/>
        <v>-1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/>
      <c r="CH54" s="40"/>
      <c r="CJ54" s="37"/>
      <c r="CK54" s="36"/>
      <c r="CL54" s="37"/>
      <c r="CO54" s="179"/>
      <c r="CP54" s="180"/>
      <c r="CQ54" s="183"/>
      <c r="CR54" s="182"/>
      <c r="CS54" s="117"/>
      <c r="CT54" s="182"/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/>
      <c r="CH55" s="40"/>
      <c r="CJ55" s="37"/>
      <c r="CL55" s="37"/>
      <c r="CO55" s="179"/>
      <c r="CP55" s="180"/>
      <c r="CQ55" s="183"/>
      <c r="CR55" s="182"/>
      <c r="CS55" s="117"/>
      <c r="CT55" s="182"/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39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/>
      <c r="CH56" s="40"/>
      <c r="CJ56" s="37"/>
      <c r="CL56" s="37"/>
      <c r="CO56" s="179"/>
      <c r="CP56" s="180"/>
      <c r="CQ56" s="183"/>
      <c r="CR56" s="182"/>
      <c r="CS56" s="117"/>
      <c r="CT56" s="182"/>
    </row>
    <row r="57" spans="1:101" x14ac:dyDescent="0.25">
      <c r="BY57" s="39"/>
      <c r="BZ57" s="40"/>
      <c r="CB57" s="37"/>
      <c r="CG57" s="39"/>
      <c r="CH57" s="40"/>
      <c r="CJ57" s="37"/>
      <c r="CL57" s="37"/>
      <c r="CO57" s="179"/>
      <c r="CP57" s="180"/>
      <c r="CQ57" s="183"/>
      <c r="CR57" s="182"/>
      <c r="CS57" s="117"/>
      <c r="CT57" s="182"/>
    </row>
    <row r="58" spans="1:101" x14ac:dyDescent="0.25">
      <c r="BY58" s="39"/>
      <c r="BZ58" s="40"/>
      <c r="CB58" s="37"/>
      <c r="CG58" s="39"/>
      <c r="CH58" s="40"/>
      <c r="CJ58" s="37"/>
      <c r="CL58" s="37"/>
      <c r="CO58" s="179"/>
      <c r="CP58" s="180"/>
      <c r="CQ58" s="183"/>
      <c r="CR58" s="182"/>
      <c r="CS58" s="117"/>
      <c r="CT58" s="182"/>
    </row>
    <row r="59" spans="1:101" x14ac:dyDescent="0.25">
      <c r="BY59" s="39"/>
      <c r="BZ59" s="40"/>
      <c r="CB59" s="37"/>
      <c r="CG59" s="39"/>
      <c r="CH59" s="40"/>
      <c r="CJ59" s="37"/>
      <c r="CL59" s="37"/>
      <c r="CO59" s="179"/>
      <c r="CP59" s="180"/>
      <c r="CQ59" s="183"/>
      <c r="CR59" s="182"/>
      <c r="CS59" s="117"/>
      <c r="CT59" s="182"/>
    </row>
    <row r="60" spans="1:101" x14ac:dyDescent="0.25">
      <c r="BY60" s="39"/>
      <c r="BZ60" s="40"/>
      <c r="CB60" s="37"/>
      <c r="CG60" s="39"/>
      <c r="CH60" s="40"/>
      <c r="CJ60" s="37"/>
      <c r="CL60" s="37"/>
      <c r="CO60" s="179"/>
      <c r="CP60" s="180"/>
      <c r="CQ60" s="183"/>
      <c r="CR60" s="182"/>
      <c r="CS60" s="117"/>
      <c r="CT60" s="182"/>
    </row>
    <row r="61" spans="1:101" x14ac:dyDescent="0.25">
      <c r="BY61" s="39"/>
      <c r="BZ61" s="40"/>
      <c r="CB61" s="37"/>
      <c r="CG61" s="39"/>
      <c r="CH61" s="40"/>
      <c r="CJ61" s="37"/>
      <c r="CL61" s="37"/>
      <c r="CO61" s="179"/>
      <c r="CP61" s="180"/>
      <c r="CQ61" s="183"/>
      <c r="CR61" s="182"/>
      <c r="CS61" s="117"/>
      <c r="CT61" s="182"/>
    </row>
    <row r="62" spans="1:101" x14ac:dyDescent="0.25">
      <c r="BY62" s="39"/>
      <c r="BZ62" s="40"/>
      <c r="CB62" s="37"/>
      <c r="CG62" s="39"/>
      <c r="CH62" s="40"/>
      <c r="CJ62" s="37"/>
      <c r="CL62" s="37"/>
      <c r="CO62" s="179"/>
      <c r="CP62" s="180"/>
      <c r="CQ62" s="183"/>
      <c r="CR62" s="182"/>
      <c r="CS62" s="117"/>
      <c r="CT62" s="182"/>
    </row>
    <row r="63" spans="1:101" x14ac:dyDescent="0.25">
      <c r="BY63" s="39"/>
      <c r="BZ63" s="40"/>
      <c r="CB63" s="37"/>
      <c r="CG63" s="39"/>
      <c r="CH63" s="40"/>
      <c r="CJ63" s="37"/>
      <c r="CL63" s="37"/>
      <c r="CO63" s="179"/>
      <c r="CP63" s="180"/>
      <c r="CQ63" s="183"/>
      <c r="CR63" s="182"/>
      <c r="CS63" s="117"/>
      <c r="CT63" s="182"/>
    </row>
    <row r="64" spans="1:101" x14ac:dyDescent="0.25">
      <c r="BY64" s="39"/>
      <c r="BZ64" s="40"/>
      <c r="CB64" s="37"/>
      <c r="CG64" s="39"/>
      <c r="CH64" s="40"/>
      <c r="CJ64" s="37"/>
      <c r="CL64" s="37"/>
      <c r="CO64" s="179"/>
      <c r="CP64" s="180"/>
      <c r="CQ64" s="183"/>
      <c r="CR64" s="182"/>
      <c r="CS64" s="117"/>
      <c r="CT64" s="182"/>
    </row>
    <row r="65" spans="77:98" x14ac:dyDescent="0.25">
      <c r="BY65" s="39"/>
      <c r="BZ65" s="40"/>
      <c r="CB65" s="37"/>
      <c r="CG65" s="39"/>
      <c r="CH65" s="40"/>
      <c r="CJ65" s="37"/>
      <c r="CL65" s="37"/>
      <c r="CO65" s="39"/>
      <c r="CP65" s="40"/>
      <c r="CR65" s="37"/>
      <c r="CS65" s="37"/>
      <c r="CT65" s="37"/>
    </row>
    <row r="66" spans="77:98" x14ac:dyDescent="0.25">
      <c r="BY66" s="39"/>
      <c r="BZ66" s="40"/>
      <c r="CB66" s="37"/>
      <c r="CG66" s="39"/>
      <c r="CH66" s="40"/>
      <c r="CJ66" s="37"/>
      <c r="CL66" s="37"/>
      <c r="CO66" s="39"/>
      <c r="CP66" s="40"/>
      <c r="CR66" s="37"/>
      <c r="CS66" s="36"/>
      <c r="CT66" s="37"/>
    </row>
    <row r="67" spans="77:98" x14ac:dyDescent="0.25">
      <c r="BY67" s="39"/>
      <c r="BZ67" s="40"/>
      <c r="CB67" s="37"/>
      <c r="CG67" s="39"/>
      <c r="CH67" s="40"/>
      <c r="CJ67" s="37"/>
      <c r="CL67" s="37"/>
      <c r="CO67" s="39"/>
      <c r="CP67" s="40"/>
      <c r="CR67" s="37"/>
      <c r="CS67" s="36"/>
      <c r="CT67" s="37"/>
    </row>
    <row r="68" spans="77:98" x14ac:dyDescent="0.25">
      <c r="BY68" s="39"/>
      <c r="BZ68" s="40"/>
      <c r="CB68" s="37"/>
      <c r="CG68" s="39"/>
      <c r="CH68" s="40"/>
      <c r="CJ68" s="37"/>
      <c r="CL68" s="37"/>
      <c r="CO68" s="39"/>
      <c r="CP68" s="40"/>
      <c r="CR68" s="37"/>
      <c r="CS68" s="36"/>
      <c r="CT68" s="37"/>
    </row>
    <row r="69" spans="77:98" x14ac:dyDescent="0.25">
      <c r="BY69" s="39"/>
      <c r="BZ69" s="40"/>
      <c r="CB69" s="37"/>
      <c r="CG69" s="39"/>
      <c r="CH69" s="40"/>
      <c r="CJ69" s="37"/>
      <c r="CL69" s="37"/>
      <c r="CO69" s="39"/>
      <c r="CP69" s="40"/>
      <c r="CR69" s="37"/>
      <c r="CS69" s="36"/>
      <c r="CT69" s="37"/>
    </row>
    <row r="70" spans="77:98" x14ac:dyDescent="0.25">
      <c r="BY70" s="39"/>
      <c r="BZ70" s="40"/>
      <c r="CB70" s="37"/>
      <c r="CG70" s="39"/>
      <c r="CH70" s="40"/>
      <c r="CJ70" s="37"/>
      <c r="CL70" s="37"/>
      <c r="CO70" s="39"/>
      <c r="CP70" s="40"/>
      <c r="CR70" s="37"/>
      <c r="CS70" s="36"/>
      <c r="CT70" s="37"/>
    </row>
    <row r="71" spans="77:98" x14ac:dyDescent="0.25">
      <c r="BY71" s="39"/>
      <c r="BZ71" s="40"/>
      <c r="CB71" s="37"/>
      <c r="CG71" s="39"/>
      <c r="CH71" s="40"/>
      <c r="CJ71" s="37"/>
      <c r="CL71" s="37"/>
      <c r="CO71" s="39"/>
      <c r="CP71" s="40"/>
      <c r="CR71" s="37"/>
      <c r="CS71" s="36"/>
      <c r="CT71" s="37"/>
    </row>
    <row r="72" spans="77:98" x14ac:dyDescent="0.25">
      <c r="BY72" s="39"/>
      <c r="BZ72" s="40"/>
      <c r="CB72" s="37"/>
      <c r="CG72" s="39"/>
      <c r="CH72" s="40"/>
      <c r="CJ72" s="37"/>
      <c r="CL72" s="37"/>
      <c r="CO72" s="39"/>
      <c r="CP72" s="40"/>
      <c r="CR72" s="37"/>
      <c r="CS72" s="36"/>
      <c r="CT72" s="37"/>
    </row>
    <row r="73" spans="77:98" x14ac:dyDescent="0.25">
      <c r="BY73" s="39"/>
      <c r="BZ73" s="40"/>
      <c r="CB73" s="37"/>
      <c r="CG73" s="39"/>
      <c r="CH73" s="40"/>
      <c r="CJ73" s="37"/>
      <c r="CL73" s="37"/>
      <c r="CO73" s="39"/>
      <c r="CP73" s="40"/>
      <c r="CR73" s="37"/>
      <c r="CS73" s="36"/>
      <c r="CT73" s="37"/>
    </row>
    <row r="74" spans="77:98" x14ac:dyDescent="0.25">
      <c r="BY74" s="39"/>
      <c r="BZ74" s="40"/>
      <c r="CB74" s="37"/>
      <c r="CG74" s="39"/>
      <c r="CH74" s="40"/>
      <c r="CJ74" s="37"/>
      <c r="CL74" s="37"/>
      <c r="CO74" s="39"/>
      <c r="CP74" s="40"/>
      <c r="CR74" s="37"/>
      <c r="CS74" s="36"/>
      <c r="CT74" s="37"/>
    </row>
    <row r="75" spans="77:98" x14ac:dyDescent="0.25">
      <c r="BY75" s="39"/>
      <c r="BZ75" s="40"/>
      <c r="CB75" s="37"/>
      <c r="CG75" s="39"/>
      <c r="CH75" s="40"/>
      <c r="CJ75" s="37"/>
      <c r="CL75" s="37"/>
      <c r="CO75" s="39"/>
      <c r="CP75" s="40"/>
      <c r="CR75" s="37"/>
      <c r="CS75" s="36"/>
      <c r="CT75" s="37"/>
    </row>
    <row r="76" spans="77:98" x14ac:dyDescent="0.25">
      <c r="BY76" s="39"/>
      <c r="BZ76" s="40"/>
      <c r="CB76" s="37"/>
      <c r="CG76" s="39"/>
      <c r="CH76" s="40"/>
      <c r="CJ76" s="37"/>
      <c r="CL76" s="37"/>
      <c r="CO76" s="39"/>
      <c r="CP76" s="40"/>
      <c r="CR76" s="37"/>
      <c r="CS76" s="36"/>
      <c r="CT76" s="37"/>
    </row>
    <row r="77" spans="77:98" x14ac:dyDescent="0.25">
      <c r="BY77" s="39"/>
      <c r="BZ77" s="40"/>
      <c r="CB77" s="37"/>
      <c r="CG77" s="39"/>
      <c r="CH77" s="40"/>
      <c r="CJ77" s="37"/>
      <c r="CL77" s="37"/>
      <c r="CO77" s="39"/>
      <c r="CP77" s="40"/>
      <c r="CR77" s="37"/>
      <c r="CS77" s="36"/>
      <c r="CT77" s="37"/>
    </row>
    <row r="78" spans="77:98" x14ac:dyDescent="0.25">
      <c r="BY78" s="39"/>
      <c r="BZ78" s="40"/>
      <c r="CB78" s="37"/>
      <c r="CG78" s="39"/>
      <c r="CH78" s="40"/>
      <c r="CJ78" s="37"/>
      <c r="CL78" s="37"/>
      <c r="CO78" s="39"/>
      <c r="CP78" s="40"/>
      <c r="CR78" s="37"/>
      <c r="CS78" s="36"/>
      <c r="CT78" s="37"/>
    </row>
    <row r="79" spans="77:98" x14ac:dyDescent="0.25">
      <c r="BY79" s="39"/>
      <c r="BZ79" s="40"/>
      <c r="CB79" s="37"/>
      <c r="CG79" s="39"/>
      <c r="CH79" s="40"/>
      <c r="CJ79" s="37"/>
      <c r="CL79" s="37"/>
      <c r="CO79" s="39"/>
      <c r="CP79" s="40"/>
      <c r="CR79" s="37"/>
      <c r="CS79" s="36"/>
      <c r="CT79" s="37"/>
    </row>
    <row r="80" spans="77:98" x14ac:dyDescent="0.25">
      <c r="BY80" s="39"/>
      <c r="BZ80" s="40"/>
      <c r="CB80" s="37"/>
      <c r="CG80" s="39"/>
      <c r="CH80" s="40"/>
      <c r="CJ80" s="37"/>
      <c r="CL80" s="37"/>
      <c r="CO80" s="39"/>
      <c r="CP80" s="40"/>
      <c r="CR80" s="37"/>
      <c r="CS80" s="36"/>
      <c r="CT80" s="37"/>
    </row>
    <row r="81" spans="77:98" x14ac:dyDescent="0.25">
      <c r="BY81" s="39"/>
      <c r="BZ81" s="40"/>
      <c r="CB81" s="37"/>
      <c r="CG81" s="39"/>
      <c r="CH81" s="40"/>
      <c r="CJ81" s="37"/>
      <c r="CL81" s="37"/>
      <c r="CO81" s="39"/>
      <c r="CP81" s="40"/>
      <c r="CR81" s="37"/>
      <c r="CS81" s="36"/>
      <c r="CT81" s="37"/>
    </row>
    <row r="82" spans="77:98" x14ac:dyDescent="0.25">
      <c r="BY82" s="39"/>
      <c r="BZ82" s="40"/>
      <c r="CB82" s="37"/>
      <c r="CG82" s="39"/>
      <c r="CH82" s="40"/>
      <c r="CJ82" s="37"/>
      <c r="CL82" s="37"/>
      <c r="CO82" s="39"/>
      <c r="CP82" s="40"/>
      <c r="CR82" s="37"/>
      <c r="CS82" s="36"/>
      <c r="CT82" s="37"/>
    </row>
    <row r="83" spans="77:98" x14ac:dyDescent="0.25">
      <c r="BY83" s="39"/>
      <c r="BZ83" s="40"/>
      <c r="CB83" s="37"/>
      <c r="CG83" s="39"/>
      <c r="CH83" s="40"/>
      <c r="CJ83" s="37"/>
      <c r="CL83" s="37"/>
      <c r="CO83" s="39"/>
      <c r="CP83" s="40"/>
      <c r="CR83" s="37"/>
      <c r="CS83" s="36"/>
      <c r="CT83" s="37"/>
    </row>
    <row r="84" spans="77:98" x14ac:dyDescent="0.25">
      <c r="BY84" s="39"/>
      <c r="BZ84" s="40"/>
      <c r="CB84" s="37"/>
      <c r="CG84" s="39"/>
      <c r="CH84" s="40"/>
      <c r="CJ84" s="37"/>
      <c r="CL84" s="37"/>
      <c r="CO84" s="39"/>
      <c r="CP84" s="40"/>
      <c r="CR84" s="37"/>
      <c r="CS84" s="36"/>
      <c r="CT84" s="37"/>
    </row>
    <row r="85" spans="77:98" x14ac:dyDescent="0.25">
      <c r="BY85" s="39"/>
      <c r="BZ85" s="40"/>
      <c r="CB85" s="37"/>
      <c r="CG85" s="39"/>
      <c r="CH85" s="40"/>
      <c r="CJ85" s="37"/>
      <c r="CL85" s="37"/>
      <c r="CO85" s="39"/>
      <c r="CP85" s="40"/>
      <c r="CR85" s="37"/>
      <c r="CS85" s="36"/>
      <c r="CT85" s="37"/>
    </row>
    <row r="86" spans="77:98" x14ac:dyDescent="0.25">
      <c r="BY86" s="39"/>
      <c r="BZ86" s="40"/>
      <c r="CB86" s="37"/>
      <c r="CG86" s="39"/>
      <c r="CH86" s="40"/>
      <c r="CJ86" s="37"/>
      <c r="CL86" s="37"/>
      <c r="CO86" s="39"/>
      <c r="CP86" s="40"/>
      <c r="CR86" s="37"/>
      <c r="CS86" s="36"/>
      <c r="CT86" s="37"/>
    </row>
    <row r="87" spans="77:98" x14ac:dyDescent="0.25">
      <c r="BY87" s="39"/>
      <c r="BZ87" s="40"/>
      <c r="CB87" s="37"/>
      <c r="CG87" s="39"/>
      <c r="CH87" s="40"/>
      <c r="CJ87" s="37"/>
      <c r="CL87" s="37"/>
      <c r="CO87" s="39"/>
      <c r="CP87" s="40"/>
      <c r="CR87" s="37"/>
      <c r="CS87" s="36"/>
      <c r="CT87" s="37"/>
    </row>
    <row r="88" spans="77:98" x14ac:dyDescent="0.25">
      <c r="BY88" s="39"/>
      <c r="BZ88" s="40"/>
      <c r="CB88" s="37"/>
      <c r="CG88" s="39"/>
      <c r="CH88" s="40"/>
      <c r="CJ88" s="37"/>
      <c r="CL88" s="37"/>
      <c r="CO88" s="39"/>
      <c r="CP88" s="40"/>
      <c r="CR88" s="37"/>
      <c r="CS88" s="36"/>
      <c r="CT88" s="37"/>
    </row>
    <row r="89" spans="77:98" x14ac:dyDescent="0.25">
      <c r="BY89" s="39"/>
      <c r="BZ89" s="40"/>
      <c r="CB89" s="37"/>
      <c r="CG89" s="39"/>
      <c r="CH89" s="40"/>
      <c r="CJ89" s="37"/>
      <c r="CL89" s="37"/>
      <c r="CO89" s="39"/>
      <c r="CP89" s="40"/>
      <c r="CR89" s="37"/>
      <c r="CS89" s="36"/>
      <c r="CT89" s="37"/>
    </row>
    <row r="90" spans="77:98" x14ac:dyDescent="0.25">
      <c r="BY90" s="39"/>
      <c r="BZ90" s="40"/>
      <c r="CB90" s="37"/>
      <c r="CG90" s="39"/>
      <c r="CH90" s="40"/>
      <c r="CJ90" s="37"/>
      <c r="CL90" s="37"/>
      <c r="CO90" s="39"/>
      <c r="CP90" s="40"/>
      <c r="CR90" s="37"/>
      <c r="CS90" s="36"/>
      <c r="CT90" s="37"/>
    </row>
    <row r="91" spans="77:98" x14ac:dyDescent="0.25">
      <c r="BY91" s="39"/>
      <c r="BZ91" s="40"/>
      <c r="CB91" s="37"/>
      <c r="CG91" s="39"/>
      <c r="CH91" s="40"/>
      <c r="CJ91" s="37"/>
      <c r="CL91" s="37"/>
      <c r="CO91" s="39"/>
      <c r="CP91" s="40"/>
      <c r="CR91" s="37"/>
      <c r="CS91" s="36"/>
      <c r="CT91" s="37"/>
    </row>
    <row r="92" spans="77:98" x14ac:dyDescent="0.25">
      <c r="BY92" s="39"/>
      <c r="BZ92" s="40"/>
      <c r="CB92" s="37"/>
      <c r="CG92" s="39"/>
      <c r="CH92" s="40"/>
      <c r="CJ92" s="37"/>
      <c r="CO92" s="39"/>
      <c r="CP92" s="40"/>
      <c r="CR92" s="37"/>
      <c r="CS92" s="36"/>
      <c r="CT92" s="37"/>
    </row>
    <row r="93" spans="77:98" x14ac:dyDescent="0.25">
      <c r="BY93" s="39"/>
      <c r="BZ93" s="40"/>
      <c r="CB93" s="37"/>
      <c r="CG93" s="39"/>
      <c r="CH93" s="40"/>
      <c r="CJ93" s="37"/>
      <c r="CO93" s="39"/>
      <c r="CP93" s="40"/>
      <c r="CR93" s="37"/>
      <c r="CS93" s="36"/>
      <c r="CT93" s="37"/>
    </row>
    <row r="94" spans="77:98" x14ac:dyDescent="0.25">
      <c r="BY94" s="39"/>
      <c r="BZ94" s="40"/>
      <c r="CB94" s="37"/>
      <c r="CG94" s="39"/>
      <c r="CH94" s="40"/>
      <c r="CJ94" s="37"/>
      <c r="CO94" s="39"/>
      <c r="CP94" s="40"/>
      <c r="CR94" s="37"/>
      <c r="CS94" s="36"/>
      <c r="CT94" s="37"/>
    </row>
    <row r="95" spans="77:98" x14ac:dyDescent="0.25">
      <c r="BY95" s="39"/>
      <c r="BZ95" s="40"/>
      <c r="CB95" s="37"/>
      <c r="CG95" s="39"/>
      <c r="CH95" s="40"/>
      <c r="CJ95" s="37"/>
      <c r="CO95" s="39"/>
      <c r="CP95" s="40"/>
      <c r="CR95" s="37"/>
      <c r="CS95" s="36"/>
      <c r="CT95" s="37"/>
    </row>
    <row r="96" spans="77:98" x14ac:dyDescent="0.25">
      <c r="BY96" s="39"/>
      <c r="BZ96" s="40"/>
      <c r="CB96" s="37"/>
      <c r="CG96" s="39"/>
      <c r="CH96" s="40"/>
      <c r="CJ96" s="37"/>
      <c r="CO96" s="39"/>
      <c r="CP96" s="40"/>
      <c r="CR96" s="37"/>
      <c r="CS96" s="36"/>
      <c r="CT96" s="37"/>
    </row>
    <row r="97" spans="77:98" x14ac:dyDescent="0.25">
      <c r="BY97" s="39"/>
      <c r="BZ97" s="40"/>
      <c r="CB97" s="37"/>
      <c r="CG97" s="39"/>
      <c r="CH97" s="40"/>
      <c r="CJ97" s="37"/>
      <c r="CO97" s="39"/>
      <c r="CP97" s="40"/>
      <c r="CR97" s="37"/>
      <c r="CS97" s="36"/>
      <c r="CT97" s="37"/>
    </row>
    <row r="98" spans="77:98" x14ac:dyDescent="0.25">
      <c r="BY98" s="39"/>
      <c r="BZ98" s="40"/>
      <c r="CB98" s="37"/>
      <c r="CG98" s="39"/>
      <c r="CH98" s="40"/>
      <c r="CJ98" s="37"/>
      <c r="CO98" s="39"/>
      <c r="CP98" s="40"/>
      <c r="CR98" s="37"/>
      <c r="CS98" s="36"/>
      <c r="CT98" s="37"/>
    </row>
    <row r="99" spans="77:98" x14ac:dyDescent="0.25">
      <c r="BY99" s="39"/>
      <c r="BZ99" s="40"/>
      <c r="CB99" s="37"/>
      <c r="CG99" s="39"/>
      <c r="CH99" s="40"/>
      <c r="CJ99" s="37"/>
      <c r="CO99" s="39"/>
      <c r="CP99" s="40"/>
      <c r="CR99" s="37"/>
      <c r="CS99" s="36"/>
      <c r="CT99" s="37"/>
    </row>
    <row r="100" spans="77:98" x14ac:dyDescent="0.25">
      <c r="BY100" s="39"/>
      <c r="BZ100" s="40"/>
      <c r="CB100" s="37"/>
      <c r="CG100" s="39"/>
      <c r="CH100" s="40"/>
      <c r="CJ100" s="37"/>
      <c r="CO100" s="39"/>
      <c r="CP100" s="40"/>
      <c r="CR100" s="37"/>
      <c r="CS100" s="36"/>
      <c r="CT100" s="37"/>
    </row>
    <row r="101" spans="77:98" x14ac:dyDescent="0.15">
      <c r="CS101" s="36"/>
      <c r="CT101" s="37"/>
    </row>
    <row r="102" spans="77:98" x14ac:dyDescent="0.15">
      <c r="CS102" s="36"/>
      <c r="CT102" s="37"/>
    </row>
    <row r="103" spans="77:98" x14ac:dyDescent="0.15">
      <c r="CS103" s="36"/>
      <c r="CT103" s="37"/>
    </row>
    <row r="104" spans="77:98" x14ac:dyDescent="0.15">
      <c r="CS104" s="36"/>
      <c r="CT104" s="37"/>
    </row>
    <row r="105" spans="77:98" x14ac:dyDescent="0.15">
      <c r="CS105" s="36"/>
      <c r="CT105" s="37"/>
    </row>
    <row r="106" spans="77:98" x14ac:dyDescent="0.15">
      <c r="CS106" s="36"/>
      <c r="CT106" s="37"/>
    </row>
    <row r="107" spans="77:98" x14ac:dyDescent="0.15">
      <c r="CS107" s="36"/>
      <c r="CT107" s="37"/>
    </row>
    <row r="108" spans="77:98" x14ac:dyDescent="0.15">
      <c r="CS108" s="36"/>
      <c r="CT108" s="37"/>
    </row>
    <row r="109" spans="77:98" x14ac:dyDescent="0.15">
      <c r="CS109" s="36"/>
      <c r="CT109" s="37"/>
    </row>
    <row r="110" spans="77:98" x14ac:dyDescent="0.15">
      <c r="CS110" s="36"/>
      <c r="CT110" s="37"/>
    </row>
    <row r="111" spans="77:98" x14ac:dyDescent="0.15">
      <c r="CS111" s="36"/>
      <c r="CT111" s="37"/>
    </row>
    <row r="112" spans="77:98" x14ac:dyDescent="0.15">
      <c r="CS112" s="36"/>
      <c r="CT112" s="37"/>
    </row>
    <row r="113" spans="97:98" x14ac:dyDescent="0.15">
      <c r="CS113" s="36"/>
      <c r="CT113" s="37"/>
    </row>
    <row r="114" spans="97:98" x14ac:dyDescent="0.15">
      <c r="CS114" s="36"/>
      <c r="CT114" s="37"/>
    </row>
    <row r="115" spans="97:98" x14ac:dyDescent="0.15">
      <c r="CS115" s="36"/>
      <c r="CT115" s="37"/>
    </row>
    <row r="116" spans="97:98" x14ac:dyDescent="0.15">
      <c r="CS116" s="36"/>
      <c r="CT116" s="37"/>
    </row>
    <row r="117" spans="97:98" x14ac:dyDescent="0.15">
      <c r="CS117" s="36"/>
      <c r="CT117" s="37"/>
    </row>
    <row r="118" spans="97:98" x14ac:dyDescent="0.15">
      <c r="CS118" s="36"/>
      <c r="CT118" s="37"/>
    </row>
  </sheetData>
  <sheetProtection algorithmName="SHA-512" hashValue="aaFsYKR4SBvgLGupu1MEH17uDCsgBzN68ydpJiNuVPm9kC+/VAz2rUWGnBPgpVguv/8ZgDxRmTg53qUl4jwS/w==" saltValue="pG/LqUhcR+epo1C5nDtmfg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259" priority="129">
      <formula>AND(D36=0,E36=0)</formula>
    </cfRule>
  </conditionalFormatting>
  <conditionalFormatting sqref="D36">
    <cfRule type="cellIs" dxfId="258" priority="128" operator="equal">
      <formula>0</formula>
    </cfRule>
  </conditionalFormatting>
  <conditionalFormatting sqref="D14">
    <cfRule type="cellIs" dxfId="257" priority="126" operator="equal">
      <formula>0</formula>
    </cfRule>
  </conditionalFormatting>
  <conditionalFormatting sqref="P8">
    <cfRule type="cellIs" dxfId="256" priority="124" operator="equal">
      <formula>0</formula>
    </cfRule>
  </conditionalFormatting>
  <conditionalFormatting sqref="P14">
    <cfRule type="cellIs" dxfId="255" priority="122" operator="equal">
      <formula>0</formula>
    </cfRule>
  </conditionalFormatting>
  <conditionalFormatting sqref="J20">
    <cfRule type="cellIs" dxfId="254" priority="120" operator="equal">
      <formula>0</formula>
    </cfRule>
  </conditionalFormatting>
  <conditionalFormatting sqref="D26">
    <cfRule type="cellIs" dxfId="253" priority="118" operator="equal">
      <formula>0</formula>
    </cfRule>
  </conditionalFormatting>
  <conditionalFormatting sqref="P26">
    <cfRule type="cellIs" dxfId="252" priority="116" operator="equal">
      <formula>0</formula>
    </cfRule>
  </conditionalFormatting>
  <conditionalFormatting sqref="J36">
    <cfRule type="cellIs" dxfId="251" priority="114" operator="equal">
      <formula>0</formula>
    </cfRule>
  </conditionalFormatting>
  <conditionalFormatting sqref="P36">
    <cfRule type="cellIs" dxfId="250" priority="112" operator="equal">
      <formula>0</formula>
    </cfRule>
  </conditionalFormatting>
  <conditionalFormatting sqref="P42">
    <cfRule type="cellIs" dxfId="249" priority="110" operator="equal">
      <formula>0</formula>
    </cfRule>
  </conditionalFormatting>
  <conditionalFormatting sqref="J42">
    <cfRule type="cellIs" dxfId="248" priority="108" operator="equal">
      <formula>0</formula>
    </cfRule>
  </conditionalFormatting>
  <conditionalFormatting sqref="D42">
    <cfRule type="cellIs" dxfId="247" priority="106" operator="equal">
      <formula>0</formula>
    </cfRule>
  </conditionalFormatting>
  <conditionalFormatting sqref="D48">
    <cfRule type="cellIs" dxfId="246" priority="104" operator="equal">
      <formula>0</formula>
    </cfRule>
  </conditionalFormatting>
  <conditionalFormatting sqref="J48">
    <cfRule type="cellIs" dxfId="245" priority="102" operator="equal">
      <formula>0</formula>
    </cfRule>
  </conditionalFormatting>
  <conditionalFormatting sqref="P48">
    <cfRule type="cellIs" dxfId="244" priority="100" operator="equal">
      <formula>0</formula>
    </cfRule>
  </conditionalFormatting>
  <conditionalFormatting sqref="P54">
    <cfRule type="cellIs" dxfId="243" priority="98" operator="equal">
      <formula>0</formula>
    </cfRule>
  </conditionalFormatting>
  <conditionalFormatting sqref="J54">
    <cfRule type="cellIs" dxfId="242" priority="96" operator="equal">
      <formula>0</formula>
    </cfRule>
  </conditionalFormatting>
  <conditionalFormatting sqref="C7">
    <cfRule type="cellIs" dxfId="241" priority="130" operator="equal">
      <formula>0</formula>
    </cfRule>
  </conditionalFormatting>
  <conditionalFormatting sqref="P20">
    <cfRule type="cellIs" dxfId="240" priority="119" operator="equal">
      <formula>0</formula>
    </cfRule>
  </conditionalFormatting>
  <conditionalFormatting sqref="J8">
    <cfRule type="cellIs" dxfId="239" priority="125" operator="equal">
      <formula>0</formula>
    </cfRule>
  </conditionalFormatting>
  <conditionalFormatting sqref="J14">
    <cfRule type="cellIs" dxfId="238" priority="123" operator="equal">
      <formula>0</formula>
    </cfRule>
  </conditionalFormatting>
  <conditionalFormatting sqref="D8">
    <cfRule type="cellIs" dxfId="237" priority="127" operator="equal">
      <formula>0</formula>
    </cfRule>
  </conditionalFormatting>
  <conditionalFormatting sqref="D20">
    <cfRule type="cellIs" dxfId="236" priority="121" operator="equal">
      <formula>0</formula>
    </cfRule>
  </conditionalFormatting>
  <conditionalFormatting sqref="J26">
    <cfRule type="cellIs" dxfId="235" priority="117" operator="equal">
      <formula>0</formula>
    </cfRule>
  </conditionalFormatting>
  <conditionalFormatting sqref="K36">
    <cfRule type="expression" dxfId="234" priority="115">
      <formula>AND(J36=0,K36=0)</formula>
    </cfRule>
  </conditionalFormatting>
  <conditionalFormatting sqref="Q36">
    <cfRule type="expression" dxfId="233" priority="113">
      <formula>AND(P36=0,Q36=0)</formula>
    </cfRule>
  </conditionalFormatting>
  <conditionalFormatting sqref="Q42">
    <cfRule type="expression" dxfId="232" priority="111">
      <formula>AND(P42=0,Q42=0)</formula>
    </cfRule>
  </conditionalFormatting>
  <conditionalFormatting sqref="K42">
    <cfRule type="expression" dxfId="231" priority="109">
      <formula>AND(J42=0,K42=0)</formula>
    </cfRule>
  </conditionalFormatting>
  <conditionalFormatting sqref="E42">
    <cfRule type="expression" dxfId="230" priority="107">
      <formula>AND(D42=0,E42=0)</formula>
    </cfRule>
  </conditionalFormatting>
  <conditionalFormatting sqref="E48">
    <cfRule type="expression" dxfId="229" priority="105">
      <formula>AND(D48=0,E48=0)</formula>
    </cfRule>
  </conditionalFormatting>
  <conditionalFormatting sqref="K48">
    <cfRule type="expression" dxfId="228" priority="103">
      <formula>AND(J48=0,K48=0)</formula>
    </cfRule>
  </conditionalFormatting>
  <conditionalFormatting sqref="Q48">
    <cfRule type="expression" dxfId="227" priority="101">
      <formula>AND(P48=0,Q48=0)</formula>
    </cfRule>
  </conditionalFormatting>
  <conditionalFormatting sqref="Q54">
    <cfRule type="expression" dxfId="226" priority="99">
      <formula>AND(P54=0,Q54=0)</formula>
    </cfRule>
  </conditionalFormatting>
  <conditionalFormatting sqref="K54">
    <cfRule type="expression" dxfId="225" priority="97">
      <formula>AND(J54=0,K54=0)</formula>
    </cfRule>
  </conditionalFormatting>
  <conditionalFormatting sqref="E54">
    <cfRule type="expression" dxfId="224" priority="95">
      <formula>AND(D54=0,E54=0)</formula>
    </cfRule>
  </conditionalFormatting>
  <conditionalFormatting sqref="D54">
    <cfRule type="cellIs" dxfId="223" priority="94" operator="equal">
      <formula>0</formula>
    </cfRule>
  </conditionalFormatting>
  <conditionalFormatting sqref="AC44:AC54">
    <cfRule type="containsText" dxfId="222" priority="93" operator="containsText" text="okok">
      <formula>NOT(ISERROR(SEARCH("okok",AC44)))</formula>
    </cfRule>
  </conditionalFormatting>
  <conditionalFormatting sqref="AM2:AM13">
    <cfRule type="cellIs" dxfId="221" priority="92" operator="lessThan">
      <formula>1</formula>
    </cfRule>
  </conditionalFormatting>
  <conditionalFormatting sqref="BC2:BC13">
    <cfRule type="cellIs" dxfId="220" priority="91" operator="lessThan">
      <formula>1</formula>
    </cfRule>
  </conditionalFormatting>
  <conditionalFormatting sqref="Z2:Z13">
    <cfRule type="expression" dxfId="219" priority="90">
      <formula>$Z2&lt;&gt;$AP2</formula>
    </cfRule>
  </conditionalFormatting>
  <conditionalFormatting sqref="AD2:AD13">
    <cfRule type="expression" dxfId="218" priority="89">
      <formula>$AD2&lt;&gt;$AT2</formula>
    </cfRule>
  </conditionalFormatting>
  <conditionalFormatting sqref="D7">
    <cfRule type="expression" dxfId="217" priority="88">
      <formula>AND(C7=0,D7=0)</formula>
    </cfRule>
  </conditionalFormatting>
  <conditionalFormatting sqref="I25">
    <cfRule type="cellIs" dxfId="216" priority="69" operator="equal">
      <formula>0</formula>
    </cfRule>
  </conditionalFormatting>
  <conditionalFormatting sqref="J25">
    <cfRule type="expression" dxfId="215" priority="68">
      <formula>AND(I25=0,J25=0)</formula>
    </cfRule>
  </conditionalFormatting>
  <conditionalFormatting sqref="C34">
    <cfRule type="cellIs" dxfId="214" priority="65" operator="equal">
      <formula>0</formula>
    </cfRule>
  </conditionalFormatting>
  <conditionalFormatting sqref="D34">
    <cfRule type="expression" dxfId="213" priority="64">
      <formula>AND(C34=0,D34=0)</formula>
    </cfRule>
  </conditionalFormatting>
  <conditionalFormatting sqref="O40">
    <cfRule type="cellIs" dxfId="212" priority="55" operator="equal">
      <formula>0</formula>
    </cfRule>
  </conditionalFormatting>
  <conditionalFormatting sqref="P40">
    <cfRule type="expression" dxfId="211" priority="54">
      <formula>AND(O40=0,P40=0)</formula>
    </cfRule>
  </conditionalFormatting>
  <conditionalFormatting sqref="C40">
    <cfRule type="cellIs" dxfId="210" priority="59" operator="equal">
      <formula>0</formula>
    </cfRule>
  </conditionalFormatting>
  <conditionalFormatting sqref="D40">
    <cfRule type="expression" dxfId="209" priority="58">
      <formula>AND(C40=0,D40=0)</formula>
    </cfRule>
  </conditionalFormatting>
  <conditionalFormatting sqref="C46">
    <cfRule type="cellIs" dxfId="208" priority="53" operator="equal">
      <formula>0</formula>
    </cfRule>
  </conditionalFormatting>
  <conditionalFormatting sqref="D46">
    <cfRule type="expression" dxfId="207" priority="52">
      <formula>AND(C46=0,D46=0)</formula>
    </cfRule>
  </conditionalFormatting>
  <conditionalFormatting sqref="I40">
    <cfRule type="cellIs" dxfId="206" priority="57" operator="equal">
      <formula>0</formula>
    </cfRule>
  </conditionalFormatting>
  <conditionalFormatting sqref="J40">
    <cfRule type="expression" dxfId="205" priority="56">
      <formula>AND(I40=0,J40=0)</formula>
    </cfRule>
  </conditionalFormatting>
  <conditionalFormatting sqref="I46">
    <cfRule type="cellIs" dxfId="204" priority="51" operator="equal">
      <formula>0</formula>
    </cfRule>
  </conditionalFormatting>
  <conditionalFormatting sqref="J46">
    <cfRule type="expression" dxfId="203" priority="50">
      <formula>AND(I46=0,J46=0)</formula>
    </cfRule>
  </conditionalFormatting>
  <conditionalFormatting sqref="I7">
    <cfRule type="cellIs" dxfId="202" priority="87" operator="equal">
      <formula>0</formula>
    </cfRule>
  </conditionalFormatting>
  <conditionalFormatting sqref="J7">
    <cfRule type="expression" dxfId="201" priority="86">
      <formula>AND(I7=0,J7=0)</formula>
    </cfRule>
  </conditionalFormatting>
  <conditionalFormatting sqref="O7">
    <cfRule type="cellIs" dxfId="200" priority="85" operator="equal">
      <formula>0</formula>
    </cfRule>
  </conditionalFormatting>
  <conditionalFormatting sqref="P7">
    <cfRule type="expression" dxfId="199" priority="84">
      <formula>AND(O7=0,P7=0)</formula>
    </cfRule>
  </conditionalFormatting>
  <conditionalFormatting sqref="I34">
    <cfRule type="cellIs" dxfId="198" priority="63" operator="equal">
      <formula>0</formula>
    </cfRule>
  </conditionalFormatting>
  <conditionalFormatting sqref="J34">
    <cfRule type="expression" dxfId="197" priority="62">
      <formula>AND(I34=0,J34=0)</formula>
    </cfRule>
  </conditionalFormatting>
  <conditionalFormatting sqref="O34">
    <cfRule type="cellIs" dxfId="196" priority="61" operator="equal">
      <formula>0</formula>
    </cfRule>
  </conditionalFormatting>
  <conditionalFormatting sqref="P34">
    <cfRule type="expression" dxfId="195" priority="60">
      <formula>AND(O34=0,P34=0)</formula>
    </cfRule>
  </conditionalFormatting>
  <conditionalFormatting sqref="O25">
    <cfRule type="cellIs" dxfId="194" priority="67" operator="equal">
      <formula>0</formula>
    </cfRule>
  </conditionalFormatting>
  <conditionalFormatting sqref="P25">
    <cfRule type="expression" dxfId="193" priority="66">
      <formula>AND(O25=0,P25=0)</formula>
    </cfRule>
  </conditionalFormatting>
  <conditionalFormatting sqref="I19">
    <cfRule type="cellIs" dxfId="192" priority="75" operator="equal">
      <formula>0</formula>
    </cfRule>
  </conditionalFormatting>
  <conditionalFormatting sqref="J19">
    <cfRule type="expression" dxfId="191" priority="74">
      <formula>AND(I19=0,J19=0)</formula>
    </cfRule>
  </conditionalFormatting>
  <conditionalFormatting sqref="O19">
    <cfRule type="cellIs" dxfId="190" priority="73" operator="equal">
      <formula>0</formula>
    </cfRule>
  </conditionalFormatting>
  <conditionalFormatting sqref="P19">
    <cfRule type="expression" dxfId="189" priority="72">
      <formula>AND(O19=0,P19=0)</formula>
    </cfRule>
  </conditionalFormatting>
  <conditionalFormatting sqref="C25">
    <cfRule type="cellIs" dxfId="188" priority="71" operator="equal">
      <formula>0</formula>
    </cfRule>
  </conditionalFormatting>
  <conditionalFormatting sqref="D25">
    <cfRule type="expression" dxfId="187" priority="70">
      <formula>AND(C25=0,D25=0)</formula>
    </cfRule>
  </conditionalFormatting>
  <conditionalFormatting sqref="C13">
    <cfRule type="cellIs" dxfId="186" priority="83" operator="equal">
      <formula>0</formula>
    </cfRule>
  </conditionalFormatting>
  <conditionalFormatting sqref="D13">
    <cfRule type="expression" dxfId="185" priority="82">
      <formula>AND(C13=0,D13=0)</formula>
    </cfRule>
  </conditionalFormatting>
  <conditionalFormatting sqref="I13">
    <cfRule type="cellIs" dxfId="184" priority="81" operator="equal">
      <formula>0</formula>
    </cfRule>
  </conditionalFormatting>
  <conditionalFormatting sqref="J13">
    <cfRule type="expression" dxfId="183" priority="80">
      <formula>AND(I13=0,J13=0)</formula>
    </cfRule>
  </conditionalFormatting>
  <conditionalFormatting sqref="O13">
    <cfRule type="cellIs" dxfId="182" priority="79" operator="equal">
      <formula>0</formula>
    </cfRule>
  </conditionalFormatting>
  <conditionalFormatting sqref="P13">
    <cfRule type="expression" dxfId="181" priority="78">
      <formula>AND(O13=0,P13=0)</formula>
    </cfRule>
  </conditionalFormatting>
  <conditionalFormatting sqref="C19">
    <cfRule type="cellIs" dxfId="180" priority="77" operator="equal">
      <formula>0</formula>
    </cfRule>
  </conditionalFormatting>
  <conditionalFormatting sqref="D19">
    <cfRule type="expression" dxfId="179" priority="76">
      <formula>AND(C19=0,D19=0)</formula>
    </cfRule>
  </conditionalFormatting>
  <conditionalFormatting sqref="O46">
    <cfRule type="cellIs" dxfId="178" priority="49" operator="equal">
      <formula>0</formula>
    </cfRule>
  </conditionalFormatting>
  <conditionalFormatting sqref="P46">
    <cfRule type="expression" dxfId="177" priority="48">
      <formula>AND(O46=0,P46=0)</formula>
    </cfRule>
  </conditionalFormatting>
  <conditionalFormatting sqref="C52">
    <cfRule type="cellIs" dxfId="176" priority="47" operator="equal">
      <formula>0</formula>
    </cfRule>
  </conditionalFormatting>
  <conditionalFormatting sqref="D52">
    <cfRule type="expression" dxfId="175" priority="46">
      <formula>AND(C52=0,D52=0)</formula>
    </cfRule>
  </conditionalFormatting>
  <conditionalFormatting sqref="I52">
    <cfRule type="cellIs" dxfId="174" priority="45" operator="equal">
      <formula>0</formula>
    </cfRule>
  </conditionalFormatting>
  <conditionalFormatting sqref="J52">
    <cfRule type="expression" dxfId="173" priority="44">
      <formula>AND(I52=0,J52=0)</formula>
    </cfRule>
  </conditionalFormatting>
  <conditionalFormatting sqref="O52">
    <cfRule type="cellIs" dxfId="172" priority="43" operator="equal">
      <formula>0</formula>
    </cfRule>
  </conditionalFormatting>
  <conditionalFormatting sqref="P52">
    <cfRule type="expression" dxfId="171" priority="42">
      <formula>AND(O52=0,P52=0)</formula>
    </cfRule>
  </conditionalFormatting>
  <conditionalFormatting sqref="BO43:BO54">
    <cfRule type="containsText" dxfId="170" priority="41" operator="containsText" text="ok">
      <formula>NOT(ISERROR(SEARCH("ok",BO43)))</formula>
    </cfRule>
  </conditionalFormatting>
  <conditionalFormatting sqref="BP44:BP55">
    <cfRule type="containsText" dxfId="169" priority="40" operator="containsText" text="ok">
      <formula>NOT(ISERROR(SEARCH("ok",BP44)))</formula>
    </cfRule>
  </conditionalFormatting>
  <conditionalFormatting sqref="AS34">
    <cfRule type="expression" dxfId="168" priority="38">
      <formula>AND(AR34=0,AS34=0)</formula>
    </cfRule>
  </conditionalFormatting>
  <conditionalFormatting sqref="AR34">
    <cfRule type="cellIs" dxfId="167" priority="39" operator="equal">
      <formula>0</formula>
    </cfRule>
  </conditionalFormatting>
  <conditionalFormatting sqref="C35">
    <cfRule type="cellIs" dxfId="166" priority="37" operator="equal">
      <formula>0</formula>
    </cfRule>
  </conditionalFormatting>
  <conditionalFormatting sqref="D35">
    <cfRule type="expression" dxfId="165" priority="36">
      <formula>AND(C35=0,D35=0)</formula>
    </cfRule>
  </conditionalFormatting>
  <conditionalFormatting sqref="I35">
    <cfRule type="cellIs" dxfId="164" priority="35" operator="equal">
      <formula>0</formula>
    </cfRule>
  </conditionalFormatting>
  <conditionalFormatting sqref="J35">
    <cfRule type="expression" dxfId="163" priority="34">
      <formula>AND(I35=0,J35=0)</formula>
    </cfRule>
  </conditionalFormatting>
  <conditionalFormatting sqref="O35">
    <cfRule type="cellIs" dxfId="162" priority="33" operator="equal">
      <formula>0</formula>
    </cfRule>
  </conditionalFormatting>
  <conditionalFormatting sqref="P35">
    <cfRule type="expression" dxfId="161" priority="32">
      <formula>AND(O35=0,P35=0)</formula>
    </cfRule>
  </conditionalFormatting>
  <conditionalFormatting sqref="C41">
    <cfRule type="cellIs" dxfId="160" priority="31" operator="equal">
      <formula>0</formula>
    </cfRule>
  </conditionalFormatting>
  <conditionalFormatting sqref="D41">
    <cfRule type="expression" dxfId="159" priority="30">
      <formula>AND(C41=0,D41=0)</formula>
    </cfRule>
  </conditionalFormatting>
  <conditionalFormatting sqref="I41">
    <cfRule type="cellIs" dxfId="158" priority="29" operator="equal">
      <formula>0</formula>
    </cfRule>
  </conditionalFormatting>
  <conditionalFormatting sqref="J41">
    <cfRule type="expression" dxfId="157" priority="28">
      <formula>AND(I41=0,J41=0)</formula>
    </cfRule>
  </conditionalFormatting>
  <conditionalFormatting sqref="O41">
    <cfRule type="cellIs" dxfId="156" priority="27" operator="equal">
      <formula>0</formula>
    </cfRule>
  </conditionalFormatting>
  <conditionalFormatting sqref="P41">
    <cfRule type="expression" dxfId="155" priority="26">
      <formula>AND(O41=0,P41=0)</formula>
    </cfRule>
  </conditionalFormatting>
  <conditionalFormatting sqref="C47">
    <cfRule type="cellIs" dxfId="154" priority="25" operator="equal">
      <formula>0</formula>
    </cfRule>
  </conditionalFormatting>
  <conditionalFormatting sqref="D47">
    <cfRule type="expression" dxfId="153" priority="24">
      <formula>AND(C47=0,D47=0)</formula>
    </cfRule>
  </conditionalFormatting>
  <conditionalFormatting sqref="I47">
    <cfRule type="cellIs" dxfId="152" priority="23" operator="equal">
      <formula>0</formula>
    </cfRule>
  </conditionalFormatting>
  <conditionalFormatting sqref="J47">
    <cfRule type="expression" dxfId="151" priority="22">
      <formula>AND(I47=0,J47=0)</formula>
    </cfRule>
  </conditionalFormatting>
  <conditionalFormatting sqref="O47">
    <cfRule type="cellIs" dxfId="150" priority="21" operator="equal">
      <formula>0</formula>
    </cfRule>
  </conditionalFormatting>
  <conditionalFormatting sqref="P47">
    <cfRule type="expression" dxfId="149" priority="20">
      <formula>AND(O47=0,P47=0)</formula>
    </cfRule>
  </conditionalFormatting>
  <conditionalFormatting sqref="C53">
    <cfRule type="cellIs" dxfId="148" priority="19" operator="equal">
      <formula>0</formula>
    </cfRule>
  </conditionalFormatting>
  <conditionalFormatting sqref="D53">
    <cfRule type="expression" dxfId="147" priority="18">
      <formula>AND(C53=0,D53=0)</formula>
    </cfRule>
  </conditionalFormatting>
  <conditionalFormatting sqref="I53">
    <cfRule type="cellIs" dxfId="146" priority="17" operator="equal">
      <formula>0</formula>
    </cfRule>
  </conditionalFormatting>
  <conditionalFormatting sqref="J53">
    <cfRule type="expression" dxfId="145" priority="16">
      <formula>AND(I53=0,J53=0)</formula>
    </cfRule>
  </conditionalFormatting>
  <conditionalFormatting sqref="O53">
    <cfRule type="cellIs" dxfId="144" priority="15" operator="equal">
      <formula>0</formula>
    </cfRule>
  </conditionalFormatting>
  <conditionalFormatting sqref="P53">
    <cfRule type="expression" dxfId="143" priority="14">
      <formula>AND(O53=0,P53=0)</formula>
    </cfRule>
  </conditionalFormatting>
  <conditionalFormatting sqref="AR35">
    <cfRule type="cellIs" dxfId="142" priority="13" operator="equal">
      <formula>0</formula>
    </cfRule>
  </conditionalFormatting>
  <conditionalFormatting sqref="AS35">
    <cfRule type="expression" dxfId="141" priority="12">
      <formula>AND(AR35=0,AS35=0)</formula>
    </cfRule>
  </conditionalFormatting>
  <conditionalFormatting sqref="BI43:BI54">
    <cfRule type="containsText" dxfId="140" priority="11" operator="containsText" text="ok">
      <formula>NOT(ISERROR(SEARCH("ok",BI43)))</formula>
    </cfRule>
  </conditionalFormatting>
  <conditionalFormatting sqref="AI43:AL54">
    <cfRule type="containsText" dxfId="139" priority="10" operator="containsText" text="ok">
      <formula>NOT(ISERROR(SEARCH("ok",AI43)))</formula>
    </cfRule>
  </conditionalFormatting>
  <conditionalFormatting sqref="AG43:AG54">
    <cfRule type="containsText" dxfId="138" priority="9" operator="containsText" text="ok">
      <formula>NOT(ISERROR(SEARCH("ok",AG43)))</formula>
    </cfRule>
  </conditionalFormatting>
  <conditionalFormatting sqref="BB44:BB54">
    <cfRule type="containsText" dxfId="137" priority="8" operator="containsText" text="ok">
      <formula>NOT(ISERROR(SEARCH("ok",BB44)))</formula>
    </cfRule>
  </conditionalFormatting>
  <conditionalFormatting sqref="AZ43:AZ54">
    <cfRule type="containsText" dxfId="136" priority="7" operator="containsText" text="ok">
      <formula>NOT(ISERROR(SEARCH("ok",AZ43)))</formula>
    </cfRule>
  </conditionalFormatting>
  <conditionalFormatting sqref="BA43:BA54">
    <cfRule type="containsText" dxfId="135" priority="6" operator="containsText" text="ok">
      <formula>NOT(ISERROR(SEARCH("ok",BA43)))</formula>
    </cfRule>
  </conditionalFormatting>
  <conditionalFormatting sqref="BD43:BF54">
    <cfRule type="containsText" dxfId="134" priority="5" operator="containsText" text="ok">
      <formula>NOT(ISERROR(SEARCH("ok",BD43)))</formula>
    </cfRule>
  </conditionalFormatting>
  <conditionalFormatting sqref="AV43:AV54">
    <cfRule type="containsText" dxfId="133" priority="4" operator="containsText" text="ok">
      <formula>NOT(ISERROR(SEARCH("ok",AV43)))</formula>
    </cfRule>
  </conditionalFormatting>
  <conditionalFormatting sqref="AQ43:AS54">
    <cfRule type="containsText" dxfId="132" priority="3" operator="containsText" text="ok">
      <formula>NOT(ISERROR(SEARCH("ok",AQ43)))</formula>
    </cfRule>
  </conditionalFormatting>
  <conditionalFormatting sqref="BH43:BH54">
    <cfRule type="containsText" dxfId="131" priority="2" operator="containsText" text="ok">
      <formula>NOT(ISERROR(SEARCH("ok",BH43)))</formula>
    </cfRule>
  </conditionalFormatting>
  <conditionalFormatting sqref="AF2:AF13">
    <cfRule type="expression" dxfId="13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0"/>
  <sheetViews>
    <sheetView showGridLines="0" zoomScale="55" zoomScaleNormal="55" workbookViewId="0">
      <selection activeCell="Q1" sqref="Q1:R1"/>
    </sheetView>
  </sheetViews>
  <sheetFormatPr defaultRowHeight="26.25" x14ac:dyDescent="0.15"/>
  <cols>
    <col min="1" max="1" width="3.625" style="1" customWidth="1"/>
    <col min="2" max="5" width="7.125" style="1" customWidth="1"/>
    <col min="6" max="7" width="3.625" style="1" customWidth="1"/>
    <col min="8" max="11" width="7.125" style="1" customWidth="1"/>
    <col min="12" max="13" width="3.625" style="1" customWidth="1"/>
    <col min="14" max="17" width="7.125" style="1" customWidth="1"/>
    <col min="18" max="18" width="3.625" style="1" customWidth="1"/>
    <col min="19" max="19" width="3.625" customWidth="1"/>
    <col min="20" max="20" width="7.125" customWidth="1"/>
    <col min="21" max="34" width="4.5" hidden="1" customWidth="1"/>
    <col min="35" max="35" width="0" hidden="1" customWidth="1"/>
    <col min="36" max="36" width="6" hidden="1" customWidth="1"/>
    <col min="37" max="37" width="0" hidden="1" customWidth="1"/>
    <col min="38" max="38" width="6" hidden="1" customWidth="1"/>
    <col min="39" max="39" width="0" hidden="1" customWidth="1"/>
    <col min="40" max="42" width="4.5" hidden="1" customWidth="1"/>
    <col min="43" max="46" width="7.125" hidden="1" customWidth="1"/>
    <col min="47" max="49" width="4.75" hidden="1" customWidth="1"/>
    <col min="50" max="53" width="7.125" hidden="1" customWidth="1"/>
    <col min="54" max="54" width="4.75" hidden="1" customWidth="1"/>
    <col min="55" max="55" width="11.5" hidden="1" customWidth="1"/>
    <col min="56" max="75" width="4.75" hidden="1" customWidth="1"/>
    <col min="76" max="76" width="4.75" style="36" hidden="1" customWidth="1"/>
    <col min="77" max="77" width="12.875" style="1" hidden="1" customWidth="1"/>
    <col min="78" max="78" width="4.875" style="1" hidden="1" customWidth="1"/>
    <col min="79" max="79" width="2.625" style="1" hidden="1" customWidth="1"/>
    <col min="80" max="80" width="8.125" style="1" hidden="1" customWidth="1"/>
    <col min="81" max="81" width="6" style="36" hidden="1" customWidth="1"/>
    <col min="82" max="82" width="4.25" style="36" hidden="1" customWidth="1"/>
    <col min="83" max="83" width="2.875" style="1" hidden="1" customWidth="1"/>
    <col min="84" max="84" width="4.75" style="1" hidden="1" customWidth="1"/>
    <col min="85" max="85" width="12.875" style="1" hidden="1" customWidth="1"/>
    <col min="86" max="86" width="4.875" style="1" hidden="1" customWidth="1"/>
    <col min="87" max="87" width="2.625" style="1" hidden="1" customWidth="1"/>
    <col min="88" max="88" width="7.375" style="36" hidden="1" customWidth="1"/>
    <col min="89" max="90" width="4.25" style="36" hidden="1" customWidth="1"/>
    <col min="91" max="91" width="2.875" style="1" hidden="1" customWidth="1"/>
    <col min="92" max="92" width="4.75" style="1" hidden="1" customWidth="1"/>
    <col min="93" max="93" width="12.875" style="1" hidden="1" customWidth="1"/>
    <col min="94" max="94" width="4.75" style="1" hidden="1" customWidth="1"/>
    <col min="95" max="95" width="2.625" style="1" hidden="1" customWidth="1"/>
    <col min="96" max="96" width="7.75" style="36" hidden="1" customWidth="1"/>
    <col min="97" max="98" width="4.25" style="1" hidden="1" customWidth="1"/>
  </cols>
  <sheetData>
    <row r="1" spans="1:101" s="1" customFormat="1" ht="39.950000000000003" customHeight="1" thickBot="1" x14ac:dyDescent="0.3">
      <c r="A1" s="157" t="s">
        <v>158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  <c r="M1" s="157"/>
      <c r="N1" s="157"/>
      <c r="O1" s="157"/>
      <c r="P1" s="157"/>
      <c r="Q1" s="158">
        <v>1</v>
      </c>
      <c r="R1" s="158"/>
      <c r="S1" s="156"/>
      <c r="T1" s="156"/>
      <c r="U1" s="156"/>
      <c r="V1" s="156"/>
      <c r="W1" s="156"/>
      <c r="X1" s="35"/>
      <c r="Z1" s="35" t="s">
        <v>25</v>
      </c>
      <c r="AD1" s="35" t="s">
        <v>26</v>
      </c>
      <c r="AH1" s="35"/>
      <c r="AI1" s="36"/>
      <c r="AJ1" s="36"/>
      <c r="AK1" s="36"/>
      <c r="AL1" s="36"/>
      <c r="AM1" s="36"/>
      <c r="AN1" s="36"/>
      <c r="AP1" s="35" t="s">
        <v>15</v>
      </c>
      <c r="AT1" s="35" t="s">
        <v>16</v>
      </c>
      <c r="AW1" s="37"/>
      <c r="AX1" s="36"/>
      <c r="AY1" s="38"/>
      <c r="AZ1" s="38"/>
      <c r="BA1" s="38"/>
      <c r="BB1" s="38"/>
      <c r="BC1" s="38"/>
      <c r="BD1" s="38"/>
      <c r="BE1" s="38"/>
      <c r="BF1" s="38"/>
      <c r="BG1" s="38"/>
      <c r="BH1" s="38"/>
      <c r="BI1" s="38"/>
      <c r="BJ1" s="38"/>
      <c r="BK1" s="38"/>
      <c r="BL1" s="38"/>
      <c r="BM1" s="38"/>
      <c r="BN1" s="38"/>
      <c r="BO1" s="38"/>
      <c r="BP1" s="38"/>
      <c r="BQ1" s="38"/>
      <c r="BR1" s="38"/>
      <c r="BS1" s="38"/>
      <c r="BT1" s="38"/>
      <c r="BU1" s="38"/>
      <c r="BV1" s="38"/>
      <c r="BW1" s="38"/>
      <c r="BX1" s="38" t="s">
        <v>22</v>
      </c>
      <c r="BY1" s="39">
        <f ca="1">RAND()</f>
        <v>0.81722135938479523</v>
      </c>
      <c r="BZ1" s="40">
        <f ca="1">RANK(BY1,$BY$1:$BY$100,)</f>
        <v>5</v>
      </c>
      <c r="CA1" s="17"/>
      <c r="CB1" s="37">
        <v>1</v>
      </c>
      <c r="CC1" s="37">
        <v>1</v>
      </c>
      <c r="CD1" s="37">
        <v>0</v>
      </c>
      <c r="CF1" s="38" t="s">
        <v>23</v>
      </c>
      <c r="CG1" s="39">
        <f ca="1">RAND()</f>
        <v>0.27759208153730586</v>
      </c>
      <c r="CH1" s="40">
        <f ca="1">RANK(CG1,$CG$1:$CG$100,)</f>
        <v>70</v>
      </c>
      <c r="CI1" s="17"/>
      <c r="CJ1" s="37">
        <v>1</v>
      </c>
      <c r="CK1" s="37">
        <v>0</v>
      </c>
      <c r="CL1" s="37">
        <v>0</v>
      </c>
      <c r="CN1" s="38" t="s">
        <v>24</v>
      </c>
      <c r="CO1" s="39">
        <f ca="1">RAND()</f>
        <v>0.7564960312440423</v>
      </c>
      <c r="CP1" s="40">
        <f t="shared" ref="CP1:CP64" ca="1" si="0">RANK(CO1,$CO$1:$CO$100,)</f>
        <v>31</v>
      </c>
      <c r="CQ1" s="17"/>
      <c r="CR1" s="37">
        <v>1</v>
      </c>
      <c r="CS1" s="37">
        <v>0</v>
      </c>
      <c r="CT1" s="37">
        <v>0</v>
      </c>
      <c r="CV1" s="37"/>
      <c r="CW1" s="37"/>
    </row>
    <row r="2" spans="1:101" s="1" customFormat="1" ht="38.25" customHeight="1" thickBot="1" x14ac:dyDescent="0.3">
      <c r="A2" s="2"/>
      <c r="B2" s="159" t="s">
        <v>0</v>
      </c>
      <c r="C2" s="160"/>
      <c r="D2" s="160"/>
      <c r="E2" s="165"/>
      <c r="F2" s="159" t="s">
        <v>1</v>
      </c>
      <c r="G2" s="160"/>
      <c r="H2" s="160"/>
      <c r="I2" s="160"/>
      <c r="J2" s="160"/>
      <c r="K2" s="160"/>
      <c r="L2" s="160"/>
      <c r="M2" s="160"/>
      <c r="N2" s="160"/>
      <c r="O2" s="160"/>
      <c r="P2" s="160"/>
      <c r="Q2" s="165"/>
      <c r="R2" s="2"/>
      <c r="X2" s="37"/>
      <c r="Y2" s="56" t="s">
        <v>102</v>
      </c>
      <c r="Z2" s="41">
        <f ca="1">IF(AND(BC2&lt;0,AP2&lt;9),AP2+1,AP2)</f>
        <v>5</v>
      </c>
      <c r="AA2" s="41">
        <f ca="1">AQ2</f>
        <v>6</v>
      </c>
      <c r="AB2" s="41">
        <f ca="1">AR2</f>
        <v>3</v>
      </c>
      <c r="AC2" s="37"/>
      <c r="AD2" s="41">
        <f ca="1">IF(AND(BC2&lt;0,AP2=9),AT2-1,AT2)</f>
        <v>0</v>
      </c>
      <c r="AE2" s="41">
        <f ca="1">AU2</f>
        <v>9</v>
      </c>
      <c r="AF2" s="41">
        <f ca="1">IF(BA2=0,RANDBETWEEN(1,9),AV2)</f>
        <v>0</v>
      </c>
      <c r="AG2" s="37"/>
      <c r="AH2" s="56" t="s">
        <v>17</v>
      </c>
      <c r="AI2" s="41">
        <f ca="1">Z2*100+AA2*10+AB2</f>
        <v>563</v>
      </c>
      <c r="AJ2" s="61" t="s">
        <v>20</v>
      </c>
      <c r="AK2" s="41">
        <f ca="1">AD2*100+AE2*10+AF2</f>
        <v>90</v>
      </c>
      <c r="AL2" s="61" t="s">
        <v>21</v>
      </c>
      <c r="AM2" s="41">
        <f t="shared" ref="AM2:AM13" ca="1" si="1">AI2-AK2</f>
        <v>473</v>
      </c>
      <c r="AN2" s="37"/>
      <c r="AO2" s="56" t="s">
        <v>17</v>
      </c>
      <c r="AP2" s="83">
        <f ca="1">VLOOKUP($BZ1,$CB$1:$CD$101,2,FALSE)</f>
        <v>5</v>
      </c>
      <c r="AQ2" s="83">
        <f ca="1">VLOOKUP($CH1,$CJ$1:$CL$101,2,FALSE)</f>
        <v>6</v>
      </c>
      <c r="AR2" s="83">
        <f ca="1">VLOOKUP($CP1,$CR$1:$CT$101,2,FALSE)</f>
        <v>3</v>
      </c>
      <c r="AS2" s="37"/>
      <c r="AT2" s="83">
        <f ca="1">VLOOKUP($BZ1,$CB$1:$CD$101,3,FALSE)</f>
        <v>0</v>
      </c>
      <c r="AU2" s="83">
        <f ca="1">VLOOKUP($CH1,$CJ$1:$CL$101,3,FALSE)</f>
        <v>9</v>
      </c>
      <c r="AV2" s="83">
        <f ca="1">VLOOKUP($CP1,$CR$1:$CT$101,3,FALSE)</f>
        <v>0</v>
      </c>
      <c r="AW2" s="37"/>
      <c r="AX2" s="56" t="s">
        <v>17</v>
      </c>
      <c r="AY2" s="41">
        <f ca="1">AP2*100+AQ2*10+AR2</f>
        <v>563</v>
      </c>
      <c r="AZ2" s="61" t="s">
        <v>20</v>
      </c>
      <c r="BA2" s="41">
        <f ca="1">AT2*100+AU2*10+AV2</f>
        <v>90</v>
      </c>
      <c r="BB2" s="61" t="s">
        <v>21</v>
      </c>
      <c r="BC2" s="41">
        <f t="shared" ref="BC2:BC13" ca="1" si="2">AY2-BA2</f>
        <v>473</v>
      </c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  <c r="BO2" s="37"/>
      <c r="BP2" s="37"/>
      <c r="BQ2" s="37"/>
      <c r="BR2" s="37"/>
      <c r="BS2" s="37"/>
      <c r="BT2" s="37"/>
      <c r="BU2" s="37"/>
      <c r="BV2" s="37"/>
      <c r="BW2" s="37"/>
      <c r="BX2" s="37"/>
      <c r="BY2" s="39">
        <f t="shared" ref="BY2:BY18" ca="1" si="3">RAND()</f>
        <v>0.25122666853473496</v>
      </c>
      <c r="BZ2" s="40">
        <f t="shared" ref="BZ2:BZ18" ca="1" si="4">RANK(BY2,$BY$1:$BY$100,)</f>
        <v>17</v>
      </c>
      <c r="CA2" s="17"/>
      <c r="CB2" s="37">
        <v>2</v>
      </c>
      <c r="CC2" s="37">
        <v>2</v>
      </c>
      <c r="CD2" s="37">
        <v>0</v>
      </c>
      <c r="CG2" s="39">
        <f t="shared" ref="CG2:CG65" ca="1" si="5">RAND()</f>
        <v>0.89894014699456748</v>
      </c>
      <c r="CH2" s="40">
        <f t="shared" ref="CH2:CH65" ca="1" si="6">RANK(CG2,$CG$1:$CG$100,)</f>
        <v>8</v>
      </c>
      <c r="CI2" s="17"/>
      <c r="CJ2" s="37">
        <v>2</v>
      </c>
      <c r="CK2" s="37">
        <v>0</v>
      </c>
      <c r="CL2" s="37">
        <v>1</v>
      </c>
      <c r="CO2" s="39">
        <f t="shared" ref="CO2:CO65" ca="1" si="7">RAND()</f>
        <v>0.31626427516691347</v>
      </c>
      <c r="CP2" s="40">
        <f t="shared" ca="1" si="0"/>
        <v>68</v>
      </c>
      <c r="CQ2" s="17"/>
      <c r="CR2" s="37">
        <v>2</v>
      </c>
      <c r="CS2" s="37">
        <v>0</v>
      </c>
      <c r="CT2" s="37">
        <v>1</v>
      </c>
      <c r="CV2" s="36"/>
      <c r="CW2" s="36"/>
    </row>
    <row r="3" spans="1:101" s="1" customFormat="1" ht="15" customHeight="1" x14ac:dyDescent="0.25">
      <c r="A3" s="15"/>
      <c r="B3" s="19"/>
      <c r="C3" s="19"/>
      <c r="D3" s="19"/>
      <c r="E3" s="19"/>
      <c r="F3" s="19"/>
      <c r="G3" s="19"/>
      <c r="H3" s="19"/>
      <c r="I3" s="19"/>
      <c r="J3" s="15"/>
      <c r="K3" s="15"/>
      <c r="L3" s="15"/>
      <c r="M3" s="15"/>
      <c r="N3" s="15"/>
      <c r="O3" s="15"/>
      <c r="P3" s="15"/>
      <c r="Q3" s="15"/>
      <c r="R3" s="15"/>
      <c r="X3" s="37"/>
      <c r="Y3" s="56" t="s">
        <v>103</v>
      </c>
      <c r="Z3" s="41">
        <f t="shared" ref="Z3:Z13" ca="1" si="8">IF(AND(BC3&lt;0,AP3&lt;9),AP3+1,AP3)</f>
        <v>8</v>
      </c>
      <c r="AA3" s="41">
        <f t="shared" ref="AA3:AB13" ca="1" si="9">AQ3</f>
        <v>0</v>
      </c>
      <c r="AB3" s="41">
        <f t="shared" ca="1" si="9"/>
        <v>6</v>
      </c>
      <c r="AC3" s="37"/>
      <c r="AD3" s="41">
        <f t="shared" ref="AD3:AD13" ca="1" si="10">IF(AND(BC3&lt;0,AP3=9),AT3-1,AT3)</f>
        <v>0</v>
      </c>
      <c r="AE3" s="41">
        <f t="shared" ref="AE3:AE13" ca="1" si="11">AU3</f>
        <v>7</v>
      </c>
      <c r="AF3" s="41">
        <f t="shared" ref="AF3:AF13" ca="1" si="12">IF(BA3=0,RANDBETWEEN(1,9),AV3)</f>
        <v>7</v>
      </c>
      <c r="AG3" s="37"/>
      <c r="AH3" s="56" t="s">
        <v>103</v>
      </c>
      <c r="AI3" s="41">
        <f t="shared" ref="AI3:AI13" ca="1" si="13">Z3*100+AA3*10+AB3</f>
        <v>806</v>
      </c>
      <c r="AJ3" s="61" t="s">
        <v>116</v>
      </c>
      <c r="AK3" s="41">
        <f t="shared" ref="AK3:AK13" ca="1" si="14">AD3*100+AE3*10+AF3</f>
        <v>77</v>
      </c>
      <c r="AL3" s="61" t="s">
        <v>151</v>
      </c>
      <c r="AM3" s="41">
        <f t="shared" ca="1" si="1"/>
        <v>729</v>
      </c>
      <c r="AN3" s="37"/>
      <c r="AO3" s="56" t="s">
        <v>103</v>
      </c>
      <c r="AP3" s="83">
        <f t="shared" ref="AP3:AP13" ca="1" si="15">VLOOKUP($BZ2,$CB$1:$CD$101,2,FALSE)</f>
        <v>8</v>
      </c>
      <c r="AQ3" s="83">
        <f t="shared" ref="AQ3:AQ13" ca="1" si="16">VLOOKUP($CH2,$CJ$1:$CL$101,2,FALSE)</f>
        <v>0</v>
      </c>
      <c r="AR3" s="83">
        <f t="shared" ref="AR3:AR13" ca="1" si="17">VLOOKUP($CP2,$CR$1:$CT$101,2,FALSE)</f>
        <v>6</v>
      </c>
      <c r="AS3" s="37"/>
      <c r="AT3" s="83">
        <f t="shared" ref="AT3:AT13" ca="1" si="18">VLOOKUP($BZ2,$CB$1:$CD$101,3,FALSE)</f>
        <v>0</v>
      </c>
      <c r="AU3" s="83">
        <f t="shared" ref="AU3:AU13" ca="1" si="19">VLOOKUP($CH2,$CJ$1:$CL$101,3,FALSE)</f>
        <v>7</v>
      </c>
      <c r="AV3" s="83">
        <f t="shared" ref="AV3:AV13" ca="1" si="20">VLOOKUP($CP2,$CR$1:$CT$101,3,FALSE)</f>
        <v>7</v>
      </c>
      <c r="AW3" s="37"/>
      <c r="AX3" s="56" t="s">
        <v>159</v>
      </c>
      <c r="AY3" s="41">
        <f t="shared" ref="AY3:AY13" ca="1" si="21">AP3*100+AQ3*10+AR3</f>
        <v>806</v>
      </c>
      <c r="AZ3" s="61" t="s">
        <v>142</v>
      </c>
      <c r="BA3" s="41">
        <f t="shared" ref="BA3:BA13" ca="1" si="22">AT3*100+AU3*10+AV3</f>
        <v>77</v>
      </c>
      <c r="BB3" s="61" t="s">
        <v>21</v>
      </c>
      <c r="BC3" s="41">
        <f t="shared" ca="1" si="2"/>
        <v>729</v>
      </c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  <c r="BO3" s="37"/>
      <c r="BP3" s="37"/>
      <c r="BQ3" s="37"/>
      <c r="BR3" s="37"/>
      <c r="BS3" s="37"/>
      <c r="BT3" s="37"/>
      <c r="BU3" s="37"/>
      <c r="BV3" s="37"/>
      <c r="BW3" s="37"/>
      <c r="BX3" s="37"/>
      <c r="BY3" s="39">
        <f t="shared" ca="1" si="3"/>
        <v>0.76134677090526437</v>
      </c>
      <c r="BZ3" s="40">
        <f t="shared" ca="1" si="4"/>
        <v>9</v>
      </c>
      <c r="CA3" s="17"/>
      <c r="CB3" s="37">
        <v>3</v>
      </c>
      <c r="CC3" s="37">
        <v>3</v>
      </c>
      <c r="CD3" s="37">
        <v>0</v>
      </c>
      <c r="CG3" s="39">
        <f t="shared" ca="1" si="5"/>
        <v>0.30585263722229394</v>
      </c>
      <c r="CH3" s="40">
        <f t="shared" ca="1" si="6"/>
        <v>69</v>
      </c>
      <c r="CI3" s="17"/>
      <c r="CJ3" s="37">
        <v>3</v>
      </c>
      <c r="CK3" s="37">
        <v>0</v>
      </c>
      <c r="CL3" s="37">
        <v>2</v>
      </c>
      <c r="CO3" s="39">
        <f t="shared" ca="1" si="7"/>
        <v>8.1116014105505507E-2</v>
      </c>
      <c r="CP3" s="40">
        <f t="shared" ca="1" si="0"/>
        <v>92</v>
      </c>
      <c r="CQ3" s="17"/>
      <c r="CR3" s="37">
        <v>3</v>
      </c>
      <c r="CS3" s="37">
        <v>0</v>
      </c>
      <c r="CT3" s="37">
        <v>2</v>
      </c>
      <c r="CV3" s="36"/>
      <c r="CW3" s="36"/>
    </row>
    <row r="4" spans="1:101" s="1" customFormat="1" ht="36.6" customHeight="1" x14ac:dyDescent="0.25">
      <c r="A4" s="3"/>
      <c r="B4" s="4"/>
      <c r="C4" s="22"/>
      <c r="D4" s="149"/>
      <c r="E4" s="147"/>
      <c r="F4" s="5"/>
      <c r="G4" s="3"/>
      <c r="H4" s="4"/>
      <c r="I4" s="22"/>
      <c r="J4" s="149"/>
      <c r="K4" s="147"/>
      <c r="L4" s="5"/>
      <c r="M4" s="3"/>
      <c r="N4" s="4"/>
      <c r="O4" s="22"/>
      <c r="P4" s="149"/>
      <c r="Q4" s="147"/>
      <c r="R4" s="5"/>
      <c r="S4" s="2"/>
      <c r="T4" s="2"/>
      <c r="U4" s="2"/>
      <c r="V4" s="2"/>
      <c r="W4" s="2"/>
      <c r="X4" s="37"/>
      <c r="Y4" s="56" t="s">
        <v>18</v>
      </c>
      <c r="Z4" s="41">
        <f t="shared" ca="1" si="8"/>
        <v>9</v>
      </c>
      <c r="AA4" s="41">
        <f t="shared" ca="1" si="9"/>
        <v>6</v>
      </c>
      <c r="AB4" s="41">
        <f t="shared" ca="1" si="9"/>
        <v>9</v>
      </c>
      <c r="AC4" s="37"/>
      <c r="AD4" s="41">
        <f t="shared" ca="1" si="10"/>
        <v>0</v>
      </c>
      <c r="AE4" s="41">
        <f t="shared" ca="1" si="11"/>
        <v>8</v>
      </c>
      <c r="AF4" s="41">
        <f t="shared" ca="1" si="12"/>
        <v>1</v>
      </c>
      <c r="AG4" s="37"/>
      <c r="AH4" s="56" t="s">
        <v>18</v>
      </c>
      <c r="AI4" s="41">
        <f t="shared" ca="1" si="13"/>
        <v>969</v>
      </c>
      <c r="AJ4" s="61" t="s">
        <v>106</v>
      </c>
      <c r="AK4" s="41">
        <f t="shared" ca="1" si="14"/>
        <v>81</v>
      </c>
      <c r="AL4" s="61" t="s">
        <v>21</v>
      </c>
      <c r="AM4" s="41">
        <f t="shared" ca="1" si="1"/>
        <v>888</v>
      </c>
      <c r="AN4" s="37"/>
      <c r="AO4" s="56" t="s">
        <v>18</v>
      </c>
      <c r="AP4" s="83">
        <f t="shared" ca="1" si="15"/>
        <v>9</v>
      </c>
      <c r="AQ4" s="83">
        <f t="shared" ca="1" si="16"/>
        <v>6</v>
      </c>
      <c r="AR4" s="83">
        <f t="shared" ca="1" si="17"/>
        <v>9</v>
      </c>
      <c r="AS4" s="37"/>
      <c r="AT4" s="83">
        <f t="shared" ca="1" si="18"/>
        <v>0</v>
      </c>
      <c r="AU4" s="83">
        <f t="shared" ca="1" si="19"/>
        <v>8</v>
      </c>
      <c r="AV4" s="83">
        <f t="shared" ca="1" si="20"/>
        <v>1</v>
      </c>
      <c r="AW4" s="37"/>
      <c r="AX4" s="56" t="s">
        <v>18</v>
      </c>
      <c r="AY4" s="41">
        <f t="shared" ca="1" si="21"/>
        <v>969</v>
      </c>
      <c r="AZ4" s="61" t="s">
        <v>20</v>
      </c>
      <c r="BA4" s="41">
        <f t="shared" ca="1" si="22"/>
        <v>81</v>
      </c>
      <c r="BB4" s="61" t="s">
        <v>21</v>
      </c>
      <c r="BC4" s="41">
        <f t="shared" ca="1" si="2"/>
        <v>888</v>
      </c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  <c r="BO4" s="37"/>
      <c r="BP4" s="37"/>
      <c r="BQ4" s="37"/>
      <c r="BR4" s="37"/>
      <c r="BS4" s="37"/>
      <c r="BT4" s="37"/>
      <c r="BU4" s="37"/>
      <c r="BV4" s="37"/>
      <c r="BW4" s="37"/>
      <c r="BX4" s="37"/>
      <c r="BY4" s="39">
        <f t="shared" ca="1" si="3"/>
        <v>0.45719589706832831</v>
      </c>
      <c r="BZ4" s="40">
        <f t="shared" ca="1" si="4"/>
        <v>12</v>
      </c>
      <c r="CA4" s="17"/>
      <c r="CB4" s="37">
        <v>4</v>
      </c>
      <c r="CC4" s="37">
        <v>4</v>
      </c>
      <c r="CD4" s="37">
        <v>0</v>
      </c>
      <c r="CG4" s="39">
        <f t="shared" ca="1" si="5"/>
        <v>0.36904336247562786</v>
      </c>
      <c r="CH4" s="40">
        <f t="shared" ca="1" si="6"/>
        <v>60</v>
      </c>
      <c r="CI4" s="17"/>
      <c r="CJ4" s="37">
        <v>4</v>
      </c>
      <c r="CK4" s="37">
        <v>0</v>
      </c>
      <c r="CL4" s="37">
        <v>3</v>
      </c>
      <c r="CO4" s="39">
        <f t="shared" ca="1" si="7"/>
        <v>0.86060302381954512</v>
      </c>
      <c r="CP4" s="40">
        <f t="shared" ca="1" si="0"/>
        <v>19</v>
      </c>
      <c r="CQ4" s="17"/>
      <c r="CR4" s="37">
        <v>4</v>
      </c>
      <c r="CS4" s="37">
        <v>0</v>
      </c>
      <c r="CT4" s="37">
        <v>3</v>
      </c>
      <c r="CV4" s="36"/>
      <c r="CW4" s="36"/>
    </row>
    <row r="5" spans="1:101" s="1" customFormat="1" ht="36.6" customHeight="1" x14ac:dyDescent="0.25">
      <c r="A5" s="6" t="s">
        <v>160</v>
      </c>
      <c r="B5" s="7"/>
      <c r="C5" s="148"/>
      <c r="D5" s="148"/>
      <c r="E5" s="148"/>
      <c r="F5" s="8"/>
      <c r="G5" s="6" t="s">
        <v>103</v>
      </c>
      <c r="H5" s="7"/>
      <c r="I5" s="148"/>
      <c r="J5" s="148"/>
      <c r="K5" s="148"/>
      <c r="L5" s="8"/>
      <c r="M5" s="6" t="s">
        <v>153</v>
      </c>
      <c r="N5" s="7"/>
      <c r="O5" s="148"/>
      <c r="P5" s="148"/>
      <c r="Q5" s="148"/>
      <c r="R5" s="8"/>
      <c r="S5" s="2"/>
      <c r="T5" s="2"/>
      <c r="U5" s="2"/>
      <c r="V5" s="2"/>
      <c r="W5" s="2"/>
      <c r="X5" s="37"/>
      <c r="Y5" s="56" t="s">
        <v>104</v>
      </c>
      <c r="Z5" s="41">
        <f t="shared" ca="1" si="8"/>
        <v>3</v>
      </c>
      <c r="AA5" s="41">
        <f t="shared" ca="1" si="9"/>
        <v>5</v>
      </c>
      <c r="AB5" s="41">
        <f t="shared" ca="1" si="9"/>
        <v>1</v>
      </c>
      <c r="AC5" s="37"/>
      <c r="AD5" s="41">
        <f t="shared" ca="1" si="10"/>
        <v>0</v>
      </c>
      <c r="AE5" s="41">
        <f t="shared" ca="1" si="11"/>
        <v>9</v>
      </c>
      <c r="AF5" s="41">
        <f t="shared" ca="1" si="12"/>
        <v>8</v>
      </c>
      <c r="AG5" s="37"/>
      <c r="AH5" s="56" t="s">
        <v>118</v>
      </c>
      <c r="AI5" s="41">
        <f t="shared" ca="1" si="13"/>
        <v>351</v>
      </c>
      <c r="AJ5" s="61" t="s">
        <v>20</v>
      </c>
      <c r="AK5" s="41">
        <f t="shared" ca="1" si="14"/>
        <v>98</v>
      </c>
      <c r="AL5" s="61" t="s">
        <v>21</v>
      </c>
      <c r="AM5" s="41">
        <f t="shared" ca="1" si="1"/>
        <v>253</v>
      </c>
      <c r="AN5" s="37"/>
      <c r="AO5" s="56" t="s">
        <v>104</v>
      </c>
      <c r="AP5" s="83">
        <f t="shared" ca="1" si="15"/>
        <v>3</v>
      </c>
      <c r="AQ5" s="83">
        <f t="shared" ca="1" si="16"/>
        <v>5</v>
      </c>
      <c r="AR5" s="83">
        <f t="shared" ca="1" si="17"/>
        <v>1</v>
      </c>
      <c r="AS5" s="37"/>
      <c r="AT5" s="83">
        <f t="shared" ca="1" si="18"/>
        <v>0</v>
      </c>
      <c r="AU5" s="83">
        <f t="shared" ca="1" si="19"/>
        <v>9</v>
      </c>
      <c r="AV5" s="83">
        <f t="shared" ca="1" si="20"/>
        <v>8</v>
      </c>
      <c r="AW5" s="37"/>
      <c r="AX5" s="56" t="s">
        <v>104</v>
      </c>
      <c r="AY5" s="41">
        <f t="shared" ca="1" si="21"/>
        <v>351</v>
      </c>
      <c r="AZ5" s="61" t="s">
        <v>20</v>
      </c>
      <c r="BA5" s="41">
        <f t="shared" ca="1" si="22"/>
        <v>98</v>
      </c>
      <c r="BB5" s="61" t="s">
        <v>21</v>
      </c>
      <c r="BC5" s="41">
        <f t="shared" ca="1" si="2"/>
        <v>253</v>
      </c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9">
        <f t="shared" ca="1" si="3"/>
        <v>0.79623423500958257</v>
      </c>
      <c r="BZ5" s="40">
        <f t="shared" ca="1" si="4"/>
        <v>7</v>
      </c>
      <c r="CA5" s="17"/>
      <c r="CB5" s="37">
        <v>5</v>
      </c>
      <c r="CC5" s="37">
        <v>5</v>
      </c>
      <c r="CD5" s="37">
        <v>0</v>
      </c>
      <c r="CG5" s="39">
        <f t="shared" ca="1" si="5"/>
        <v>0.69495381546226909</v>
      </c>
      <c r="CH5" s="40">
        <f t="shared" ca="1" si="6"/>
        <v>24</v>
      </c>
      <c r="CI5" s="17"/>
      <c r="CJ5" s="37">
        <v>5</v>
      </c>
      <c r="CK5" s="37">
        <v>0</v>
      </c>
      <c r="CL5" s="37">
        <v>4</v>
      </c>
      <c r="CO5" s="39">
        <f t="shared" ca="1" si="7"/>
        <v>0.8820139268456284</v>
      </c>
      <c r="CP5" s="40">
        <f t="shared" ca="1" si="0"/>
        <v>15</v>
      </c>
      <c r="CQ5" s="17"/>
      <c r="CR5" s="37">
        <v>5</v>
      </c>
      <c r="CS5" s="37">
        <v>0</v>
      </c>
      <c r="CT5" s="37">
        <v>4</v>
      </c>
      <c r="CV5" s="36"/>
      <c r="CW5" s="36"/>
    </row>
    <row r="6" spans="1:101" s="1" customFormat="1" ht="42" customHeight="1" x14ac:dyDescent="0.25">
      <c r="A6" s="9"/>
      <c r="B6" s="151"/>
      <c r="C6" s="154">
        <f ca="1">Z2</f>
        <v>5</v>
      </c>
      <c r="D6" s="154">
        <f ca="1">AA2</f>
        <v>6</v>
      </c>
      <c r="E6" s="154">
        <f ca="1">AB2</f>
        <v>3</v>
      </c>
      <c r="F6" s="8"/>
      <c r="G6" s="9"/>
      <c r="H6" s="151"/>
      <c r="I6" s="154">
        <f ca="1">Z3</f>
        <v>8</v>
      </c>
      <c r="J6" s="154">
        <f ca="1">AA3</f>
        <v>0</v>
      </c>
      <c r="K6" s="154">
        <f ca="1">AB3</f>
        <v>6</v>
      </c>
      <c r="L6" s="8"/>
      <c r="M6" s="9"/>
      <c r="N6" s="151"/>
      <c r="O6" s="154">
        <f ca="1">Z4</f>
        <v>9</v>
      </c>
      <c r="P6" s="154">
        <f ca="1">AA4</f>
        <v>6</v>
      </c>
      <c r="Q6" s="154">
        <f ca="1">AB4</f>
        <v>9</v>
      </c>
      <c r="R6" s="8"/>
      <c r="S6" s="2"/>
      <c r="T6" s="2"/>
      <c r="U6" s="2"/>
      <c r="V6" s="2"/>
      <c r="W6" s="2"/>
      <c r="X6" s="37"/>
      <c r="Y6" s="56" t="s">
        <v>105</v>
      </c>
      <c r="Z6" s="41">
        <f t="shared" ca="1" si="8"/>
        <v>7</v>
      </c>
      <c r="AA6" s="41">
        <f t="shared" ca="1" si="9"/>
        <v>2</v>
      </c>
      <c r="AB6" s="41">
        <f t="shared" ca="1" si="9"/>
        <v>1</v>
      </c>
      <c r="AC6" s="37"/>
      <c r="AD6" s="41">
        <f t="shared" ca="1" si="10"/>
        <v>0</v>
      </c>
      <c r="AE6" s="41">
        <f t="shared" ca="1" si="11"/>
        <v>3</v>
      </c>
      <c r="AF6" s="41">
        <f t="shared" ca="1" si="12"/>
        <v>4</v>
      </c>
      <c r="AG6" s="37"/>
      <c r="AH6" s="56" t="s">
        <v>161</v>
      </c>
      <c r="AI6" s="41">
        <f t="shared" ca="1" si="13"/>
        <v>721</v>
      </c>
      <c r="AJ6" s="61" t="s">
        <v>20</v>
      </c>
      <c r="AK6" s="41">
        <f t="shared" ca="1" si="14"/>
        <v>34</v>
      </c>
      <c r="AL6" s="61" t="s">
        <v>151</v>
      </c>
      <c r="AM6" s="41">
        <f t="shared" ca="1" si="1"/>
        <v>687</v>
      </c>
      <c r="AN6" s="37"/>
      <c r="AO6" s="56" t="s">
        <v>162</v>
      </c>
      <c r="AP6" s="83">
        <f t="shared" ca="1" si="15"/>
        <v>7</v>
      </c>
      <c r="AQ6" s="83">
        <f t="shared" ca="1" si="16"/>
        <v>2</v>
      </c>
      <c r="AR6" s="83">
        <f t="shared" ca="1" si="17"/>
        <v>1</v>
      </c>
      <c r="AS6" s="37"/>
      <c r="AT6" s="83">
        <f t="shared" ca="1" si="18"/>
        <v>0</v>
      </c>
      <c r="AU6" s="83">
        <f t="shared" ca="1" si="19"/>
        <v>3</v>
      </c>
      <c r="AV6" s="83">
        <f t="shared" ca="1" si="20"/>
        <v>4</v>
      </c>
      <c r="AW6" s="37"/>
      <c r="AX6" s="56" t="s">
        <v>162</v>
      </c>
      <c r="AY6" s="41">
        <f t="shared" ca="1" si="21"/>
        <v>721</v>
      </c>
      <c r="AZ6" s="61" t="s">
        <v>20</v>
      </c>
      <c r="BA6" s="41">
        <f t="shared" ca="1" si="22"/>
        <v>34</v>
      </c>
      <c r="BB6" s="61" t="s">
        <v>21</v>
      </c>
      <c r="BC6" s="41">
        <f t="shared" ca="1" si="2"/>
        <v>687</v>
      </c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9">
        <f t="shared" ca="1" si="3"/>
        <v>0.59098570343413026</v>
      </c>
      <c r="BZ6" s="40">
        <f t="shared" ca="1" si="4"/>
        <v>10</v>
      </c>
      <c r="CA6" s="17"/>
      <c r="CB6" s="37">
        <v>6</v>
      </c>
      <c r="CC6" s="37">
        <v>6</v>
      </c>
      <c r="CD6" s="37">
        <v>0</v>
      </c>
      <c r="CG6" s="39">
        <f t="shared" ca="1" si="5"/>
        <v>0.4416081195322723</v>
      </c>
      <c r="CH6" s="40">
        <f t="shared" ca="1" si="6"/>
        <v>48</v>
      </c>
      <c r="CI6" s="17"/>
      <c r="CJ6" s="37">
        <v>6</v>
      </c>
      <c r="CK6" s="37">
        <v>0</v>
      </c>
      <c r="CL6" s="37">
        <v>5</v>
      </c>
      <c r="CO6" s="39">
        <f t="shared" ca="1" si="7"/>
        <v>0.88568722078059015</v>
      </c>
      <c r="CP6" s="40">
        <f t="shared" ca="1" si="0"/>
        <v>14</v>
      </c>
      <c r="CQ6" s="17"/>
      <c r="CR6" s="37">
        <v>6</v>
      </c>
      <c r="CS6" s="37">
        <v>0</v>
      </c>
      <c r="CT6" s="37">
        <v>5</v>
      </c>
      <c r="CV6" s="36"/>
      <c r="CW6" s="36"/>
    </row>
    <row r="7" spans="1:101" s="1" customFormat="1" ht="42" customHeight="1" thickBot="1" x14ac:dyDescent="0.3">
      <c r="A7" s="9"/>
      <c r="B7" s="152" t="s">
        <v>111</v>
      </c>
      <c r="C7" s="152">
        <f ca="1">AD2</f>
        <v>0</v>
      </c>
      <c r="D7" s="152">
        <f ca="1">AE2</f>
        <v>9</v>
      </c>
      <c r="E7" s="152">
        <f ca="1">AF2</f>
        <v>0</v>
      </c>
      <c r="F7" s="8"/>
      <c r="G7" s="9"/>
      <c r="H7" s="152" t="s">
        <v>142</v>
      </c>
      <c r="I7" s="152">
        <f ca="1">AD3</f>
        <v>0</v>
      </c>
      <c r="J7" s="152">
        <f ca="1">AE3</f>
        <v>7</v>
      </c>
      <c r="K7" s="152">
        <f ca="1">AF3</f>
        <v>7</v>
      </c>
      <c r="L7" s="8"/>
      <c r="M7" s="9"/>
      <c r="N7" s="152" t="s">
        <v>20</v>
      </c>
      <c r="O7" s="152">
        <f ca="1">AD4</f>
        <v>0</v>
      </c>
      <c r="P7" s="152">
        <f ca="1">AE4</f>
        <v>8</v>
      </c>
      <c r="Q7" s="152">
        <f ca="1">AF4</f>
        <v>1</v>
      </c>
      <c r="R7" s="8"/>
      <c r="S7" s="2"/>
      <c r="T7" s="2"/>
      <c r="U7" s="2"/>
      <c r="V7" s="2"/>
      <c r="W7" s="2"/>
      <c r="X7" s="37"/>
      <c r="Y7" s="56" t="s">
        <v>108</v>
      </c>
      <c r="Z7" s="41">
        <f t="shared" ca="1" si="8"/>
        <v>1</v>
      </c>
      <c r="AA7" s="41">
        <f t="shared" ca="1" si="9"/>
        <v>4</v>
      </c>
      <c r="AB7" s="41">
        <f t="shared" ca="1" si="9"/>
        <v>1</v>
      </c>
      <c r="AC7" s="37"/>
      <c r="AD7" s="41">
        <f t="shared" ca="1" si="10"/>
        <v>0</v>
      </c>
      <c r="AE7" s="41">
        <f t="shared" ca="1" si="11"/>
        <v>7</v>
      </c>
      <c r="AF7" s="41">
        <f t="shared" ca="1" si="12"/>
        <v>3</v>
      </c>
      <c r="AG7" s="37"/>
      <c r="AH7" s="56" t="s">
        <v>108</v>
      </c>
      <c r="AI7" s="41">
        <f t="shared" ca="1" si="13"/>
        <v>141</v>
      </c>
      <c r="AJ7" s="61" t="s">
        <v>20</v>
      </c>
      <c r="AK7" s="41">
        <f t="shared" ca="1" si="14"/>
        <v>73</v>
      </c>
      <c r="AL7" s="61" t="s">
        <v>112</v>
      </c>
      <c r="AM7" s="41">
        <f t="shared" ca="1" si="1"/>
        <v>68</v>
      </c>
      <c r="AN7" s="37"/>
      <c r="AO7" s="56" t="s">
        <v>108</v>
      </c>
      <c r="AP7" s="83">
        <f t="shared" ca="1" si="15"/>
        <v>1</v>
      </c>
      <c r="AQ7" s="83">
        <f t="shared" ca="1" si="16"/>
        <v>4</v>
      </c>
      <c r="AR7" s="83">
        <f t="shared" ca="1" si="17"/>
        <v>1</v>
      </c>
      <c r="AS7" s="37"/>
      <c r="AT7" s="83">
        <f t="shared" ca="1" si="18"/>
        <v>0</v>
      </c>
      <c r="AU7" s="83">
        <f t="shared" ca="1" si="19"/>
        <v>7</v>
      </c>
      <c r="AV7" s="83">
        <f t="shared" ca="1" si="20"/>
        <v>3</v>
      </c>
      <c r="AW7" s="37"/>
      <c r="AX7" s="56" t="s">
        <v>108</v>
      </c>
      <c r="AY7" s="41">
        <f t="shared" ca="1" si="21"/>
        <v>141</v>
      </c>
      <c r="AZ7" s="61" t="s">
        <v>20</v>
      </c>
      <c r="BA7" s="41">
        <f t="shared" ca="1" si="22"/>
        <v>73</v>
      </c>
      <c r="BB7" s="61" t="s">
        <v>112</v>
      </c>
      <c r="BC7" s="41">
        <f t="shared" ca="1" si="2"/>
        <v>68</v>
      </c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9">
        <f t="shared" ca="1" si="3"/>
        <v>0.56339273671479895</v>
      </c>
      <c r="BZ7" s="40">
        <f t="shared" ca="1" si="4"/>
        <v>11</v>
      </c>
      <c r="CA7" s="17"/>
      <c r="CB7" s="37">
        <v>7</v>
      </c>
      <c r="CC7" s="37">
        <v>7</v>
      </c>
      <c r="CD7" s="37">
        <v>0</v>
      </c>
      <c r="CG7" s="39">
        <f t="shared" ca="1" si="5"/>
        <v>0.64477115817562403</v>
      </c>
      <c r="CH7" s="40">
        <f t="shared" ca="1" si="6"/>
        <v>28</v>
      </c>
      <c r="CI7" s="17"/>
      <c r="CJ7" s="37">
        <v>7</v>
      </c>
      <c r="CK7" s="37">
        <v>0</v>
      </c>
      <c r="CL7" s="37">
        <v>6</v>
      </c>
      <c r="CO7" s="39">
        <f t="shared" ca="1" si="7"/>
        <v>4.6481250776264749E-2</v>
      </c>
      <c r="CP7" s="40">
        <f t="shared" ca="1" si="0"/>
        <v>95</v>
      </c>
      <c r="CQ7" s="17"/>
      <c r="CR7" s="37">
        <v>7</v>
      </c>
      <c r="CS7" s="37">
        <v>0</v>
      </c>
      <c r="CT7" s="37">
        <v>6</v>
      </c>
      <c r="CV7" s="36"/>
      <c r="CW7" s="36"/>
    </row>
    <row r="8" spans="1:101" s="1" customFormat="1" ht="42" customHeight="1" x14ac:dyDescent="0.25">
      <c r="A8" s="9"/>
      <c r="B8" s="2"/>
      <c r="C8" s="2"/>
      <c r="D8" s="2"/>
      <c r="E8" s="2"/>
      <c r="F8" s="8"/>
      <c r="G8" s="9"/>
      <c r="H8" s="2"/>
      <c r="I8" s="2"/>
      <c r="J8" s="2"/>
      <c r="K8" s="2"/>
      <c r="L8" s="8"/>
      <c r="M8" s="9"/>
      <c r="N8" s="2"/>
      <c r="O8" s="2"/>
      <c r="P8" s="2"/>
      <c r="Q8" s="2"/>
      <c r="R8" s="8"/>
      <c r="S8" s="2"/>
      <c r="T8" s="2"/>
      <c r="U8" s="2"/>
      <c r="V8" s="2"/>
      <c r="W8" s="2"/>
      <c r="X8" s="37"/>
      <c r="Y8" s="56" t="s">
        <v>163</v>
      </c>
      <c r="Z8" s="41">
        <f t="shared" ca="1" si="8"/>
        <v>2</v>
      </c>
      <c r="AA8" s="41">
        <f t="shared" ca="1" si="9"/>
        <v>2</v>
      </c>
      <c r="AB8" s="41">
        <f t="shared" ca="1" si="9"/>
        <v>9</v>
      </c>
      <c r="AC8" s="37"/>
      <c r="AD8" s="41">
        <f t="shared" ca="1" si="10"/>
        <v>0</v>
      </c>
      <c r="AE8" s="41">
        <f t="shared" ca="1" si="11"/>
        <v>7</v>
      </c>
      <c r="AF8" s="41">
        <f t="shared" ca="1" si="12"/>
        <v>4</v>
      </c>
      <c r="AG8" s="37"/>
      <c r="AH8" s="56" t="s">
        <v>8</v>
      </c>
      <c r="AI8" s="41">
        <f t="shared" ca="1" si="13"/>
        <v>229</v>
      </c>
      <c r="AJ8" s="61" t="s">
        <v>106</v>
      </c>
      <c r="AK8" s="41">
        <f t="shared" ca="1" si="14"/>
        <v>74</v>
      </c>
      <c r="AL8" s="61" t="s">
        <v>112</v>
      </c>
      <c r="AM8" s="41">
        <f t="shared" ca="1" si="1"/>
        <v>155</v>
      </c>
      <c r="AN8" s="37"/>
      <c r="AO8" s="56" t="s">
        <v>8</v>
      </c>
      <c r="AP8" s="83">
        <f t="shared" ca="1" si="15"/>
        <v>2</v>
      </c>
      <c r="AQ8" s="83">
        <f t="shared" ca="1" si="16"/>
        <v>2</v>
      </c>
      <c r="AR8" s="83">
        <f t="shared" ca="1" si="17"/>
        <v>9</v>
      </c>
      <c r="AS8" s="37"/>
      <c r="AT8" s="83">
        <f t="shared" ca="1" si="18"/>
        <v>0</v>
      </c>
      <c r="AU8" s="83">
        <f t="shared" ca="1" si="19"/>
        <v>7</v>
      </c>
      <c r="AV8" s="83">
        <f t="shared" ca="1" si="20"/>
        <v>4</v>
      </c>
      <c r="AW8" s="37"/>
      <c r="AX8" s="56" t="s">
        <v>8</v>
      </c>
      <c r="AY8" s="41">
        <f t="shared" ca="1" si="21"/>
        <v>229</v>
      </c>
      <c r="AZ8" s="61" t="s">
        <v>142</v>
      </c>
      <c r="BA8" s="41">
        <f t="shared" ca="1" si="22"/>
        <v>74</v>
      </c>
      <c r="BB8" s="61" t="s">
        <v>21</v>
      </c>
      <c r="BC8" s="41">
        <f t="shared" ca="1" si="2"/>
        <v>155</v>
      </c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9">
        <f t="shared" ca="1" si="3"/>
        <v>0.93649218392032008</v>
      </c>
      <c r="BZ8" s="40">
        <f t="shared" ca="1" si="4"/>
        <v>1</v>
      </c>
      <c r="CA8" s="17"/>
      <c r="CB8" s="37">
        <v>8</v>
      </c>
      <c r="CC8" s="37">
        <v>8</v>
      </c>
      <c r="CD8" s="37">
        <v>0</v>
      </c>
      <c r="CG8" s="39">
        <f t="shared" ca="1" si="5"/>
        <v>0.12777884768579351</v>
      </c>
      <c r="CH8" s="40">
        <f t="shared" ca="1" si="6"/>
        <v>86</v>
      </c>
      <c r="CI8" s="17"/>
      <c r="CJ8" s="37">
        <v>8</v>
      </c>
      <c r="CK8" s="37">
        <v>0</v>
      </c>
      <c r="CL8" s="37">
        <v>7</v>
      </c>
      <c r="CO8" s="39">
        <f t="shared" ca="1" si="7"/>
        <v>0.43058111110199593</v>
      </c>
      <c r="CP8" s="40">
        <f t="shared" ca="1" si="0"/>
        <v>55</v>
      </c>
      <c r="CQ8" s="17"/>
      <c r="CR8" s="37">
        <v>8</v>
      </c>
      <c r="CS8" s="37">
        <v>0</v>
      </c>
      <c r="CT8" s="37">
        <v>7</v>
      </c>
      <c r="CV8" s="36"/>
      <c r="CW8" s="36"/>
    </row>
    <row r="9" spans="1:101" s="1" customFormat="1" ht="15" customHeight="1" x14ac:dyDescent="0.25">
      <c r="A9" s="14"/>
      <c r="B9" s="15"/>
      <c r="C9" s="15"/>
      <c r="D9" s="15"/>
      <c r="E9" s="15"/>
      <c r="F9" s="16"/>
      <c r="G9" s="14"/>
      <c r="H9" s="15"/>
      <c r="I9" s="15"/>
      <c r="J9" s="15"/>
      <c r="K9" s="15"/>
      <c r="L9" s="16"/>
      <c r="M9" s="14"/>
      <c r="N9" s="15"/>
      <c r="O9" s="15"/>
      <c r="P9" s="15"/>
      <c r="Q9" s="15"/>
      <c r="R9" s="16"/>
      <c r="S9" s="2"/>
      <c r="T9" s="2"/>
      <c r="U9" s="2"/>
      <c r="V9" s="2"/>
      <c r="W9" s="2"/>
      <c r="X9" s="37"/>
      <c r="Y9" s="56" t="s">
        <v>9</v>
      </c>
      <c r="Z9" s="41">
        <f t="shared" ca="1" si="8"/>
        <v>1</v>
      </c>
      <c r="AA9" s="41">
        <f t="shared" ca="1" si="9"/>
        <v>8</v>
      </c>
      <c r="AB9" s="41">
        <f t="shared" ca="1" si="9"/>
        <v>5</v>
      </c>
      <c r="AC9" s="37"/>
      <c r="AD9" s="41">
        <f t="shared" ca="1" si="10"/>
        <v>0</v>
      </c>
      <c r="AE9" s="41">
        <f t="shared" ca="1" si="11"/>
        <v>5</v>
      </c>
      <c r="AF9" s="41">
        <f t="shared" ca="1" si="12"/>
        <v>4</v>
      </c>
      <c r="AG9" s="37"/>
      <c r="AH9" s="56" t="s">
        <v>9</v>
      </c>
      <c r="AI9" s="41">
        <f t="shared" ca="1" si="13"/>
        <v>185</v>
      </c>
      <c r="AJ9" s="61" t="s">
        <v>106</v>
      </c>
      <c r="AK9" s="41">
        <f t="shared" ca="1" si="14"/>
        <v>54</v>
      </c>
      <c r="AL9" s="61" t="s">
        <v>21</v>
      </c>
      <c r="AM9" s="41">
        <f t="shared" ca="1" si="1"/>
        <v>131</v>
      </c>
      <c r="AN9" s="37"/>
      <c r="AO9" s="56" t="s">
        <v>164</v>
      </c>
      <c r="AP9" s="83">
        <f t="shared" ca="1" si="15"/>
        <v>1</v>
      </c>
      <c r="AQ9" s="83">
        <f t="shared" ca="1" si="16"/>
        <v>8</v>
      </c>
      <c r="AR9" s="83">
        <f t="shared" ca="1" si="17"/>
        <v>5</v>
      </c>
      <c r="AS9" s="37"/>
      <c r="AT9" s="83">
        <f t="shared" ca="1" si="18"/>
        <v>0</v>
      </c>
      <c r="AU9" s="83">
        <f t="shared" ca="1" si="19"/>
        <v>5</v>
      </c>
      <c r="AV9" s="83">
        <f t="shared" ca="1" si="20"/>
        <v>4</v>
      </c>
      <c r="AW9" s="37"/>
      <c r="AX9" s="56" t="s">
        <v>9</v>
      </c>
      <c r="AY9" s="41">
        <f t="shared" ca="1" si="21"/>
        <v>185</v>
      </c>
      <c r="AZ9" s="61" t="s">
        <v>20</v>
      </c>
      <c r="BA9" s="41">
        <f t="shared" ca="1" si="22"/>
        <v>54</v>
      </c>
      <c r="BB9" s="61" t="s">
        <v>21</v>
      </c>
      <c r="BC9" s="41">
        <f t="shared" ca="1" si="2"/>
        <v>131</v>
      </c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9">
        <f t="shared" ca="1" si="3"/>
        <v>0.43875662917076608</v>
      </c>
      <c r="BZ9" s="40">
        <f t="shared" ca="1" si="4"/>
        <v>13</v>
      </c>
      <c r="CA9" s="17"/>
      <c r="CB9" s="37">
        <v>9</v>
      </c>
      <c r="CC9" s="37">
        <v>9</v>
      </c>
      <c r="CD9" s="37">
        <v>0</v>
      </c>
      <c r="CG9" s="39">
        <f t="shared" ca="1" si="5"/>
        <v>7.3669042390401174E-2</v>
      </c>
      <c r="CH9" s="40">
        <f t="shared" ca="1" si="6"/>
        <v>92</v>
      </c>
      <c r="CI9" s="17"/>
      <c r="CJ9" s="37">
        <v>9</v>
      </c>
      <c r="CK9" s="37">
        <v>0</v>
      </c>
      <c r="CL9" s="37">
        <v>8</v>
      </c>
      <c r="CO9" s="39">
        <f t="shared" ca="1" si="7"/>
        <v>0.3113813633361554</v>
      </c>
      <c r="CP9" s="40">
        <f t="shared" ca="1" si="0"/>
        <v>69</v>
      </c>
      <c r="CQ9" s="17"/>
      <c r="CR9" s="37">
        <v>9</v>
      </c>
      <c r="CS9" s="37">
        <v>0</v>
      </c>
      <c r="CT9" s="37">
        <v>8</v>
      </c>
      <c r="CV9" s="36"/>
      <c r="CW9" s="36"/>
    </row>
    <row r="10" spans="1:101" s="1" customFormat="1" ht="36.6" customHeight="1" x14ac:dyDescent="0.25">
      <c r="A10" s="81"/>
      <c r="B10" s="4"/>
      <c r="C10" s="22"/>
      <c r="D10" s="149"/>
      <c r="E10" s="147"/>
      <c r="F10" s="5"/>
      <c r="G10" s="81"/>
      <c r="H10" s="4"/>
      <c r="I10" s="22"/>
      <c r="J10" s="149"/>
      <c r="K10" s="147"/>
      <c r="L10" s="5"/>
      <c r="M10" s="81"/>
      <c r="N10" s="4"/>
      <c r="O10" s="22"/>
      <c r="P10" s="149"/>
      <c r="Q10" s="147"/>
      <c r="R10" s="5"/>
      <c r="S10" s="2"/>
      <c r="T10" s="2"/>
      <c r="U10" s="2"/>
      <c r="V10" s="2"/>
      <c r="W10" s="2"/>
      <c r="X10" s="37"/>
      <c r="Y10" s="56" t="s">
        <v>165</v>
      </c>
      <c r="Z10" s="41">
        <f t="shared" ca="1" si="8"/>
        <v>4</v>
      </c>
      <c r="AA10" s="41">
        <f t="shared" ca="1" si="9"/>
        <v>9</v>
      </c>
      <c r="AB10" s="41">
        <f t="shared" ca="1" si="9"/>
        <v>6</v>
      </c>
      <c r="AC10" s="37"/>
      <c r="AD10" s="41">
        <f t="shared" ca="1" si="10"/>
        <v>0</v>
      </c>
      <c r="AE10" s="41">
        <f t="shared" ca="1" si="11"/>
        <v>1</v>
      </c>
      <c r="AF10" s="41">
        <f t="shared" ca="1" si="12"/>
        <v>8</v>
      </c>
      <c r="AG10" s="37"/>
      <c r="AH10" s="56" t="s">
        <v>10</v>
      </c>
      <c r="AI10" s="41">
        <f t="shared" ca="1" si="13"/>
        <v>496</v>
      </c>
      <c r="AJ10" s="61" t="s">
        <v>20</v>
      </c>
      <c r="AK10" s="41">
        <f t="shared" ca="1" si="14"/>
        <v>18</v>
      </c>
      <c r="AL10" s="61" t="s">
        <v>112</v>
      </c>
      <c r="AM10" s="41">
        <f t="shared" ca="1" si="1"/>
        <v>478</v>
      </c>
      <c r="AN10" s="37"/>
      <c r="AO10" s="56" t="s">
        <v>10</v>
      </c>
      <c r="AP10" s="83">
        <f t="shared" ca="1" si="15"/>
        <v>4</v>
      </c>
      <c r="AQ10" s="83">
        <f t="shared" ca="1" si="16"/>
        <v>9</v>
      </c>
      <c r="AR10" s="83">
        <f t="shared" ca="1" si="17"/>
        <v>6</v>
      </c>
      <c r="AS10" s="37"/>
      <c r="AT10" s="83">
        <f t="shared" ca="1" si="18"/>
        <v>0</v>
      </c>
      <c r="AU10" s="83">
        <f t="shared" ca="1" si="19"/>
        <v>1</v>
      </c>
      <c r="AV10" s="83">
        <f t="shared" ca="1" si="20"/>
        <v>8</v>
      </c>
      <c r="AW10" s="37"/>
      <c r="AX10" s="56" t="s">
        <v>10</v>
      </c>
      <c r="AY10" s="41">
        <f t="shared" ca="1" si="21"/>
        <v>496</v>
      </c>
      <c r="AZ10" s="61" t="s">
        <v>106</v>
      </c>
      <c r="BA10" s="41">
        <f t="shared" ca="1" si="22"/>
        <v>18</v>
      </c>
      <c r="BB10" s="61" t="s">
        <v>21</v>
      </c>
      <c r="BC10" s="41">
        <f t="shared" ca="1" si="2"/>
        <v>478</v>
      </c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9">
        <f t="shared" ca="1" si="3"/>
        <v>0.2260128928274997</v>
      </c>
      <c r="BZ10" s="40">
        <f t="shared" ca="1" si="4"/>
        <v>18</v>
      </c>
      <c r="CA10" s="17"/>
      <c r="CB10" s="37">
        <v>10</v>
      </c>
      <c r="CC10" s="37">
        <v>1</v>
      </c>
      <c r="CD10" s="37">
        <v>0</v>
      </c>
      <c r="CG10" s="39">
        <f t="shared" ca="1" si="5"/>
        <v>0.90402646330275682</v>
      </c>
      <c r="CH10" s="40">
        <f t="shared" ca="1" si="6"/>
        <v>7</v>
      </c>
      <c r="CI10" s="17"/>
      <c r="CJ10" s="37">
        <v>10</v>
      </c>
      <c r="CK10" s="37">
        <v>0</v>
      </c>
      <c r="CL10" s="37">
        <v>9</v>
      </c>
      <c r="CO10" s="39">
        <f t="shared" ca="1" si="7"/>
        <v>0.43851977849220025</v>
      </c>
      <c r="CP10" s="40">
        <f t="shared" ca="1" si="0"/>
        <v>54</v>
      </c>
      <c r="CQ10" s="17"/>
      <c r="CR10" s="37">
        <v>10</v>
      </c>
      <c r="CS10" s="37">
        <v>0</v>
      </c>
      <c r="CT10" s="37">
        <v>9</v>
      </c>
      <c r="CV10" s="36"/>
      <c r="CW10" s="36"/>
    </row>
    <row r="11" spans="1:101" s="1" customFormat="1" ht="36.6" customHeight="1" x14ac:dyDescent="0.25">
      <c r="A11" s="6" t="s">
        <v>166</v>
      </c>
      <c r="B11" s="7"/>
      <c r="C11" s="148"/>
      <c r="D11" s="148"/>
      <c r="E11" s="148"/>
      <c r="F11" s="8"/>
      <c r="G11" s="6" t="s">
        <v>105</v>
      </c>
      <c r="H11" s="7"/>
      <c r="I11" s="148"/>
      <c r="J11" s="148"/>
      <c r="K11" s="148"/>
      <c r="L11" s="8"/>
      <c r="M11" s="6" t="s">
        <v>107</v>
      </c>
      <c r="N11" s="7"/>
      <c r="O11" s="148"/>
      <c r="P11" s="148"/>
      <c r="Q11" s="148"/>
      <c r="R11" s="8"/>
      <c r="S11" s="2"/>
      <c r="T11" s="2"/>
      <c r="U11" s="2"/>
      <c r="V11" s="2"/>
      <c r="W11" s="2"/>
      <c r="X11" s="37"/>
      <c r="Y11" s="56" t="s">
        <v>152</v>
      </c>
      <c r="Z11" s="41">
        <f t="shared" ca="1" si="8"/>
        <v>9</v>
      </c>
      <c r="AA11" s="41">
        <f t="shared" ca="1" si="9"/>
        <v>0</v>
      </c>
      <c r="AB11" s="41">
        <f t="shared" ca="1" si="9"/>
        <v>5</v>
      </c>
      <c r="AC11" s="37"/>
      <c r="AD11" s="41">
        <f t="shared" ca="1" si="10"/>
        <v>0</v>
      </c>
      <c r="AE11" s="41">
        <f t="shared" ca="1" si="11"/>
        <v>6</v>
      </c>
      <c r="AF11" s="41">
        <f t="shared" ca="1" si="12"/>
        <v>3</v>
      </c>
      <c r="AG11" s="37"/>
      <c r="AH11" s="56" t="s">
        <v>13</v>
      </c>
      <c r="AI11" s="41">
        <f t="shared" ca="1" si="13"/>
        <v>905</v>
      </c>
      <c r="AJ11" s="61" t="s">
        <v>20</v>
      </c>
      <c r="AK11" s="41">
        <f t="shared" ca="1" si="14"/>
        <v>63</v>
      </c>
      <c r="AL11" s="61" t="s">
        <v>21</v>
      </c>
      <c r="AM11" s="41">
        <f t="shared" ca="1" si="1"/>
        <v>842</v>
      </c>
      <c r="AN11" s="37"/>
      <c r="AO11" s="56" t="s">
        <v>13</v>
      </c>
      <c r="AP11" s="83">
        <f t="shared" ca="1" si="15"/>
        <v>9</v>
      </c>
      <c r="AQ11" s="83">
        <f t="shared" ca="1" si="16"/>
        <v>0</v>
      </c>
      <c r="AR11" s="83">
        <f t="shared" ca="1" si="17"/>
        <v>5</v>
      </c>
      <c r="AS11" s="37"/>
      <c r="AT11" s="83">
        <f t="shared" ca="1" si="18"/>
        <v>0</v>
      </c>
      <c r="AU11" s="83">
        <f t="shared" ca="1" si="19"/>
        <v>6</v>
      </c>
      <c r="AV11" s="83">
        <f t="shared" ca="1" si="20"/>
        <v>3</v>
      </c>
      <c r="AW11" s="37"/>
      <c r="AX11" s="56" t="s">
        <v>13</v>
      </c>
      <c r="AY11" s="41">
        <f t="shared" ca="1" si="21"/>
        <v>905</v>
      </c>
      <c r="AZ11" s="61" t="s">
        <v>20</v>
      </c>
      <c r="BA11" s="41">
        <f t="shared" ca="1" si="22"/>
        <v>63</v>
      </c>
      <c r="BB11" s="61" t="s">
        <v>21</v>
      </c>
      <c r="BC11" s="41">
        <f t="shared" ca="1" si="2"/>
        <v>842</v>
      </c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9">
        <f t="shared" ca="1" si="3"/>
        <v>0.90449235730821154</v>
      </c>
      <c r="BZ11" s="40">
        <f t="shared" ca="1" si="4"/>
        <v>2</v>
      </c>
      <c r="CA11" s="17"/>
      <c r="CB11" s="37">
        <v>11</v>
      </c>
      <c r="CC11" s="37">
        <v>2</v>
      </c>
      <c r="CD11" s="37">
        <v>0</v>
      </c>
      <c r="CG11" s="39">
        <f t="shared" ca="1" si="5"/>
        <v>7.0965535662784962E-2</v>
      </c>
      <c r="CH11" s="40">
        <f t="shared" ca="1" si="6"/>
        <v>93</v>
      </c>
      <c r="CI11" s="17"/>
      <c r="CJ11" s="37">
        <v>11</v>
      </c>
      <c r="CK11" s="37">
        <v>1</v>
      </c>
      <c r="CL11" s="37">
        <v>0</v>
      </c>
      <c r="CO11" s="39">
        <f t="shared" ca="1" si="7"/>
        <v>0.65116932146328621</v>
      </c>
      <c r="CP11" s="40">
        <f t="shared" ca="1" si="0"/>
        <v>39</v>
      </c>
      <c r="CQ11" s="17"/>
      <c r="CR11" s="37">
        <v>11</v>
      </c>
      <c r="CS11" s="37">
        <v>1</v>
      </c>
      <c r="CT11" s="37">
        <v>0</v>
      </c>
      <c r="CV11" s="36"/>
      <c r="CW11" s="36"/>
    </row>
    <row r="12" spans="1:101" s="1" customFormat="1" ht="42" customHeight="1" x14ac:dyDescent="0.25">
      <c r="A12" s="9"/>
      <c r="B12" s="151"/>
      <c r="C12" s="154">
        <f ca="1">Z5</f>
        <v>3</v>
      </c>
      <c r="D12" s="154">
        <f ca="1">AA5</f>
        <v>5</v>
      </c>
      <c r="E12" s="154">
        <f ca="1">AB5</f>
        <v>1</v>
      </c>
      <c r="F12" s="8"/>
      <c r="G12" s="9"/>
      <c r="H12" s="151"/>
      <c r="I12" s="154">
        <f ca="1">Z6</f>
        <v>7</v>
      </c>
      <c r="J12" s="154">
        <f ca="1">AA6</f>
        <v>2</v>
      </c>
      <c r="K12" s="154">
        <f ca="1">AB6</f>
        <v>1</v>
      </c>
      <c r="L12" s="8"/>
      <c r="M12" s="9"/>
      <c r="N12" s="151"/>
      <c r="O12" s="154">
        <f ca="1">Z7</f>
        <v>1</v>
      </c>
      <c r="P12" s="154">
        <f ca="1">AA7</f>
        <v>4</v>
      </c>
      <c r="Q12" s="154">
        <f ca="1">AB7</f>
        <v>1</v>
      </c>
      <c r="R12" s="8"/>
      <c r="S12" s="2"/>
      <c r="T12" s="2"/>
      <c r="U12" s="2"/>
      <c r="V12" s="2"/>
      <c r="W12" s="2"/>
      <c r="X12" s="37"/>
      <c r="Y12" s="56" t="s">
        <v>12</v>
      </c>
      <c r="Z12" s="41">
        <f t="shared" ca="1" si="8"/>
        <v>2</v>
      </c>
      <c r="AA12" s="41">
        <f t="shared" ca="1" si="9"/>
        <v>9</v>
      </c>
      <c r="AB12" s="41">
        <f t="shared" ca="1" si="9"/>
        <v>3</v>
      </c>
      <c r="AC12" s="37"/>
      <c r="AD12" s="41">
        <f t="shared" ca="1" si="10"/>
        <v>0</v>
      </c>
      <c r="AE12" s="41">
        <f t="shared" ca="1" si="11"/>
        <v>2</v>
      </c>
      <c r="AF12" s="41">
        <f t="shared" ca="1" si="12"/>
        <v>8</v>
      </c>
      <c r="AG12" s="37"/>
      <c r="AH12" s="56" t="s">
        <v>167</v>
      </c>
      <c r="AI12" s="41">
        <f t="shared" ca="1" si="13"/>
        <v>293</v>
      </c>
      <c r="AJ12" s="61" t="s">
        <v>20</v>
      </c>
      <c r="AK12" s="41">
        <f t="shared" ca="1" si="14"/>
        <v>28</v>
      </c>
      <c r="AL12" s="61" t="s">
        <v>151</v>
      </c>
      <c r="AM12" s="41">
        <f t="shared" ca="1" si="1"/>
        <v>265</v>
      </c>
      <c r="AN12" s="37"/>
      <c r="AO12" s="56" t="s">
        <v>12</v>
      </c>
      <c r="AP12" s="83">
        <f t="shared" ca="1" si="15"/>
        <v>2</v>
      </c>
      <c r="AQ12" s="83">
        <f t="shared" ca="1" si="16"/>
        <v>9</v>
      </c>
      <c r="AR12" s="83">
        <f t="shared" ca="1" si="17"/>
        <v>3</v>
      </c>
      <c r="AS12" s="37"/>
      <c r="AT12" s="83">
        <f t="shared" ca="1" si="18"/>
        <v>0</v>
      </c>
      <c r="AU12" s="83">
        <f t="shared" ca="1" si="19"/>
        <v>2</v>
      </c>
      <c r="AV12" s="83">
        <f t="shared" ca="1" si="20"/>
        <v>8</v>
      </c>
      <c r="AW12" s="37"/>
      <c r="AX12" s="56" t="s">
        <v>12</v>
      </c>
      <c r="AY12" s="41">
        <f t="shared" ca="1" si="21"/>
        <v>293</v>
      </c>
      <c r="AZ12" s="61" t="s">
        <v>20</v>
      </c>
      <c r="BA12" s="41">
        <f t="shared" ca="1" si="22"/>
        <v>28</v>
      </c>
      <c r="BB12" s="61" t="s">
        <v>151</v>
      </c>
      <c r="BC12" s="41">
        <f t="shared" ca="1" si="2"/>
        <v>265</v>
      </c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9">
        <f t="shared" ca="1" si="3"/>
        <v>0.2624127181724073</v>
      </c>
      <c r="BZ12" s="40">
        <f t="shared" ca="1" si="4"/>
        <v>16</v>
      </c>
      <c r="CA12" s="17"/>
      <c r="CB12" s="37">
        <v>12</v>
      </c>
      <c r="CC12" s="37">
        <v>3</v>
      </c>
      <c r="CD12" s="37">
        <v>0</v>
      </c>
      <c r="CG12" s="39">
        <f t="shared" ca="1" si="5"/>
        <v>0.82380801139069926</v>
      </c>
      <c r="CH12" s="40">
        <f t="shared" ca="1" si="6"/>
        <v>15</v>
      </c>
      <c r="CI12" s="17"/>
      <c r="CJ12" s="37">
        <v>12</v>
      </c>
      <c r="CK12" s="37">
        <v>1</v>
      </c>
      <c r="CL12" s="37">
        <v>1</v>
      </c>
      <c r="CO12" s="39">
        <f t="shared" ca="1" si="7"/>
        <v>0.18312224244454245</v>
      </c>
      <c r="CP12" s="40">
        <f t="shared" ca="1" si="0"/>
        <v>84</v>
      </c>
      <c r="CQ12" s="17"/>
      <c r="CR12" s="37">
        <v>12</v>
      </c>
      <c r="CS12" s="37">
        <v>1</v>
      </c>
      <c r="CT12" s="37">
        <v>1</v>
      </c>
      <c r="CV12" s="36"/>
      <c r="CW12" s="36"/>
    </row>
    <row r="13" spans="1:101" s="1" customFormat="1" ht="42" customHeight="1" thickBot="1" x14ac:dyDescent="0.3">
      <c r="A13" s="9"/>
      <c r="B13" s="152" t="s">
        <v>116</v>
      </c>
      <c r="C13" s="152">
        <f ca="1">AD5</f>
        <v>0</v>
      </c>
      <c r="D13" s="152">
        <f ca="1">AE5</f>
        <v>9</v>
      </c>
      <c r="E13" s="152">
        <f ca="1">AF5</f>
        <v>8</v>
      </c>
      <c r="F13" s="8"/>
      <c r="G13" s="9"/>
      <c r="H13" s="152" t="s">
        <v>20</v>
      </c>
      <c r="I13" s="152">
        <f ca="1">AD6</f>
        <v>0</v>
      </c>
      <c r="J13" s="152">
        <f ca="1">AE6</f>
        <v>3</v>
      </c>
      <c r="K13" s="152">
        <f ca="1">AF6</f>
        <v>4</v>
      </c>
      <c r="L13" s="8"/>
      <c r="M13" s="9"/>
      <c r="N13" s="152" t="s">
        <v>20</v>
      </c>
      <c r="O13" s="152">
        <f ca="1">AD7</f>
        <v>0</v>
      </c>
      <c r="P13" s="152">
        <f ca="1">AE7</f>
        <v>7</v>
      </c>
      <c r="Q13" s="152">
        <f ca="1">AF7</f>
        <v>3</v>
      </c>
      <c r="R13" s="8"/>
      <c r="S13" s="2"/>
      <c r="T13" s="2"/>
      <c r="U13" s="2"/>
      <c r="V13" s="2"/>
      <c r="W13" s="2"/>
      <c r="X13" s="37"/>
      <c r="Y13" s="56" t="s">
        <v>11</v>
      </c>
      <c r="Z13" s="41">
        <f t="shared" ca="1" si="8"/>
        <v>7</v>
      </c>
      <c r="AA13" s="41">
        <f t="shared" ca="1" si="9"/>
        <v>1</v>
      </c>
      <c r="AB13" s="41">
        <f t="shared" ca="1" si="9"/>
        <v>8</v>
      </c>
      <c r="AC13" s="37"/>
      <c r="AD13" s="41">
        <f t="shared" ca="1" si="10"/>
        <v>0</v>
      </c>
      <c r="AE13" s="41">
        <f t="shared" ca="1" si="11"/>
        <v>4</v>
      </c>
      <c r="AF13" s="41">
        <f t="shared" ca="1" si="12"/>
        <v>3</v>
      </c>
      <c r="AG13" s="37"/>
      <c r="AH13" s="56" t="s">
        <v>11</v>
      </c>
      <c r="AI13" s="41">
        <f t="shared" ca="1" si="13"/>
        <v>718</v>
      </c>
      <c r="AJ13" s="61" t="s">
        <v>145</v>
      </c>
      <c r="AK13" s="41">
        <f t="shared" ca="1" si="14"/>
        <v>43</v>
      </c>
      <c r="AL13" s="61" t="s">
        <v>21</v>
      </c>
      <c r="AM13" s="41">
        <f t="shared" ca="1" si="1"/>
        <v>675</v>
      </c>
      <c r="AN13" s="37"/>
      <c r="AO13" s="56" t="s">
        <v>11</v>
      </c>
      <c r="AP13" s="83">
        <f t="shared" ca="1" si="15"/>
        <v>7</v>
      </c>
      <c r="AQ13" s="83">
        <f t="shared" ca="1" si="16"/>
        <v>1</v>
      </c>
      <c r="AR13" s="83">
        <f t="shared" ca="1" si="17"/>
        <v>8</v>
      </c>
      <c r="AS13" s="37"/>
      <c r="AT13" s="83">
        <f t="shared" ca="1" si="18"/>
        <v>0</v>
      </c>
      <c r="AU13" s="83">
        <f t="shared" ca="1" si="19"/>
        <v>4</v>
      </c>
      <c r="AV13" s="83">
        <f t="shared" ca="1" si="20"/>
        <v>3</v>
      </c>
      <c r="AW13" s="37"/>
      <c r="AX13" s="56" t="s">
        <v>11</v>
      </c>
      <c r="AY13" s="41">
        <f t="shared" ca="1" si="21"/>
        <v>718</v>
      </c>
      <c r="AZ13" s="61" t="s">
        <v>145</v>
      </c>
      <c r="BA13" s="41">
        <f t="shared" ca="1" si="22"/>
        <v>43</v>
      </c>
      <c r="BB13" s="61" t="s">
        <v>168</v>
      </c>
      <c r="BC13" s="41">
        <f t="shared" ca="1" si="2"/>
        <v>675</v>
      </c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9">
        <f t="shared" ca="1" si="3"/>
        <v>0.86864206489932649</v>
      </c>
      <c r="BZ13" s="40">
        <f t="shared" ca="1" si="4"/>
        <v>4</v>
      </c>
      <c r="CA13" s="17"/>
      <c r="CB13" s="37">
        <v>13</v>
      </c>
      <c r="CC13" s="37">
        <v>4</v>
      </c>
      <c r="CD13" s="37">
        <v>0</v>
      </c>
      <c r="CG13" s="39">
        <f t="shared" ca="1" si="5"/>
        <v>0.47312818782393751</v>
      </c>
      <c r="CH13" s="40">
        <f t="shared" ca="1" si="6"/>
        <v>46</v>
      </c>
      <c r="CI13" s="17"/>
      <c r="CJ13" s="37">
        <v>13</v>
      </c>
      <c r="CK13" s="37">
        <v>1</v>
      </c>
      <c r="CL13" s="37">
        <v>2</v>
      </c>
      <c r="CO13" s="39">
        <f t="shared" ca="1" si="7"/>
        <v>0.30481130906540455</v>
      </c>
      <c r="CP13" s="40">
        <f t="shared" ca="1" si="0"/>
        <v>70</v>
      </c>
      <c r="CQ13" s="17"/>
      <c r="CR13" s="37">
        <v>13</v>
      </c>
      <c r="CS13" s="37">
        <v>1</v>
      </c>
      <c r="CT13" s="37">
        <v>2</v>
      </c>
      <c r="CV13" s="36"/>
      <c r="CW13" s="36"/>
    </row>
    <row r="14" spans="1:101" s="1" customFormat="1" ht="42" customHeight="1" x14ac:dyDescent="0.4">
      <c r="A14" s="9"/>
      <c r="B14" s="153"/>
      <c r="C14" s="153"/>
      <c r="D14" s="155"/>
      <c r="E14" s="155"/>
      <c r="F14" s="8"/>
      <c r="G14" s="9"/>
      <c r="H14" s="153"/>
      <c r="I14" s="153"/>
      <c r="J14" s="155"/>
      <c r="K14" s="155"/>
      <c r="L14" s="8"/>
      <c r="M14" s="9"/>
      <c r="N14" s="153"/>
      <c r="O14" s="153"/>
      <c r="P14" s="155"/>
      <c r="Q14" s="155"/>
      <c r="R14" s="8"/>
      <c r="S14" s="2"/>
      <c r="T14" s="2"/>
      <c r="U14" s="2"/>
      <c r="V14" s="2"/>
      <c r="W14" s="2"/>
      <c r="X14" s="37"/>
      <c r="Y14" s="37"/>
      <c r="Z14" s="145" t="s">
        <v>56</v>
      </c>
      <c r="AA14" s="145" t="s">
        <v>30</v>
      </c>
      <c r="AB14" s="145" t="s">
        <v>32</v>
      </c>
      <c r="AC14" s="145" t="s">
        <v>31</v>
      </c>
      <c r="AD14" s="37"/>
      <c r="AE14" s="37"/>
      <c r="AF14" s="37"/>
      <c r="AG14" s="37"/>
      <c r="AH14" s="42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7"/>
      <c r="AU14" s="37"/>
      <c r="AV14" s="37"/>
      <c r="AW14" s="37"/>
      <c r="AX14" s="37"/>
      <c r="AY14" s="37"/>
      <c r="AZ14" s="37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9">
        <f t="shared" ca="1" si="3"/>
        <v>0.79368841845864957</v>
      </c>
      <c r="BZ14" s="40">
        <f t="shared" ca="1" si="4"/>
        <v>8</v>
      </c>
      <c r="CA14" s="17"/>
      <c r="CB14" s="37">
        <v>14</v>
      </c>
      <c r="CC14" s="37">
        <v>5</v>
      </c>
      <c r="CD14" s="37">
        <v>0</v>
      </c>
      <c r="CG14" s="39">
        <f t="shared" ca="1" si="5"/>
        <v>0.41814110625951362</v>
      </c>
      <c r="CH14" s="40">
        <f t="shared" ca="1" si="6"/>
        <v>54</v>
      </c>
      <c r="CI14" s="17"/>
      <c r="CJ14" s="37">
        <v>14</v>
      </c>
      <c r="CK14" s="37">
        <v>1</v>
      </c>
      <c r="CL14" s="37">
        <v>3</v>
      </c>
      <c r="CO14" s="39">
        <f t="shared" ca="1" si="7"/>
        <v>0.7361330434579344</v>
      </c>
      <c r="CP14" s="40">
        <f t="shared" ca="1" si="0"/>
        <v>33</v>
      </c>
      <c r="CQ14" s="17"/>
      <c r="CR14" s="37">
        <v>14</v>
      </c>
      <c r="CS14" s="37">
        <v>1</v>
      </c>
      <c r="CT14" s="37">
        <v>3</v>
      </c>
      <c r="CV14" s="36"/>
      <c r="CW14" s="36"/>
    </row>
    <row r="15" spans="1:101" s="1" customFormat="1" ht="15" customHeight="1" x14ac:dyDescent="0.25">
      <c r="A15" s="14"/>
      <c r="B15" s="15"/>
      <c r="C15" s="15"/>
      <c r="D15" s="15"/>
      <c r="E15" s="15"/>
      <c r="F15" s="16"/>
      <c r="G15" s="14"/>
      <c r="H15" s="15"/>
      <c r="I15" s="15"/>
      <c r="J15" s="15"/>
      <c r="K15" s="15"/>
      <c r="L15" s="16"/>
      <c r="M15" s="14"/>
      <c r="N15" s="15"/>
      <c r="O15" s="15"/>
      <c r="P15" s="15"/>
      <c r="Q15" s="15"/>
      <c r="R15" s="16"/>
      <c r="S15" s="2"/>
      <c r="T15" s="2"/>
      <c r="U15" s="2"/>
      <c r="V15" s="2"/>
      <c r="W15" s="2"/>
      <c r="X15" s="37"/>
      <c r="Y15" s="37"/>
      <c r="Z15" s="37"/>
      <c r="AA15" s="37"/>
      <c r="AB15" s="37"/>
      <c r="AC15" s="37"/>
      <c r="AD15" s="37"/>
      <c r="AE15" s="37"/>
      <c r="AF15" s="37"/>
      <c r="AG15" s="37"/>
      <c r="AH15" s="42"/>
      <c r="AI15" s="37"/>
      <c r="AJ15" s="37"/>
      <c r="AK15" s="37"/>
      <c r="AL15" s="37"/>
      <c r="AM15" s="37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9">
        <f t="shared" ca="1" si="3"/>
        <v>0.80005931605739999</v>
      </c>
      <c r="BZ15" s="40">
        <f t="shared" ca="1" si="4"/>
        <v>6</v>
      </c>
      <c r="CA15" s="17"/>
      <c r="CB15" s="37">
        <v>15</v>
      </c>
      <c r="CC15" s="37">
        <v>6</v>
      </c>
      <c r="CD15" s="37">
        <v>0</v>
      </c>
      <c r="CG15" s="39">
        <f t="shared" ca="1" si="5"/>
        <v>0.9649976512242826</v>
      </c>
      <c r="CH15" s="40">
        <f t="shared" ca="1" si="6"/>
        <v>3</v>
      </c>
      <c r="CI15" s="17"/>
      <c r="CJ15" s="37">
        <v>15</v>
      </c>
      <c r="CK15" s="37">
        <v>1</v>
      </c>
      <c r="CL15" s="37">
        <v>4</v>
      </c>
      <c r="CO15" s="39">
        <f t="shared" ca="1" si="7"/>
        <v>0.33566087515623766</v>
      </c>
      <c r="CP15" s="40">
        <f t="shared" ca="1" si="0"/>
        <v>67</v>
      </c>
      <c r="CQ15" s="17"/>
      <c r="CR15" s="37">
        <v>15</v>
      </c>
      <c r="CS15" s="37">
        <v>1</v>
      </c>
      <c r="CT15" s="37">
        <v>4</v>
      </c>
      <c r="CV15" s="36"/>
      <c r="CW15" s="36"/>
    </row>
    <row r="16" spans="1:101" s="1" customFormat="1" ht="36.6" customHeight="1" x14ac:dyDescent="0.25">
      <c r="A16" s="3"/>
      <c r="B16" s="4"/>
      <c r="C16" s="22"/>
      <c r="D16" s="149"/>
      <c r="E16" s="147"/>
      <c r="F16" s="5"/>
      <c r="G16" s="3"/>
      <c r="H16" s="4"/>
      <c r="I16" s="22"/>
      <c r="J16" s="149"/>
      <c r="K16" s="147"/>
      <c r="L16" s="5"/>
      <c r="M16" s="3"/>
      <c r="N16" s="4"/>
      <c r="O16" s="22"/>
      <c r="P16" s="149"/>
      <c r="Q16" s="147"/>
      <c r="R16" s="5"/>
      <c r="S16" s="2"/>
      <c r="T16" s="2"/>
      <c r="U16" s="2"/>
      <c r="V16" s="2"/>
      <c r="W16" s="2"/>
      <c r="X16" s="37"/>
      <c r="Y16" s="56" t="s">
        <v>169</v>
      </c>
      <c r="Z16" s="146"/>
      <c r="AA16" s="146"/>
      <c r="AB16" s="146"/>
      <c r="AC16" s="146"/>
      <c r="AD16" s="37"/>
      <c r="AE16" s="37"/>
      <c r="AF16" s="37"/>
      <c r="AG16" s="37"/>
      <c r="AH16" s="42"/>
      <c r="AI16" s="37"/>
      <c r="AJ16" s="37"/>
      <c r="AK16" s="37"/>
      <c r="AL16" s="37"/>
      <c r="AM16" s="37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BJ16" s="37"/>
      <c r="BK16" s="37"/>
      <c r="BL16" s="37"/>
      <c r="BM16" s="37"/>
      <c r="BN16" s="37"/>
      <c r="BO16" s="37"/>
      <c r="BP16" s="37"/>
      <c r="BQ16" s="37"/>
      <c r="BR16" s="37"/>
      <c r="BS16" s="37"/>
      <c r="BT16" s="37"/>
      <c r="BU16" s="37"/>
      <c r="BV16" s="37"/>
      <c r="BW16" s="37"/>
      <c r="BX16" s="37"/>
      <c r="BY16" s="39">
        <f t="shared" ca="1" si="3"/>
        <v>0.4073133194942905</v>
      </c>
      <c r="BZ16" s="40">
        <f t="shared" ca="1" si="4"/>
        <v>14</v>
      </c>
      <c r="CA16" s="17"/>
      <c r="CB16" s="37">
        <v>16</v>
      </c>
      <c r="CC16" s="37">
        <v>7</v>
      </c>
      <c r="CD16" s="37">
        <v>0</v>
      </c>
      <c r="CG16" s="39">
        <f t="shared" ca="1" si="5"/>
        <v>7.9246074665223487E-3</v>
      </c>
      <c r="CH16" s="40">
        <f t="shared" ca="1" si="6"/>
        <v>100</v>
      </c>
      <c r="CI16" s="17"/>
      <c r="CJ16" s="37">
        <v>16</v>
      </c>
      <c r="CK16" s="37">
        <v>1</v>
      </c>
      <c r="CL16" s="37">
        <v>5</v>
      </c>
      <c r="CO16" s="39">
        <f t="shared" ca="1" si="7"/>
        <v>0.44880991932173786</v>
      </c>
      <c r="CP16" s="40">
        <f t="shared" ca="1" si="0"/>
        <v>53</v>
      </c>
      <c r="CQ16" s="17"/>
      <c r="CR16" s="37">
        <v>16</v>
      </c>
      <c r="CS16" s="37">
        <v>1</v>
      </c>
      <c r="CT16" s="37">
        <v>5</v>
      </c>
      <c r="CV16" s="36"/>
      <c r="CW16" s="36"/>
    </row>
    <row r="17" spans="1:101" s="1" customFormat="1" ht="36.6" customHeight="1" x14ac:dyDescent="0.25">
      <c r="A17" s="6" t="s">
        <v>8</v>
      </c>
      <c r="B17" s="7"/>
      <c r="C17" s="148"/>
      <c r="D17" s="148"/>
      <c r="E17" s="148"/>
      <c r="F17" s="8"/>
      <c r="G17" s="6" t="s">
        <v>9</v>
      </c>
      <c r="H17" s="7"/>
      <c r="I17" s="148"/>
      <c r="J17" s="148"/>
      <c r="K17" s="148"/>
      <c r="L17" s="8"/>
      <c r="M17" s="6" t="s">
        <v>10</v>
      </c>
      <c r="N17" s="7"/>
      <c r="O17" s="148"/>
      <c r="P17" s="148"/>
      <c r="Q17" s="148"/>
      <c r="R17" s="8"/>
      <c r="S17" s="2"/>
      <c r="T17" s="2"/>
      <c r="U17" s="2"/>
      <c r="V17" s="2"/>
      <c r="W17" s="2"/>
      <c r="X17" s="37"/>
      <c r="Y17" s="56" t="s">
        <v>103</v>
      </c>
      <c r="Z17" s="146"/>
      <c r="AA17" s="146"/>
      <c r="AB17" s="146"/>
      <c r="AC17" s="146"/>
      <c r="AD17" s="37"/>
      <c r="AE17" s="37"/>
      <c r="AF17" s="37"/>
      <c r="AG17" s="37"/>
      <c r="AH17" s="42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/>
      <c r="BP17" s="37"/>
      <c r="BQ17" s="37"/>
      <c r="BR17" s="37"/>
      <c r="BS17" s="37"/>
      <c r="BT17" s="37"/>
      <c r="BU17" s="37"/>
      <c r="BV17" s="37"/>
      <c r="BW17" s="37"/>
      <c r="BX17" s="37"/>
      <c r="BY17" s="39">
        <f t="shared" ca="1" si="3"/>
        <v>0.31971404180393659</v>
      </c>
      <c r="BZ17" s="40">
        <f t="shared" ca="1" si="4"/>
        <v>15</v>
      </c>
      <c r="CA17" s="17"/>
      <c r="CB17" s="37">
        <v>17</v>
      </c>
      <c r="CC17" s="37">
        <v>8</v>
      </c>
      <c r="CD17" s="37">
        <v>0</v>
      </c>
      <c r="CG17" s="39">
        <f t="shared" ca="1" si="5"/>
        <v>0.72594805940932128</v>
      </c>
      <c r="CH17" s="40">
        <f t="shared" ca="1" si="6"/>
        <v>21</v>
      </c>
      <c r="CI17" s="17"/>
      <c r="CJ17" s="37">
        <v>17</v>
      </c>
      <c r="CK17" s="37">
        <v>1</v>
      </c>
      <c r="CL17" s="37">
        <v>6</v>
      </c>
      <c r="CO17" s="39">
        <f t="shared" ca="1" si="7"/>
        <v>0.1225399744988116</v>
      </c>
      <c r="CP17" s="40">
        <f t="shared" ca="1" si="0"/>
        <v>89</v>
      </c>
      <c r="CQ17" s="17"/>
      <c r="CR17" s="37">
        <v>17</v>
      </c>
      <c r="CS17" s="37">
        <v>1</v>
      </c>
      <c r="CT17" s="37">
        <v>6</v>
      </c>
      <c r="CV17" s="36"/>
      <c r="CW17" s="36"/>
    </row>
    <row r="18" spans="1:101" s="1" customFormat="1" ht="42" customHeight="1" x14ac:dyDescent="0.25">
      <c r="A18" s="9"/>
      <c r="B18" s="151"/>
      <c r="C18" s="154">
        <f ca="1">Z8</f>
        <v>2</v>
      </c>
      <c r="D18" s="154">
        <f ca="1">AA8</f>
        <v>2</v>
      </c>
      <c r="E18" s="154">
        <f ca="1">AB8</f>
        <v>9</v>
      </c>
      <c r="F18" s="8"/>
      <c r="G18" s="9"/>
      <c r="H18" s="151"/>
      <c r="I18" s="154">
        <f ca="1">Z9</f>
        <v>1</v>
      </c>
      <c r="J18" s="154">
        <f ca="1">AA9</f>
        <v>8</v>
      </c>
      <c r="K18" s="154">
        <f ca="1">AB9</f>
        <v>5</v>
      </c>
      <c r="L18" s="8"/>
      <c r="M18" s="9"/>
      <c r="N18" s="151"/>
      <c r="O18" s="154">
        <f ca="1">Z10</f>
        <v>4</v>
      </c>
      <c r="P18" s="154">
        <f ca="1">AA10</f>
        <v>9</v>
      </c>
      <c r="Q18" s="154">
        <f ca="1">AB10</f>
        <v>6</v>
      </c>
      <c r="R18" s="8"/>
      <c r="S18" s="2"/>
      <c r="T18" s="2"/>
      <c r="U18" s="2"/>
      <c r="V18" s="2"/>
      <c r="W18" s="2"/>
      <c r="X18" s="37"/>
      <c r="Y18" s="56" t="s">
        <v>18</v>
      </c>
      <c r="Z18" s="146"/>
      <c r="AA18" s="146"/>
      <c r="AB18" s="146"/>
      <c r="AC18" s="146"/>
      <c r="AD18" s="37"/>
      <c r="AE18" s="37"/>
      <c r="AF18" s="37"/>
      <c r="AG18" s="37"/>
      <c r="AH18" s="42"/>
      <c r="AI18" s="37"/>
      <c r="AJ18" s="37"/>
      <c r="AK18" s="37"/>
      <c r="AL18" s="37"/>
      <c r="AM18" s="37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BJ18" s="37"/>
      <c r="BK18" s="37"/>
      <c r="BL18" s="37"/>
      <c r="BM18" s="37"/>
      <c r="BN18" s="37"/>
      <c r="BO18" s="37"/>
      <c r="BP18" s="37"/>
      <c r="BQ18" s="37"/>
      <c r="BR18" s="37"/>
      <c r="BS18" s="37"/>
      <c r="BT18" s="37"/>
      <c r="BU18" s="37"/>
      <c r="BV18" s="37"/>
      <c r="BW18" s="37"/>
      <c r="BX18" s="37"/>
      <c r="BY18" s="39">
        <f t="shared" ca="1" si="3"/>
        <v>0.89800958515279339</v>
      </c>
      <c r="BZ18" s="40">
        <f t="shared" ca="1" si="4"/>
        <v>3</v>
      </c>
      <c r="CA18" s="17"/>
      <c r="CB18" s="37">
        <v>18</v>
      </c>
      <c r="CC18" s="37">
        <v>9</v>
      </c>
      <c r="CD18" s="37">
        <v>0</v>
      </c>
      <c r="CG18" s="39">
        <f t="shared" ca="1" si="5"/>
        <v>0.34382003580728926</v>
      </c>
      <c r="CH18" s="40">
        <f t="shared" ca="1" si="6"/>
        <v>65</v>
      </c>
      <c r="CI18" s="17"/>
      <c r="CJ18" s="37">
        <v>18</v>
      </c>
      <c r="CK18" s="37">
        <v>1</v>
      </c>
      <c r="CL18" s="37">
        <v>7</v>
      </c>
      <c r="CO18" s="39">
        <f t="shared" ca="1" si="7"/>
        <v>0.16813526632447229</v>
      </c>
      <c r="CP18" s="40">
        <f t="shared" ca="1" si="0"/>
        <v>85</v>
      </c>
      <c r="CQ18" s="17"/>
      <c r="CR18" s="37">
        <v>18</v>
      </c>
      <c r="CS18" s="37">
        <v>1</v>
      </c>
      <c r="CT18" s="37">
        <v>7</v>
      </c>
      <c r="CV18" s="36"/>
      <c r="CW18" s="36"/>
    </row>
    <row r="19" spans="1:101" s="1" customFormat="1" ht="42" customHeight="1" thickBot="1" x14ac:dyDescent="0.3">
      <c r="A19" s="9"/>
      <c r="B19" s="152" t="s">
        <v>20</v>
      </c>
      <c r="C19" s="152">
        <f ca="1">AD8</f>
        <v>0</v>
      </c>
      <c r="D19" s="152">
        <f ca="1">AE8</f>
        <v>7</v>
      </c>
      <c r="E19" s="152">
        <f ca="1">AF8</f>
        <v>4</v>
      </c>
      <c r="F19" s="8"/>
      <c r="G19" s="9"/>
      <c r="H19" s="152" t="s">
        <v>20</v>
      </c>
      <c r="I19" s="152">
        <f ca="1">AD9</f>
        <v>0</v>
      </c>
      <c r="J19" s="152">
        <f ca="1">AE9</f>
        <v>5</v>
      </c>
      <c r="K19" s="152">
        <f ca="1">AF9</f>
        <v>4</v>
      </c>
      <c r="L19" s="8"/>
      <c r="M19" s="9"/>
      <c r="N19" s="152" t="s">
        <v>20</v>
      </c>
      <c r="O19" s="152">
        <f ca="1">AD10</f>
        <v>0</v>
      </c>
      <c r="P19" s="152">
        <f ca="1">AE10</f>
        <v>1</v>
      </c>
      <c r="Q19" s="152">
        <f ca="1">AF10</f>
        <v>8</v>
      </c>
      <c r="R19" s="8"/>
      <c r="S19" s="2"/>
      <c r="T19" s="2"/>
      <c r="U19" s="2"/>
      <c r="V19" s="2"/>
      <c r="W19" s="2"/>
      <c r="X19" s="37"/>
      <c r="Y19" s="56" t="s">
        <v>104</v>
      </c>
      <c r="Z19" s="146"/>
      <c r="AA19" s="146"/>
      <c r="AB19" s="146"/>
      <c r="AC19" s="146"/>
      <c r="AD19" s="37"/>
      <c r="AE19" s="37"/>
      <c r="AF19" s="37"/>
      <c r="AG19" s="37"/>
      <c r="AH19" s="42"/>
      <c r="AI19" s="37"/>
      <c r="AJ19" s="37"/>
      <c r="AK19" s="37"/>
      <c r="AL19" s="37"/>
      <c r="AM19" s="37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BJ19" s="37"/>
      <c r="BK19" s="37"/>
      <c r="BL19" s="37"/>
      <c r="BM19" s="37"/>
      <c r="BN19" s="37"/>
      <c r="BO19" s="37"/>
      <c r="BP19" s="37"/>
      <c r="BQ19" s="37"/>
      <c r="BR19" s="37"/>
      <c r="BS19" s="37"/>
      <c r="BT19" s="37"/>
      <c r="BU19" s="37"/>
      <c r="BV19" s="37"/>
      <c r="BW19" s="37"/>
      <c r="BX19" s="37"/>
      <c r="BY19" s="39"/>
      <c r="BZ19" s="40"/>
      <c r="CA19" s="17"/>
      <c r="CB19" s="37"/>
      <c r="CC19" s="36"/>
      <c r="CD19" s="37"/>
      <c r="CG19" s="39">
        <f t="shared" ca="1" si="5"/>
        <v>0.43505192805055248</v>
      </c>
      <c r="CH19" s="40">
        <f t="shared" ca="1" si="6"/>
        <v>52</v>
      </c>
      <c r="CI19" s="17"/>
      <c r="CJ19" s="37">
        <v>19</v>
      </c>
      <c r="CK19" s="37">
        <v>1</v>
      </c>
      <c r="CL19" s="37">
        <v>8</v>
      </c>
      <c r="CO19" s="39">
        <f t="shared" ca="1" si="7"/>
        <v>0.27179379643043089</v>
      </c>
      <c r="CP19" s="40">
        <f t="shared" ca="1" si="0"/>
        <v>74</v>
      </c>
      <c r="CQ19" s="17"/>
      <c r="CR19" s="37">
        <v>19</v>
      </c>
      <c r="CS19" s="37">
        <v>1</v>
      </c>
      <c r="CT19" s="37">
        <v>8</v>
      </c>
      <c r="CV19" s="36"/>
      <c r="CW19" s="36"/>
    </row>
    <row r="20" spans="1:101" s="1" customFormat="1" ht="42" customHeight="1" x14ac:dyDescent="0.25">
      <c r="A20" s="9"/>
      <c r="B20" s="2"/>
      <c r="C20" s="2"/>
      <c r="D20" s="2"/>
      <c r="E20" s="2"/>
      <c r="F20" s="8"/>
      <c r="G20" s="9"/>
      <c r="H20" s="2"/>
      <c r="I20" s="2"/>
      <c r="J20" s="2"/>
      <c r="K20" s="2"/>
      <c r="L20" s="8"/>
      <c r="M20" s="9"/>
      <c r="N20" s="2"/>
      <c r="O20" s="2"/>
      <c r="P20" s="2"/>
      <c r="Q20" s="2"/>
      <c r="R20" s="8"/>
      <c r="S20" s="2"/>
      <c r="T20" s="2"/>
      <c r="U20" s="2"/>
      <c r="V20" s="2"/>
      <c r="W20" s="2"/>
      <c r="X20" s="37"/>
      <c r="Y20" s="56" t="s">
        <v>105</v>
      </c>
      <c r="Z20" s="146"/>
      <c r="AA20" s="146"/>
      <c r="AB20" s="146"/>
      <c r="AC20" s="146"/>
      <c r="AD20" s="37"/>
      <c r="AE20" s="37"/>
      <c r="AF20" s="37"/>
      <c r="AG20" s="37"/>
      <c r="AH20" s="42"/>
      <c r="AI20" s="37"/>
      <c r="AJ20" s="37"/>
      <c r="AK20" s="37"/>
      <c r="AL20" s="37"/>
      <c r="AM20" s="3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/>
      <c r="BP20" s="37"/>
      <c r="BQ20" s="37"/>
      <c r="BR20" s="37"/>
      <c r="BS20" s="37"/>
      <c r="BT20" s="37"/>
      <c r="BU20" s="37"/>
      <c r="BV20" s="37"/>
      <c r="BW20" s="37"/>
      <c r="BX20" s="37"/>
      <c r="BY20" s="39"/>
      <c r="BZ20" s="40"/>
      <c r="CA20" s="17"/>
      <c r="CB20" s="37"/>
      <c r="CC20" s="36"/>
      <c r="CD20" s="37"/>
      <c r="CG20" s="39">
        <f t="shared" ca="1" si="5"/>
        <v>0.42253335418429638</v>
      </c>
      <c r="CH20" s="40">
        <f t="shared" ca="1" si="6"/>
        <v>53</v>
      </c>
      <c r="CI20" s="17"/>
      <c r="CJ20" s="37">
        <v>20</v>
      </c>
      <c r="CK20" s="37">
        <v>1</v>
      </c>
      <c r="CL20" s="37">
        <v>9</v>
      </c>
      <c r="CO20" s="39">
        <f t="shared" ca="1" si="7"/>
        <v>0.37611128933494298</v>
      </c>
      <c r="CP20" s="40">
        <f t="shared" ca="1" si="0"/>
        <v>60</v>
      </c>
      <c r="CQ20" s="17"/>
      <c r="CR20" s="37">
        <v>20</v>
      </c>
      <c r="CS20" s="37">
        <v>1</v>
      </c>
      <c r="CT20" s="37">
        <v>9</v>
      </c>
      <c r="CV20" s="36"/>
      <c r="CW20" s="36"/>
    </row>
    <row r="21" spans="1:101" s="1" customFormat="1" ht="15" customHeight="1" x14ac:dyDescent="0.25">
      <c r="A21" s="14"/>
      <c r="B21" s="15"/>
      <c r="C21" s="15"/>
      <c r="D21" s="15"/>
      <c r="E21" s="15"/>
      <c r="F21" s="16"/>
      <c r="G21" s="14"/>
      <c r="H21" s="15"/>
      <c r="I21" s="15"/>
      <c r="J21" s="15"/>
      <c r="K21" s="15"/>
      <c r="L21" s="16"/>
      <c r="M21" s="14"/>
      <c r="N21" s="15"/>
      <c r="O21" s="15"/>
      <c r="P21" s="15"/>
      <c r="Q21" s="15"/>
      <c r="R21" s="16"/>
      <c r="S21" s="2"/>
      <c r="T21" s="2"/>
      <c r="U21" s="2"/>
      <c r="V21" s="2"/>
      <c r="W21" s="2"/>
      <c r="X21" s="37"/>
      <c r="Y21" s="56" t="s">
        <v>108</v>
      </c>
      <c r="Z21" s="146"/>
      <c r="AA21" s="146"/>
      <c r="AB21" s="146"/>
      <c r="AC21" s="146"/>
      <c r="AD21" s="37"/>
      <c r="AE21" s="37"/>
      <c r="AF21" s="37"/>
      <c r="AG21" s="37"/>
      <c r="AH21" s="42"/>
      <c r="AI21" s="37"/>
      <c r="AJ21" s="37"/>
      <c r="AK21" s="37"/>
      <c r="AL21" s="37"/>
      <c r="AM21" s="37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BJ21" s="37"/>
      <c r="BK21" s="37"/>
      <c r="BL21" s="37"/>
      <c r="BM21" s="37"/>
      <c r="BN21" s="37"/>
      <c r="BO21" s="37"/>
      <c r="BP21" s="37"/>
      <c r="BQ21" s="37"/>
      <c r="BR21" s="37"/>
      <c r="BS21" s="37"/>
      <c r="BT21" s="37"/>
      <c r="BU21" s="37"/>
      <c r="BV21" s="37"/>
      <c r="BW21" s="37"/>
      <c r="BX21" s="37"/>
      <c r="BY21" s="39"/>
      <c r="BZ21" s="40"/>
      <c r="CA21" s="17"/>
      <c r="CB21" s="37"/>
      <c r="CC21" s="36"/>
      <c r="CD21" s="37"/>
      <c r="CG21" s="39">
        <f t="shared" ca="1" si="5"/>
        <v>0.6221762264550349</v>
      </c>
      <c r="CH21" s="40">
        <f t="shared" ca="1" si="6"/>
        <v>32</v>
      </c>
      <c r="CI21" s="17"/>
      <c r="CJ21" s="37">
        <v>21</v>
      </c>
      <c r="CK21" s="37">
        <v>2</v>
      </c>
      <c r="CL21" s="37">
        <v>0</v>
      </c>
      <c r="CO21" s="39">
        <f t="shared" ca="1" si="7"/>
        <v>0.95255468293391077</v>
      </c>
      <c r="CP21" s="40">
        <f t="shared" ca="1" si="0"/>
        <v>6</v>
      </c>
      <c r="CQ21" s="17"/>
      <c r="CR21" s="37">
        <v>21</v>
      </c>
      <c r="CS21" s="37">
        <v>2</v>
      </c>
      <c r="CT21" s="37">
        <v>0</v>
      </c>
      <c r="CV21" s="36"/>
      <c r="CW21" s="36"/>
    </row>
    <row r="22" spans="1:101" s="1" customFormat="1" ht="36.6" customHeight="1" x14ac:dyDescent="0.25">
      <c r="A22" s="3"/>
      <c r="B22" s="4"/>
      <c r="C22" s="22"/>
      <c r="D22" s="149"/>
      <c r="E22" s="147"/>
      <c r="F22" s="5"/>
      <c r="G22" s="3"/>
      <c r="H22" s="4"/>
      <c r="I22" s="22"/>
      <c r="J22" s="149"/>
      <c r="K22" s="147"/>
      <c r="L22" s="5"/>
      <c r="M22" s="3"/>
      <c r="N22" s="4"/>
      <c r="O22" s="22"/>
      <c r="P22" s="149"/>
      <c r="Q22" s="147"/>
      <c r="R22" s="5"/>
      <c r="S22" s="2"/>
      <c r="T22" s="2"/>
      <c r="U22" s="2"/>
      <c r="V22" s="2"/>
      <c r="W22" s="2"/>
      <c r="X22" s="37"/>
      <c r="Y22" s="56" t="s">
        <v>8</v>
      </c>
      <c r="Z22" s="146"/>
      <c r="AA22" s="146"/>
      <c r="AB22" s="146"/>
      <c r="AC22" s="146"/>
      <c r="AD22" s="37"/>
      <c r="AE22" s="37"/>
      <c r="AF22" s="37"/>
      <c r="AG22" s="37"/>
      <c r="AH22" s="42"/>
      <c r="AI22" s="37"/>
      <c r="AJ22" s="37"/>
      <c r="AK22" s="37"/>
      <c r="AL22" s="37"/>
      <c r="AM22" s="3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BJ22" s="37"/>
      <c r="BK22" s="37"/>
      <c r="BL22" s="37"/>
      <c r="BM22" s="37"/>
      <c r="BN22" s="37"/>
      <c r="BO22" s="37"/>
      <c r="BP22" s="37"/>
      <c r="BQ22" s="37"/>
      <c r="BR22" s="37"/>
      <c r="BS22" s="37"/>
      <c r="BT22" s="37"/>
      <c r="BU22" s="37"/>
      <c r="BV22" s="37"/>
      <c r="BW22" s="37"/>
      <c r="BX22" s="37"/>
      <c r="BY22" s="39"/>
      <c r="BZ22" s="40"/>
      <c r="CA22" s="17"/>
      <c r="CB22" s="37"/>
      <c r="CC22" s="36"/>
      <c r="CD22" s="37"/>
      <c r="CG22" s="39">
        <f t="shared" ca="1" si="5"/>
        <v>0.78168709073566189</v>
      </c>
      <c r="CH22" s="40">
        <f t="shared" ca="1" si="6"/>
        <v>18</v>
      </c>
      <c r="CI22" s="17"/>
      <c r="CJ22" s="37">
        <v>22</v>
      </c>
      <c r="CK22" s="37">
        <v>2</v>
      </c>
      <c r="CL22" s="37">
        <v>1</v>
      </c>
      <c r="CO22" s="39">
        <f t="shared" ca="1" si="7"/>
        <v>0.51888346328385238</v>
      </c>
      <c r="CP22" s="40">
        <f t="shared" ca="1" si="0"/>
        <v>50</v>
      </c>
      <c r="CQ22" s="17"/>
      <c r="CR22" s="37">
        <v>22</v>
      </c>
      <c r="CS22" s="37">
        <v>2</v>
      </c>
      <c r="CT22" s="37">
        <v>1</v>
      </c>
      <c r="CV22" s="36"/>
      <c r="CW22" s="36"/>
    </row>
    <row r="23" spans="1:101" s="1" customFormat="1" ht="36.6" customHeight="1" x14ac:dyDescent="0.25">
      <c r="A23" s="6" t="s">
        <v>13</v>
      </c>
      <c r="B23" s="7"/>
      <c r="C23" s="148"/>
      <c r="D23" s="148"/>
      <c r="E23" s="148"/>
      <c r="F23" s="8"/>
      <c r="G23" s="6" t="s">
        <v>12</v>
      </c>
      <c r="H23" s="7"/>
      <c r="I23" s="148"/>
      <c r="J23" s="148"/>
      <c r="K23" s="148"/>
      <c r="L23" s="8"/>
      <c r="M23" s="6" t="s">
        <v>11</v>
      </c>
      <c r="N23" s="7"/>
      <c r="O23" s="148"/>
      <c r="P23" s="148"/>
      <c r="Q23" s="148"/>
      <c r="R23" s="8"/>
      <c r="S23" s="2"/>
      <c r="T23" s="2"/>
      <c r="U23" s="2"/>
      <c r="V23" s="2"/>
      <c r="W23" s="2"/>
      <c r="X23" s="37"/>
      <c r="Y23" s="56" t="s">
        <v>9</v>
      </c>
      <c r="Z23" s="146"/>
      <c r="AA23" s="146"/>
      <c r="AB23" s="146"/>
      <c r="AC23" s="146"/>
      <c r="AD23" s="37"/>
      <c r="AE23" s="37"/>
      <c r="AF23" s="37"/>
      <c r="AG23" s="37"/>
      <c r="AH23" s="42"/>
      <c r="AI23" s="37"/>
      <c r="AJ23" s="37"/>
      <c r="AK23" s="37"/>
      <c r="AL23" s="37"/>
      <c r="AM23" s="37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/>
      <c r="BP23" s="37"/>
      <c r="BQ23" s="37"/>
      <c r="BR23" s="37"/>
      <c r="BS23" s="37"/>
      <c r="BT23" s="37"/>
      <c r="BU23" s="37"/>
      <c r="BV23" s="37"/>
      <c r="BW23" s="37"/>
      <c r="BX23" s="37"/>
      <c r="BY23" s="39"/>
      <c r="BZ23" s="40"/>
      <c r="CA23" s="17"/>
      <c r="CB23" s="37"/>
      <c r="CC23" s="36"/>
      <c r="CD23" s="37"/>
      <c r="CG23" s="39">
        <f t="shared" ca="1" si="5"/>
        <v>0.10334667192354574</v>
      </c>
      <c r="CH23" s="40">
        <f t="shared" ca="1" si="6"/>
        <v>90</v>
      </c>
      <c r="CI23" s="17"/>
      <c r="CJ23" s="37">
        <v>23</v>
      </c>
      <c r="CK23" s="37">
        <v>2</v>
      </c>
      <c r="CL23" s="37">
        <v>2</v>
      </c>
      <c r="CO23" s="39">
        <f t="shared" ca="1" si="7"/>
        <v>0.94198913378211124</v>
      </c>
      <c r="CP23" s="40">
        <f t="shared" ca="1" si="0"/>
        <v>9</v>
      </c>
      <c r="CQ23" s="17"/>
      <c r="CR23" s="37">
        <v>23</v>
      </c>
      <c r="CS23" s="37">
        <v>2</v>
      </c>
      <c r="CT23" s="37">
        <v>2</v>
      </c>
      <c r="CV23" s="36"/>
      <c r="CW23" s="36"/>
    </row>
    <row r="24" spans="1:101" s="1" customFormat="1" ht="42" customHeight="1" x14ac:dyDescent="0.25">
      <c r="A24" s="9"/>
      <c r="B24" s="151"/>
      <c r="C24" s="154">
        <f ca="1">Z11</f>
        <v>9</v>
      </c>
      <c r="D24" s="154">
        <f ca="1">AA11</f>
        <v>0</v>
      </c>
      <c r="E24" s="154">
        <f ca="1">AB11</f>
        <v>5</v>
      </c>
      <c r="F24" s="8"/>
      <c r="G24" s="9"/>
      <c r="H24" s="151"/>
      <c r="I24" s="154">
        <f ca="1">Z12</f>
        <v>2</v>
      </c>
      <c r="J24" s="154">
        <f ca="1">AA12</f>
        <v>9</v>
      </c>
      <c r="K24" s="154">
        <f ca="1">AB12</f>
        <v>3</v>
      </c>
      <c r="L24" s="8"/>
      <c r="M24" s="9"/>
      <c r="N24" s="151"/>
      <c r="O24" s="154">
        <f ca="1">Z13</f>
        <v>7</v>
      </c>
      <c r="P24" s="154">
        <f ca="1">AA13</f>
        <v>1</v>
      </c>
      <c r="Q24" s="154">
        <f ca="1">AB13</f>
        <v>8</v>
      </c>
      <c r="R24" s="8"/>
      <c r="S24" s="2"/>
      <c r="T24" s="2"/>
      <c r="U24" s="2"/>
      <c r="V24" s="2"/>
      <c r="W24" s="2"/>
      <c r="X24" s="37"/>
      <c r="Y24" s="56" t="s">
        <v>10</v>
      </c>
      <c r="Z24" s="146"/>
      <c r="AA24" s="146"/>
      <c r="AB24" s="146"/>
      <c r="AC24" s="146"/>
      <c r="AD24" s="37"/>
      <c r="AE24" s="37"/>
      <c r="AF24" s="37"/>
      <c r="AG24" s="37"/>
      <c r="AH24" s="35"/>
      <c r="AI24" s="36"/>
      <c r="AJ24" s="36"/>
      <c r="AK24" s="36"/>
      <c r="AL24" s="36"/>
      <c r="AM24" s="36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BJ24" s="37"/>
      <c r="BK24" s="37"/>
      <c r="BL24" s="37"/>
      <c r="BM24" s="37"/>
      <c r="BN24" s="37"/>
      <c r="BO24" s="37"/>
      <c r="BP24" s="37"/>
      <c r="BQ24" s="37"/>
      <c r="BR24" s="37"/>
      <c r="BS24" s="37"/>
      <c r="BT24" s="37"/>
      <c r="BU24" s="37"/>
      <c r="BV24" s="37"/>
      <c r="BW24" s="37"/>
      <c r="BX24" s="37"/>
      <c r="BY24" s="39"/>
      <c r="BZ24" s="40"/>
      <c r="CA24" s="17"/>
      <c r="CB24" s="37"/>
      <c r="CC24" s="36"/>
      <c r="CD24" s="37"/>
      <c r="CG24" s="39">
        <f t="shared" ca="1" si="5"/>
        <v>0.10441246358059164</v>
      </c>
      <c r="CH24" s="40">
        <f t="shared" ca="1" si="6"/>
        <v>89</v>
      </c>
      <c r="CI24" s="17"/>
      <c r="CJ24" s="37">
        <v>24</v>
      </c>
      <c r="CK24" s="37">
        <v>2</v>
      </c>
      <c r="CL24" s="37">
        <v>3</v>
      </c>
      <c r="CO24" s="39">
        <f t="shared" ca="1" si="7"/>
        <v>0.15531102035909161</v>
      </c>
      <c r="CP24" s="40">
        <f t="shared" ca="1" si="0"/>
        <v>87</v>
      </c>
      <c r="CQ24" s="17"/>
      <c r="CR24" s="37">
        <v>24</v>
      </c>
      <c r="CS24" s="37">
        <v>2</v>
      </c>
      <c r="CT24" s="37">
        <v>3</v>
      </c>
      <c r="CV24" s="36"/>
      <c r="CW24" s="36"/>
    </row>
    <row r="25" spans="1:101" s="1" customFormat="1" ht="42" customHeight="1" thickBot="1" x14ac:dyDescent="0.3">
      <c r="A25" s="9"/>
      <c r="B25" s="152" t="s">
        <v>20</v>
      </c>
      <c r="C25" s="152">
        <f ca="1">AD11</f>
        <v>0</v>
      </c>
      <c r="D25" s="152">
        <f ca="1">AE11</f>
        <v>6</v>
      </c>
      <c r="E25" s="152">
        <f ca="1">AF11</f>
        <v>3</v>
      </c>
      <c r="F25" s="8"/>
      <c r="G25" s="9"/>
      <c r="H25" s="152" t="s">
        <v>20</v>
      </c>
      <c r="I25" s="152">
        <f ca="1">AD12</f>
        <v>0</v>
      </c>
      <c r="J25" s="152">
        <f ca="1">AE12</f>
        <v>2</v>
      </c>
      <c r="K25" s="152">
        <f ca="1">AF12</f>
        <v>8</v>
      </c>
      <c r="L25" s="8"/>
      <c r="M25" s="9"/>
      <c r="N25" s="152" t="s">
        <v>125</v>
      </c>
      <c r="O25" s="152">
        <f ca="1">AD13</f>
        <v>0</v>
      </c>
      <c r="P25" s="152">
        <f ca="1">AE13</f>
        <v>4</v>
      </c>
      <c r="Q25" s="152">
        <f ca="1">AF13</f>
        <v>3</v>
      </c>
      <c r="R25" s="8"/>
      <c r="S25" s="2"/>
      <c r="T25" s="2"/>
      <c r="U25" s="2"/>
      <c r="V25" s="2"/>
      <c r="W25" s="2"/>
      <c r="X25" s="37"/>
      <c r="Y25" s="56" t="s">
        <v>13</v>
      </c>
      <c r="Z25" s="146"/>
      <c r="AA25" s="146"/>
      <c r="AB25" s="146"/>
      <c r="AC25" s="146"/>
      <c r="AD25" s="37"/>
      <c r="AE25" s="37"/>
      <c r="AF25" s="37"/>
      <c r="AG25" s="37"/>
      <c r="AH25" s="35"/>
      <c r="AI25" s="36"/>
      <c r="AJ25" s="36"/>
      <c r="AK25" s="36"/>
      <c r="AL25" s="36"/>
      <c r="AM25" s="36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7"/>
      <c r="BK25" s="37"/>
      <c r="BL25" s="37"/>
      <c r="BM25" s="37"/>
      <c r="BN25" s="37"/>
      <c r="BO25" s="37"/>
      <c r="BP25" s="37"/>
      <c r="BQ25" s="37"/>
      <c r="BR25" s="37"/>
      <c r="BS25" s="37"/>
      <c r="BT25" s="37"/>
      <c r="BU25" s="37"/>
      <c r="BV25" s="37"/>
      <c r="BW25" s="37"/>
      <c r="BX25" s="37"/>
      <c r="BY25" s="39"/>
      <c r="BZ25" s="40"/>
      <c r="CA25" s="17"/>
      <c r="CB25" s="37"/>
      <c r="CC25" s="36"/>
      <c r="CD25" s="37"/>
      <c r="CG25" s="39">
        <f t="shared" ca="1" si="5"/>
        <v>0.38647204506758115</v>
      </c>
      <c r="CH25" s="40">
        <f t="shared" ca="1" si="6"/>
        <v>59</v>
      </c>
      <c r="CI25" s="17"/>
      <c r="CJ25" s="37">
        <v>25</v>
      </c>
      <c r="CK25" s="37">
        <v>2</v>
      </c>
      <c r="CL25" s="37">
        <v>4</v>
      </c>
      <c r="CO25" s="39">
        <f t="shared" ca="1" si="7"/>
        <v>0.37577892922547773</v>
      </c>
      <c r="CP25" s="40">
        <f t="shared" ca="1" si="0"/>
        <v>61</v>
      </c>
      <c r="CQ25" s="17"/>
      <c r="CR25" s="37">
        <v>25</v>
      </c>
      <c r="CS25" s="37">
        <v>2</v>
      </c>
      <c r="CT25" s="37">
        <v>4</v>
      </c>
      <c r="CV25" s="36"/>
      <c r="CW25" s="36"/>
    </row>
    <row r="26" spans="1:101" s="1" customFormat="1" ht="42" customHeight="1" x14ac:dyDescent="0.25">
      <c r="A26" s="9"/>
      <c r="B26" s="2"/>
      <c r="C26" s="2"/>
      <c r="D26" s="2"/>
      <c r="E26" s="2"/>
      <c r="F26" s="8"/>
      <c r="G26" s="9"/>
      <c r="H26" s="2"/>
      <c r="I26" s="2"/>
      <c r="J26" s="2"/>
      <c r="K26" s="2"/>
      <c r="L26" s="8"/>
      <c r="M26" s="9"/>
      <c r="N26" s="2"/>
      <c r="O26" s="2"/>
      <c r="P26" s="2"/>
      <c r="Q26" s="2"/>
      <c r="R26" s="8"/>
      <c r="S26" s="2"/>
      <c r="T26" s="2"/>
      <c r="U26" s="2"/>
      <c r="V26" s="2"/>
      <c r="W26" s="2"/>
      <c r="X26" s="37"/>
      <c r="Y26" s="56" t="s">
        <v>12</v>
      </c>
      <c r="Z26" s="146"/>
      <c r="AA26" s="146"/>
      <c r="AB26" s="146"/>
      <c r="AC26" s="146"/>
      <c r="AD26" s="37"/>
      <c r="AE26" s="37"/>
      <c r="AF26" s="37"/>
      <c r="AG26" s="37"/>
      <c r="AH26" s="35"/>
      <c r="AI26" s="36"/>
      <c r="AJ26" s="36"/>
      <c r="AK26" s="36"/>
      <c r="AL26" s="36"/>
      <c r="AM26" s="36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/>
      <c r="BP26" s="37"/>
      <c r="BQ26" s="37"/>
      <c r="BR26" s="37"/>
      <c r="BS26" s="37"/>
      <c r="BT26" s="37"/>
      <c r="BU26" s="37"/>
      <c r="BV26" s="37"/>
      <c r="BW26" s="37"/>
      <c r="BX26" s="37"/>
      <c r="BY26" s="39"/>
      <c r="BZ26" s="40"/>
      <c r="CA26" s="17"/>
      <c r="CB26" s="37"/>
      <c r="CC26" s="36"/>
      <c r="CD26" s="37"/>
      <c r="CG26" s="39">
        <f t="shared" ca="1" si="5"/>
        <v>0.12905115812897094</v>
      </c>
      <c r="CH26" s="40">
        <f t="shared" ca="1" si="6"/>
        <v>85</v>
      </c>
      <c r="CI26" s="17"/>
      <c r="CJ26" s="37">
        <v>26</v>
      </c>
      <c r="CK26" s="37">
        <v>2</v>
      </c>
      <c r="CL26" s="37">
        <v>5</v>
      </c>
      <c r="CO26" s="39">
        <f t="shared" ca="1" si="7"/>
        <v>0.53827627866187189</v>
      </c>
      <c r="CP26" s="40">
        <f t="shared" ca="1" si="0"/>
        <v>48</v>
      </c>
      <c r="CQ26" s="17"/>
      <c r="CR26" s="37">
        <v>26</v>
      </c>
      <c r="CS26" s="37">
        <v>2</v>
      </c>
      <c r="CT26" s="37">
        <v>5</v>
      </c>
      <c r="CV26" s="36"/>
      <c r="CW26" s="36"/>
    </row>
    <row r="27" spans="1:101" s="1" customFormat="1" ht="15" customHeight="1" x14ac:dyDescent="0.25">
      <c r="A27" s="14"/>
      <c r="B27" s="15"/>
      <c r="C27" s="15"/>
      <c r="D27" s="15"/>
      <c r="E27" s="15"/>
      <c r="F27" s="16"/>
      <c r="G27" s="14"/>
      <c r="H27" s="15"/>
      <c r="I27" s="15"/>
      <c r="J27" s="15"/>
      <c r="K27" s="15"/>
      <c r="L27" s="16"/>
      <c r="M27" s="14"/>
      <c r="N27" s="15"/>
      <c r="O27" s="15"/>
      <c r="P27" s="15"/>
      <c r="Q27" s="15"/>
      <c r="R27" s="16"/>
      <c r="S27" s="2"/>
      <c r="T27" s="2"/>
      <c r="U27" s="2"/>
      <c r="V27" s="2"/>
      <c r="W27" s="2"/>
      <c r="X27" s="37"/>
      <c r="Y27" s="56" t="s">
        <v>124</v>
      </c>
      <c r="Z27" s="146"/>
      <c r="AA27" s="146"/>
      <c r="AB27" s="146"/>
      <c r="AC27" s="146"/>
      <c r="AD27" s="37"/>
      <c r="AE27" s="37"/>
      <c r="AF27" s="37"/>
      <c r="AG27" s="37"/>
      <c r="AH27" s="35"/>
      <c r="AI27" s="36"/>
      <c r="AJ27" s="36"/>
      <c r="AK27" s="36"/>
      <c r="AL27" s="36"/>
      <c r="AM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BJ27" s="37"/>
      <c r="BK27" s="37"/>
      <c r="BL27" s="37"/>
      <c r="BM27" s="37"/>
      <c r="BN27" s="37"/>
      <c r="BO27" s="37"/>
      <c r="BP27" s="37"/>
      <c r="BQ27" s="37"/>
      <c r="BR27" s="37"/>
      <c r="BS27" s="37"/>
      <c r="BT27" s="37"/>
      <c r="BU27" s="37"/>
      <c r="BV27" s="37"/>
      <c r="BW27" s="37"/>
      <c r="BX27" s="37"/>
      <c r="BY27" s="39"/>
      <c r="BZ27" s="40"/>
      <c r="CA27" s="17"/>
      <c r="CB27" s="37"/>
      <c r="CC27" s="36"/>
      <c r="CD27" s="37"/>
      <c r="CG27" s="39">
        <f t="shared" ca="1" si="5"/>
        <v>0.30801093176143501</v>
      </c>
      <c r="CH27" s="40">
        <f t="shared" ca="1" si="6"/>
        <v>68</v>
      </c>
      <c r="CI27" s="17"/>
      <c r="CJ27" s="37">
        <v>27</v>
      </c>
      <c r="CK27" s="37">
        <v>2</v>
      </c>
      <c r="CL27" s="37">
        <v>6</v>
      </c>
      <c r="CO27" s="39">
        <f t="shared" ca="1" si="7"/>
        <v>0.23659981083104464</v>
      </c>
      <c r="CP27" s="40">
        <f t="shared" ca="1" si="0"/>
        <v>78</v>
      </c>
      <c r="CQ27" s="17"/>
      <c r="CR27" s="37">
        <v>27</v>
      </c>
      <c r="CS27" s="37">
        <v>2</v>
      </c>
      <c r="CT27" s="37">
        <v>6</v>
      </c>
      <c r="CV27" s="36"/>
      <c r="CW27" s="36"/>
    </row>
    <row r="28" spans="1:101" s="1" customFormat="1" ht="39.950000000000003" customHeight="1" thickBot="1" x14ac:dyDescent="0.3">
      <c r="A28" s="157" t="str">
        <f>A1</f>
        <v>ひき算 筆算 ３けた－２けた ミックス</v>
      </c>
      <c r="B28" s="157"/>
      <c r="C28" s="157"/>
      <c r="D28" s="157"/>
      <c r="E28" s="157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61">
        <f>Q1</f>
        <v>1</v>
      </c>
      <c r="R28" s="161"/>
      <c r="S28" s="156"/>
      <c r="T28" s="156"/>
      <c r="U28" s="156"/>
      <c r="V28" s="156"/>
      <c r="W28" s="156"/>
      <c r="X28" s="37"/>
      <c r="Y28" s="37"/>
      <c r="Z28" s="37" t="str">
        <f t="shared" ref="Z28:AB40" si="23">Z1</f>
        <v>被減数修正</v>
      </c>
      <c r="AA28" s="37"/>
      <c r="AB28" s="37"/>
      <c r="AC28" s="37"/>
      <c r="AD28" s="37" t="str">
        <f t="shared" ref="AD28:AF40" si="24">AD1</f>
        <v>減数修正</v>
      </c>
      <c r="AE28" s="37"/>
      <c r="AF28" s="37"/>
      <c r="AG28" s="37"/>
      <c r="AH28" s="42"/>
      <c r="AI28" s="37"/>
      <c r="AJ28" s="37"/>
      <c r="AK28" s="37"/>
      <c r="AL28" s="37"/>
      <c r="AM28" s="37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BJ28" s="37"/>
      <c r="BK28" s="37"/>
      <c r="BL28" s="37"/>
      <c r="BM28" s="37"/>
      <c r="BN28" s="37"/>
      <c r="BO28" s="37"/>
      <c r="BP28" s="37"/>
      <c r="BQ28" s="37"/>
      <c r="BR28" s="37"/>
      <c r="BS28" s="37"/>
      <c r="BT28" s="37"/>
      <c r="BU28" s="37"/>
      <c r="BV28" s="37"/>
      <c r="BW28" s="37"/>
      <c r="BX28" s="37"/>
      <c r="BY28" s="39"/>
      <c r="BZ28" s="40"/>
      <c r="CA28" s="17"/>
      <c r="CB28" s="37"/>
      <c r="CC28" s="36"/>
      <c r="CD28" s="37"/>
      <c r="CG28" s="39">
        <f t="shared" ca="1" si="5"/>
        <v>0.59455189656798324</v>
      </c>
      <c r="CH28" s="40">
        <f t="shared" ca="1" si="6"/>
        <v>35</v>
      </c>
      <c r="CI28" s="17"/>
      <c r="CJ28" s="37">
        <v>28</v>
      </c>
      <c r="CK28" s="37">
        <v>2</v>
      </c>
      <c r="CL28" s="37">
        <v>7</v>
      </c>
      <c r="CO28" s="39">
        <f t="shared" ca="1" si="7"/>
        <v>0.60469046312232633</v>
      </c>
      <c r="CP28" s="40">
        <f t="shared" ca="1" si="0"/>
        <v>44</v>
      </c>
      <c r="CQ28" s="17"/>
      <c r="CR28" s="37">
        <v>28</v>
      </c>
      <c r="CS28" s="37">
        <v>2</v>
      </c>
      <c r="CT28" s="37">
        <v>7</v>
      </c>
      <c r="CV28" s="36"/>
      <c r="CW28" s="36"/>
    </row>
    <row r="29" spans="1:101" s="1" customFormat="1" ht="38.25" customHeight="1" thickBot="1" x14ac:dyDescent="0.3">
      <c r="A29" s="44"/>
      <c r="B29" s="162" t="str">
        <f>B2</f>
        <v>　　月　　日</v>
      </c>
      <c r="C29" s="163"/>
      <c r="D29" s="163"/>
      <c r="E29" s="164"/>
      <c r="F29" s="162" t="str">
        <f>F2</f>
        <v>名前</v>
      </c>
      <c r="G29" s="163"/>
      <c r="H29" s="163"/>
      <c r="I29" s="162"/>
      <c r="J29" s="163"/>
      <c r="K29" s="163"/>
      <c r="L29" s="163"/>
      <c r="M29" s="163"/>
      <c r="N29" s="163"/>
      <c r="O29" s="163"/>
      <c r="P29" s="163"/>
      <c r="Q29" s="164"/>
      <c r="R29" s="44"/>
      <c r="S29" s="17"/>
      <c r="V29" s="17"/>
      <c r="W29" s="17"/>
      <c r="X29" s="37"/>
      <c r="Y29" s="37" t="str">
        <f t="shared" ref="Y29:Y40" si="25">Y2</f>
        <v>①</v>
      </c>
      <c r="Z29" s="41">
        <f t="shared" ca="1" si="23"/>
        <v>5</v>
      </c>
      <c r="AA29" s="41">
        <f t="shared" ca="1" si="23"/>
        <v>6</v>
      </c>
      <c r="AB29" s="41">
        <f t="shared" ca="1" si="23"/>
        <v>3</v>
      </c>
      <c r="AC29" s="37"/>
      <c r="AD29" s="41">
        <f t="shared" ca="1" si="24"/>
        <v>0</v>
      </c>
      <c r="AE29" s="41">
        <f t="shared" ca="1" si="24"/>
        <v>9</v>
      </c>
      <c r="AF29" s="41">
        <f t="shared" ca="1" si="24"/>
        <v>0</v>
      </c>
      <c r="AG29" s="37"/>
      <c r="AH29" s="42" t="str">
        <f t="shared" ref="AH29:AM40" si="26">AH2</f>
        <v>①</v>
      </c>
      <c r="AI29" s="41">
        <f t="shared" ca="1" si="26"/>
        <v>563</v>
      </c>
      <c r="AJ29" s="37" t="str">
        <f t="shared" si="26"/>
        <v>－</v>
      </c>
      <c r="AK29" s="41">
        <f t="shared" ca="1" si="26"/>
        <v>90</v>
      </c>
      <c r="AL29" s="37" t="str">
        <f t="shared" si="26"/>
        <v>＝</v>
      </c>
      <c r="AM29" s="41">
        <f t="shared" ca="1" si="26"/>
        <v>473</v>
      </c>
      <c r="AN29" s="37"/>
      <c r="AO29" s="36"/>
      <c r="AP29" s="36"/>
      <c r="AQ29" s="36"/>
      <c r="AR29" s="36"/>
      <c r="AS29" s="36"/>
      <c r="AT29" s="36"/>
      <c r="AU29" s="36"/>
      <c r="AV29" s="36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/>
      <c r="BP29" s="37"/>
      <c r="BQ29" s="37"/>
      <c r="BR29" s="37"/>
      <c r="BS29" s="37"/>
      <c r="BT29" s="37"/>
      <c r="BU29" s="37"/>
      <c r="BV29" s="37"/>
      <c r="BW29" s="37"/>
      <c r="BX29" s="37"/>
      <c r="BY29" s="39"/>
      <c r="BZ29" s="40"/>
      <c r="CA29" s="17"/>
      <c r="CB29" s="37"/>
      <c r="CC29" s="36"/>
      <c r="CD29" s="37"/>
      <c r="CG29" s="39">
        <f t="shared" ca="1" si="5"/>
        <v>0.85864182323458227</v>
      </c>
      <c r="CH29" s="40">
        <f t="shared" ca="1" si="6"/>
        <v>11</v>
      </c>
      <c r="CI29" s="17"/>
      <c r="CJ29" s="37">
        <v>29</v>
      </c>
      <c r="CK29" s="37">
        <v>2</v>
      </c>
      <c r="CL29" s="37">
        <v>8</v>
      </c>
      <c r="CO29" s="39">
        <f t="shared" ca="1" si="7"/>
        <v>0.86751382511476682</v>
      </c>
      <c r="CP29" s="40">
        <f t="shared" ca="1" si="0"/>
        <v>18</v>
      </c>
      <c r="CQ29" s="17"/>
      <c r="CR29" s="37">
        <v>29</v>
      </c>
      <c r="CS29" s="37">
        <v>2</v>
      </c>
      <c r="CT29" s="37">
        <v>8</v>
      </c>
      <c r="CV29" s="36"/>
      <c r="CW29" s="36"/>
    </row>
    <row r="30" spans="1:101" s="1" customFormat="1" ht="15" customHeight="1" x14ac:dyDescent="0.25">
      <c r="A30" s="18"/>
      <c r="B30" s="19"/>
      <c r="C30" s="19"/>
      <c r="D30" s="19"/>
      <c r="E30" s="19"/>
      <c r="F30" s="19"/>
      <c r="G30" s="19"/>
      <c r="H30" s="19"/>
      <c r="I30" s="19"/>
      <c r="J30" s="18"/>
      <c r="K30" s="18"/>
      <c r="L30" s="18"/>
      <c r="M30" s="18"/>
      <c r="N30" s="18"/>
      <c r="O30" s="18"/>
      <c r="P30" s="18"/>
      <c r="Q30" s="18"/>
      <c r="R30" s="18"/>
      <c r="S30" s="44"/>
      <c r="V30" s="44"/>
      <c r="W30" s="44"/>
      <c r="X30" s="37"/>
      <c r="Y30" s="37" t="str">
        <f t="shared" si="25"/>
        <v>②</v>
      </c>
      <c r="Z30" s="41">
        <f t="shared" ca="1" si="23"/>
        <v>8</v>
      </c>
      <c r="AA30" s="41">
        <f t="shared" ca="1" si="23"/>
        <v>0</v>
      </c>
      <c r="AB30" s="41">
        <f t="shared" ca="1" si="23"/>
        <v>6</v>
      </c>
      <c r="AC30" s="37"/>
      <c r="AD30" s="41">
        <f t="shared" ca="1" si="24"/>
        <v>0</v>
      </c>
      <c r="AE30" s="41">
        <f t="shared" ca="1" si="24"/>
        <v>7</v>
      </c>
      <c r="AF30" s="41">
        <f t="shared" ca="1" si="24"/>
        <v>7</v>
      </c>
      <c r="AG30" s="37"/>
      <c r="AH30" s="42" t="str">
        <f t="shared" si="26"/>
        <v>②</v>
      </c>
      <c r="AI30" s="41">
        <f t="shared" ca="1" si="26"/>
        <v>806</v>
      </c>
      <c r="AJ30" s="37" t="str">
        <f t="shared" si="26"/>
        <v>－</v>
      </c>
      <c r="AK30" s="41">
        <f t="shared" ca="1" si="26"/>
        <v>77</v>
      </c>
      <c r="AL30" s="37" t="str">
        <f t="shared" si="26"/>
        <v>＝</v>
      </c>
      <c r="AM30" s="41">
        <f t="shared" ca="1" si="26"/>
        <v>729</v>
      </c>
      <c r="AN30" s="37"/>
      <c r="AO30" s="36"/>
      <c r="AP30" s="89"/>
      <c r="AQ30" s="90"/>
      <c r="AR30" s="90"/>
      <c r="AS30" s="90"/>
      <c r="AT30" s="90"/>
      <c r="AU30" s="91"/>
      <c r="AV30" s="36"/>
      <c r="AW30" s="3"/>
      <c r="AX30" s="105"/>
      <c r="AY30" s="105"/>
      <c r="AZ30" s="105"/>
      <c r="BA30" s="105"/>
      <c r="BB30" s="106"/>
      <c r="BC30" s="37"/>
      <c r="BD30" s="37"/>
      <c r="BE30" s="37"/>
      <c r="BF30" s="37"/>
      <c r="BG30" s="37"/>
      <c r="BH30" s="37"/>
      <c r="BI30" s="37"/>
      <c r="BJ30" s="37"/>
      <c r="BK30" s="37"/>
      <c r="BL30" s="37"/>
      <c r="BM30" s="37"/>
      <c r="BN30" s="37"/>
      <c r="BO30" s="37"/>
      <c r="BP30" s="37"/>
      <c r="BQ30" s="37"/>
      <c r="BR30" s="37"/>
      <c r="BS30" s="37"/>
      <c r="BT30" s="37"/>
      <c r="BU30" s="37"/>
      <c r="BV30" s="37"/>
      <c r="BW30" s="37"/>
      <c r="BX30" s="37"/>
      <c r="BY30" s="39"/>
      <c r="BZ30" s="40"/>
      <c r="CA30" s="17"/>
      <c r="CB30" s="37"/>
      <c r="CC30" s="36"/>
      <c r="CD30" s="37"/>
      <c r="CG30" s="39">
        <f t="shared" ca="1" si="5"/>
        <v>0.39810482434782934</v>
      </c>
      <c r="CH30" s="40">
        <f t="shared" ca="1" si="6"/>
        <v>56</v>
      </c>
      <c r="CI30" s="17"/>
      <c r="CJ30" s="37">
        <v>30</v>
      </c>
      <c r="CK30" s="37">
        <v>2</v>
      </c>
      <c r="CL30" s="37">
        <v>9</v>
      </c>
      <c r="CO30" s="39">
        <f t="shared" ca="1" si="7"/>
        <v>0.23807089843497531</v>
      </c>
      <c r="CP30" s="40">
        <f t="shared" ca="1" si="0"/>
        <v>77</v>
      </c>
      <c r="CQ30" s="17"/>
      <c r="CR30" s="37">
        <v>30</v>
      </c>
      <c r="CS30" s="37">
        <v>2</v>
      </c>
      <c r="CT30" s="37">
        <v>9</v>
      </c>
      <c r="CV30" s="36"/>
      <c r="CW30" s="36"/>
    </row>
    <row r="31" spans="1:101" s="1" customFormat="1" ht="36.6" customHeight="1" x14ac:dyDescent="0.25">
      <c r="A31" s="20"/>
      <c r="B31" s="21"/>
      <c r="C31" s="21"/>
      <c r="D31" s="22" t="str">
        <f ca="1">IF($AT43="","",VLOOKUP($AT43,$BT$43:$BU$53,2,FALSE))</f>
        <v/>
      </c>
      <c r="E31" s="21"/>
      <c r="F31" s="21"/>
      <c r="G31" s="23"/>
      <c r="H31" s="21"/>
      <c r="I31" s="21"/>
      <c r="J31" s="22" t="str">
        <f ca="1">IF($AT44="","",VLOOKUP($AT44,$BT$43:$BU$53,2,FALSE))</f>
        <v>⑨</v>
      </c>
      <c r="K31" s="21"/>
      <c r="L31" s="24"/>
      <c r="M31" s="20"/>
      <c r="N31" s="24"/>
      <c r="O31" s="21"/>
      <c r="P31" s="22" t="str">
        <f ca="1">IF($AT45="","",VLOOKUP($AT45,$BT$43:$BU$53,2,FALSE))</f>
        <v/>
      </c>
      <c r="Q31" s="21"/>
      <c r="R31" s="25"/>
      <c r="S31" s="44"/>
      <c r="T31" s="17"/>
      <c r="U31" s="17"/>
      <c r="V31" s="44"/>
      <c r="W31" s="44"/>
      <c r="X31" s="37"/>
      <c r="Y31" s="37" t="str">
        <f t="shared" si="25"/>
        <v>③</v>
      </c>
      <c r="Z31" s="41">
        <f t="shared" ca="1" si="23"/>
        <v>9</v>
      </c>
      <c r="AA31" s="41">
        <f t="shared" ca="1" si="23"/>
        <v>6</v>
      </c>
      <c r="AB31" s="41">
        <f t="shared" ca="1" si="23"/>
        <v>9</v>
      </c>
      <c r="AC31" s="37"/>
      <c r="AD31" s="41">
        <f t="shared" ca="1" si="24"/>
        <v>0</v>
      </c>
      <c r="AE31" s="41">
        <f t="shared" ca="1" si="24"/>
        <v>8</v>
      </c>
      <c r="AF31" s="41">
        <f t="shared" ca="1" si="24"/>
        <v>1</v>
      </c>
      <c r="AG31" s="37"/>
      <c r="AH31" s="42" t="str">
        <f t="shared" si="26"/>
        <v>③</v>
      </c>
      <c r="AI31" s="41">
        <f t="shared" ca="1" si="26"/>
        <v>969</v>
      </c>
      <c r="AJ31" s="37" t="str">
        <f t="shared" si="26"/>
        <v>－</v>
      </c>
      <c r="AK31" s="41">
        <f t="shared" ca="1" si="26"/>
        <v>81</v>
      </c>
      <c r="AL31" s="37" t="str">
        <f t="shared" si="26"/>
        <v>＝</v>
      </c>
      <c r="AM31" s="41">
        <f t="shared" ca="1" si="26"/>
        <v>888</v>
      </c>
      <c r="AN31" s="37"/>
      <c r="AO31" s="36"/>
      <c r="AP31" s="92"/>
      <c r="AQ31" s="104"/>
      <c r="AR31" s="104"/>
      <c r="AS31" s="104" t="str">
        <f ca="1">IF(AT43="","",VLOOKUP($AT43,$BT$43:$BU$53,2,FALSE))</f>
        <v/>
      </c>
      <c r="AT31" s="104"/>
      <c r="AU31" s="93"/>
      <c r="AV31" s="36"/>
      <c r="AW31" s="9"/>
      <c r="AX31" s="2"/>
      <c r="AY31" s="85"/>
      <c r="AZ31" s="26" t="s">
        <v>30</v>
      </c>
      <c r="BA31" s="85"/>
      <c r="BB31" s="107"/>
      <c r="BC31" s="37"/>
      <c r="BD31" s="37"/>
      <c r="BE31" s="37"/>
      <c r="BF31" s="37"/>
      <c r="BG31" s="37"/>
      <c r="BH31" s="37"/>
      <c r="BI31" s="37"/>
      <c r="BJ31" s="37"/>
      <c r="BK31" s="37"/>
      <c r="BL31" s="37"/>
      <c r="BM31" s="37"/>
      <c r="BN31" s="37"/>
      <c r="BO31" s="37"/>
      <c r="BP31" s="37"/>
      <c r="BQ31" s="37"/>
      <c r="BR31" s="37"/>
      <c r="BS31" s="37"/>
      <c r="BT31" s="37"/>
      <c r="BU31" s="37"/>
      <c r="BV31" s="37"/>
      <c r="BW31" s="37"/>
      <c r="BX31" s="37"/>
      <c r="BY31" s="39"/>
      <c r="BZ31" s="40"/>
      <c r="CA31" s="17"/>
      <c r="CB31" s="37"/>
      <c r="CC31" s="36"/>
      <c r="CD31" s="37"/>
      <c r="CG31" s="39">
        <f t="shared" ca="1" si="5"/>
        <v>0.91431736853124446</v>
      </c>
      <c r="CH31" s="40">
        <f t="shared" ca="1" si="6"/>
        <v>5</v>
      </c>
      <c r="CI31" s="17"/>
      <c r="CJ31" s="37">
        <v>31</v>
      </c>
      <c r="CK31" s="37">
        <v>3</v>
      </c>
      <c r="CL31" s="37">
        <v>0</v>
      </c>
      <c r="CO31" s="39">
        <f t="shared" ca="1" si="7"/>
        <v>4.536682357576316E-2</v>
      </c>
      <c r="CP31" s="40">
        <f t="shared" ca="1" si="0"/>
        <v>96</v>
      </c>
      <c r="CQ31" s="17"/>
      <c r="CR31" s="37">
        <v>31</v>
      </c>
      <c r="CS31" s="37">
        <v>3</v>
      </c>
      <c r="CT31" s="37">
        <v>0</v>
      </c>
      <c r="CV31" s="36"/>
      <c r="CW31" s="36"/>
    </row>
    <row r="32" spans="1:101" s="1" customFormat="1" ht="36.6" customHeight="1" x14ac:dyDescent="0.25">
      <c r="A32" s="6" t="str">
        <f>A5</f>
        <v>①</v>
      </c>
      <c r="B32" s="7"/>
      <c r="C32" s="32" t="str">
        <f ca="1">IF($AH43="","",VLOOKUP($AH43,$BT$43:$BU$53,2,FALSE))</f>
        <v>④</v>
      </c>
      <c r="D32" s="32" t="str">
        <f ca="1">IF($BC43="","",VLOOKUP($BC43,$BT$43:$BU$53,2,FALSE))</f>
        <v>⑩</v>
      </c>
      <c r="E32" s="32" t="str">
        <f ca="1">IF($BN43="","",VLOOKUP($BN43,$BT$43:$BU$53,2,FALSE))</f>
        <v/>
      </c>
      <c r="F32" s="8"/>
      <c r="G32" s="6" t="str">
        <f>G5</f>
        <v>②</v>
      </c>
      <c r="H32" s="7"/>
      <c r="I32" s="32" t="str">
        <f ca="1">IF($AH44="","",VLOOKUP($AH44,$BT$43:$BU$53,2,FALSE))</f>
        <v>⑦</v>
      </c>
      <c r="J32" s="32" t="str">
        <f ca="1">IF($BC44="","",VLOOKUP($BC44,$BT$43:$BU$53,2,FALSE))</f>
        <v>⑩</v>
      </c>
      <c r="K32" s="32" t="str">
        <f ca="1">IF($BN44="","",VLOOKUP($BN44,$BT$43:$BU$53,2,FALSE))</f>
        <v>⑩</v>
      </c>
      <c r="L32" s="8"/>
      <c r="M32" s="6" t="str">
        <f>M5</f>
        <v>③</v>
      </c>
      <c r="N32" s="26"/>
      <c r="O32" s="32" t="str">
        <f ca="1">IF($AH45="","",VLOOKUP($AH45,$BT$43:$BU$53,2,FALSE))</f>
        <v>⑧</v>
      </c>
      <c r="P32" s="32" t="str">
        <f ca="1">IF($BC45="","",VLOOKUP($BC45,$BT$43:$BU$53,2,FALSE))</f>
        <v>⑩</v>
      </c>
      <c r="Q32" s="32" t="str">
        <f ca="1">IF($BN45="","",VLOOKUP($BN45,$BT$43:$BU$53,2,FALSE))</f>
        <v/>
      </c>
      <c r="R32" s="8"/>
      <c r="S32" s="2"/>
      <c r="T32" s="2"/>
      <c r="U32" s="44"/>
      <c r="V32" s="2"/>
      <c r="W32" s="2"/>
      <c r="X32" s="37"/>
      <c r="Y32" s="37" t="str">
        <f t="shared" si="25"/>
        <v>④</v>
      </c>
      <c r="Z32" s="41">
        <f t="shared" ca="1" si="23"/>
        <v>3</v>
      </c>
      <c r="AA32" s="41">
        <f t="shared" ca="1" si="23"/>
        <v>5</v>
      </c>
      <c r="AB32" s="41">
        <f t="shared" ca="1" si="23"/>
        <v>1</v>
      </c>
      <c r="AC32" s="37"/>
      <c r="AD32" s="41">
        <f t="shared" ca="1" si="24"/>
        <v>0</v>
      </c>
      <c r="AE32" s="41">
        <f t="shared" ca="1" si="24"/>
        <v>9</v>
      </c>
      <c r="AF32" s="41">
        <f t="shared" ca="1" si="24"/>
        <v>8</v>
      </c>
      <c r="AG32" s="37"/>
      <c r="AH32" s="42" t="str">
        <f t="shared" si="26"/>
        <v>④</v>
      </c>
      <c r="AI32" s="41">
        <f t="shared" ca="1" si="26"/>
        <v>351</v>
      </c>
      <c r="AJ32" s="37" t="str">
        <f t="shared" si="26"/>
        <v>－</v>
      </c>
      <c r="AK32" s="41">
        <f t="shared" ca="1" si="26"/>
        <v>98</v>
      </c>
      <c r="AL32" s="37" t="str">
        <f t="shared" si="26"/>
        <v>＝</v>
      </c>
      <c r="AM32" s="41">
        <f t="shared" ca="1" si="26"/>
        <v>253</v>
      </c>
      <c r="AN32" s="37"/>
      <c r="AO32" s="36"/>
      <c r="AP32" s="92"/>
      <c r="AQ32" s="103"/>
      <c r="AR32" s="104" t="str">
        <f ca="1">IF(AH43="","",VLOOKUP($AH43,$BT$43:$BU$53,2,FALSE))</f>
        <v>④</v>
      </c>
      <c r="AS32" s="104" t="str">
        <f ca="1">IF(BC43="","",VLOOKUP($BC43,$BT$43:$BU$53,2,FALSE))</f>
        <v>⑩</v>
      </c>
      <c r="AT32" s="104" t="str">
        <f ca="1">IF(BN43="","",VLOOKUP($BN43,$BT$43:$BU$53,2,FALSE))</f>
        <v/>
      </c>
      <c r="AU32" s="93"/>
      <c r="AV32" s="36"/>
      <c r="AW32" s="9"/>
      <c r="AX32" s="2"/>
      <c r="AY32" s="26" t="s">
        <v>56</v>
      </c>
      <c r="AZ32" s="26" t="s">
        <v>32</v>
      </c>
      <c r="BA32" s="26" t="s">
        <v>31</v>
      </c>
      <c r="BB32" s="107"/>
      <c r="BC32" s="37"/>
      <c r="BD32" s="37"/>
      <c r="BE32" s="37"/>
      <c r="BF32" s="37"/>
      <c r="BG32" s="37"/>
      <c r="BH32" s="37"/>
      <c r="BI32" s="37"/>
      <c r="BJ32" s="37"/>
      <c r="BK32" s="37"/>
      <c r="BL32" s="37"/>
      <c r="BM32" s="37"/>
      <c r="BN32" s="37"/>
      <c r="BO32" s="37"/>
      <c r="BP32" s="37"/>
      <c r="BQ32" s="37"/>
      <c r="BR32" s="37"/>
      <c r="BS32" s="37"/>
      <c r="BT32" s="37"/>
      <c r="BU32" s="37"/>
      <c r="BV32" s="37"/>
      <c r="BW32" s="37"/>
      <c r="BX32" s="37"/>
      <c r="BY32" s="39"/>
      <c r="BZ32" s="40"/>
      <c r="CA32" s="17"/>
      <c r="CB32" s="37"/>
      <c r="CC32" s="36"/>
      <c r="CD32" s="37"/>
      <c r="CG32" s="39">
        <f t="shared" ca="1" si="5"/>
        <v>0.51425484250099351</v>
      </c>
      <c r="CH32" s="40">
        <f t="shared" ca="1" si="6"/>
        <v>40</v>
      </c>
      <c r="CI32" s="17"/>
      <c r="CJ32" s="37">
        <v>32</v>
      </c>
      <c r="CK32" s="36">
        <v>3</v>
      </c>
      <c r="CL32" s="37">
        <v>1</v>
      </c>
      <c r="CO32" s="39">
        <f t="shared" ca="1" si="7"/>
        <v>1.5145261667535048E-2</v>
      </c>
      <c r="CP32" s="40">
        <f t="shared" ca="1" si="0"/>
        <v>100</v>
      </c>
      <c r="CQ32" s="17"/>
      <c r="CR32" s="37">
        <v>32</v>
      </c>
      <c r="CS32" s="36">
        <v>3</v>
      </c>
      <c r="CT32" s="37">
        <v>1</v>
      </c>
      <c r="CV32" s="36"/>
      <c r="CW32" s="36"/>
    </row>
    <row r="33" spans="1:101" s="1" customFormat="1" ht="42" customHeight="1" x14ac:dyDescent="0.25">
      <c r="A33" s="9"/>
      <c r="B33" s="27"/>
      <c r="C33" s="28">
        <f t="shared" ref="C33:Q33" ca="1" si="27">C6</f>
        <v>5</v>
      </c>
      <c r="D33" s="11">
        <f t="shared" ca="1" si="27"/>
        <v>6</v>
      </c>
      <c r="E33" s="11">
        <f t="shared" ca="1" si="27"/>
        <v>3</v>
      </c>
      <c r="F33" s="8"/>
      <c r="G33" s="9"/>
      <c r="H33" s="27"/>
      <c r="I33" s="28">
        <f t="shared" ca="1" si="27"/>
        <v>8</v>
      </c>
      <c r="J33" s="11">
        <f t="shared" ca="1" si="27"/>
        <v>0</v>
      </c>
      <c r="K33" s="11">
        <f t="shared" ca="1" si="27"/>
        <v>6</v>
      </c>
      <c r="L33" s="8"/>
      <c r="M33" s="9"/>
      <c r="N33" s="27"/>
      <c r="O33" s="28">
        <f t="shared" ca="1" si="27"/>
        <v>9</v>
      </c>
      <c r="P33" s="11">
        <f t="shared" ca="1" si="27"/>
        <v>6</v>
      </c>
      <c r="Q33" s="11">
        <f t="shared" ca="1" si="27"/>
        <v>9</v>
      </c>
      <c r="R33" s="8"/>
      <c r="S33" s="2"/>
      <c r="T33" s="44"/>
      <c r="U33" s="2"/>
      <c r="V33" s="2"/>
      <c r="W33" s="2"/>
      <c r="X33" s="37"/>
      <c r="Y33" s="37" t="str">
        <f t="shared" si="25"/>
        <v>⑤</v>
      </c>
      <c r="Z33" s="41">
        <f t="shared" ca="1" si="23"/>
        <v>7</v>
      </c>
      <c r="AA33" s="41">
        <f t="shared" ca="1" si="23"/>
        <v>2</v>
      </c>
      <c r="AB33" s="41">
        <f t="shared" ca="1" si="23"/>
        <v>1</v>
      </c>
      <c r="AC33" s="37"/>
      <c r="AD33" s="41">
        <f t="shared" ca="1" si="24"/>
        <v>0</v>
      </c>
      <c r="AE33" s="41">
        <f t="shared" ca="1" si="24"/>
        <v>3</v>
      </c>
      <c r="AF33" s="41">
        <f t="shared" ca="1" si="24"/>
        <v>4</v>
      </c>
      <c r="AG33" s="37"/>
      <c r="AH33" s="42" t="str">
        <f t="shared" si="26"/>
        <v>⑤</v>
      </c>
      <c r="AI33" s="41">
        <f t="shared" ca="1" si="26"/>
        <v>721</v>
      </c>
      <c r="AJ33" s="37" t="str">
        <f t="shared" si="26"/>
        <v>－</v>
      </c>
      <c r="AK33" s="41">
        <f t="shared" ca="1" si="26"/>
        <v>34</v>
      </c>
      <c r="AL33" s="37" t="str">
        <f t="shared" si="26"/>
        <v>＝</v>
      </c>
      <c r="AM33" s="41">
        <f t="shared" ca="1" si="26"/>
        <v>687</v>
      </c>
      <c r="AN33" s="37"/>
      <c r="AO33" s="36"/>
      <c r="AP33" s="92"/>
      <c r="AQ33" s="97"/>
      <c r="AR33" s="98">
        <f t="shared" ref="AR33:AT35" ca="1" si="28">C33</f>
        <v>5</v>
      </c>
      <c r="AS33" s="99">
        <f t="shared" ca="1" si="28"/>
        <v>6</v>
      </c>
      <c r="AT33" s="99">
        <f t="shared" ca="1" si="28"/>
        <v>3</v>
      </c>
      <c r="AU33" s="93"/>
      <c r="AV33" s="36"/>
      <c r="AW33" s="9"/>
      <c r="AX33" s="2"/>
      <c r="AY33" s="26" t="s">
        <v>55</v>
      </c>
      <c r="AZ33" s="26" t="s">
        <v>33</v>
      </c>
      <c r="BA33" s="84">
        <v>4</v>
      </c>
      <c r="BB33" s="107"/>
      <c r="BC33" s="37"/>
      <c r="BD33" s="37"/>
      <c r="BE33" s="37"/>
      <c r="BF33" s="37"/>
      <c r="BG33" s="37"/>
      <c r="BH33" s="37"/>
      <c r="BI33" s="37"/>
      <c r="BJ33" s="37"/>
      <c r="BK33" s="37"/>
      <c r="BL33" s="37"/>
      <c r="BM33" s="37"/>
      <c r="BN33" s="37"/>
      <c r="BO33" s="37"/>
      <c r="BP33" s="37"/>
      <c r="BQ33" s="37"/>
      <c r="BR33" s="37"/>
      <c r="BS33" s="37"/>
      <c r="BT33" s="37"/>
      <c r="BU33" s="37"/>
      <c r="BV33" s="37"/>
      <c r="BW33" s="37"/>
      <c r="BX33" s="37"/>
      <c r="BY33" s="39"/>
      <c r="BZ33" s="40"/>
      <c r="CA33" s="17"/>
      <c r="CB33" s="37"/>
      <c r="CC33" s="36"/>
      <c r="CD33" s="37"/>
      <c r="CG33" s="39">
        <f t="shared" ca="1" si="5"/>
        <v>0.58815259484269666</v>
      </c>
      <c r="CH33" s="40">
        <f t="shared" ca="1" si="6"/>
        <v>36</v>
      </c>
      <c r="CI33" s="17"/>
      <c r="CJ33" s="37">
        <v>33</v>
      </c>
      <c r="CK33" s="36">
        <v>3</v>
      </c>
      <c r="CL33" s="37">
        <v>2</v>
      </c>
      <c r="CO33" s="39">
        <f t="shared" ca="1" si="7"/>
        <v>2.0067747511237743E-2</v>
      </c>
      <c r="CP33" s="40">
        <f t="shared" ca="1" si="0"/>
        <v>97</v>
      </c>
      <c r="CQ33" s="17"/>
      <c r="CR33" s="37">
        <v>33</v>
      </c>
      <c r="CS33" s="36">
        <v>3</v>
      </c>
      <c r="CT33" s="37">
        <v>2</v>
      </c>
      <c r="CV33" s="36"/>
      <c r="CW33" s="36"/>
    </row>
    <row r="34" spans="1:101" s="1" customFormat="1" ht="42" customHeight="1" thickBot="1" x14ac:dyDescent="0.3">
      <c r="A34" s="9"/>
      <c r="B34" s="12" t="str">
        <f t="shared" ref="B34:Q34" si="29">B7</f>
        <v>－</v>
      </c>
      <c r="C34" s="13">
        <f t="shared" ca="1" si="29"/>
        <v>0</v>
      </c>
      <c r="D34" s="13">
        <f t="shared" ca="1" si="29"/>
        <v>9</v>
      </c>
      <c r="E34" s="13">
        <f t="shared" ca="1" si="29"/>
        <v>0</v>
      </c>
      <c r="F34" s="8"/>
      <c r="G34" s="9"/>
      <c r="H34" s="12" t="str">
        <f t="shared" si="29"/>
        <v>－</v>
      </c>
      <c r="I34" s="13">
        <f t="shared" ca="1" si="29"/>
        <v>0</v>
      </c>
      <c r="J34" s="13">
        <f t="shared" ca="1" si="29"/>
        <v>7</v>
      </c>
      <c r="K34" s="13">
        <f t="shared" ca="1" si="29"/>
        <v>7</v>
      </c>
      <c r="L34" s="8"/>
      <c r="M34" s="9"/>
      <c r="N34" s="12" t="str">
        <f t="shared" si="29"/>
        <v>－</v>
      </c>
      <c r="O34" s="13">
        <f t="shared" ca="1" si="29"/>
        <v>0</v>
      </c>
      <c r="P34" s="13">
        <f t="shared" ca="1" si="29"/>
        <v>8</v>
      </c>
      <c r="Q34" s="13">
        <f t="shared" ca="1" si="29"/>
        <v>1</v>
      </c>
      <c r="R34" s="8"/>
      <c r="S34" s="2"/>
      <c r="U34" s="2"/>
      <c r="V34" s="2"/>
      <c r="W34" s="2"/>
      <c r="X34" s="37"/>
      <c r="Y34" s="37" t="str">
        <f t="shared" si="25"/>
        <v>⑥</v>
      </c>
      <c r="Z34" s="41">
        <f t="shared" ca="1" si="23"/>
        <v>1</v>
      </c>
      <c r="AA34" s="41">
        <f t="shared" ca="1" si="23"/>
        <v>4</v>
      </c>
      <c r="AB34" s="41">
        <f t="shared" ca="1" si="23"/>
        <v>1</v>
      </c>
      <c r="AC34" s="37"/>
      <c r="AD34" s="41">
        <f t="shared" ca="1" si="24"/>
        <v>0</v>
      </c>
      <c r="AE34" s="41">
        <f t="shared" ca="1" si="24"/>
        <v>7</v>
      </c>
      <c r="AF34" s="41">
        <f t="shared" ca="1" si="24"/>
        <v>3</v>
      </c>
      <c r="AG34" s="37"/>
      <c r="AH34" s="42" t="str">
        <f t="shared" si="26"/>
        <v>⑥</v>
      </c>
      <c r="AI34" s="41">
        <f t="shared" ca="1" si="26"/>
        <v>141</v>
      </c>
      <c r="AJ34" s="37" t="str">
        <f t="shared" si="26"/>
        <v>－</v>
      </c>
      <c r="AK34" s="41">
        <f t="shared" ca="1" si="26"/>
        <v>73</v>
      </c>
      <c r="AL34" s="37" t="str">
        <f t="shared" si="26"/>
        <v>＝</v>
      </c>
      <c r="AM34" s="41">
        <f t="shared" ca="1" si="26"/>
        <v>68</v>
      </c>
      <c r="AN34" s="37"/>
      <c r="AO34" s="36"/>
      <c r="AP34" s="92"/>
      <c r="AQ34" s="100" t="s">
        <v>125</v>
      </c>
      <c r="AR34" s="101">
        <f t="shared" ca="1" si="28"/>
        <v>0</v>
      </c>
      <c r="AS34" s="101">
        <f t="shared" ca="1" si="28"/>
        <v>9</v>
      </c>
      <c r="AT34" s="101">
        <f t="shared" ca="1" si="28"/>
        <v>0</v>
      </c>
      <c r="AU34" s="93"/>
      <c r="AV34" s="36"/>
      <c r="AW34" s="9"/>
      <c r="AX34" s="100" t="s">
        <v>20</v>
      </c>
      <c r="AY34" s="50">
        <v>0</v>
      </c>
      <c r="AZ34" s="50">
        <v>5</v>
      </c>
      <c r="BA34" s="50">
        <v>6</v>
      </c>
      <c r="BB34" s="107"/>
      <c r="BC34" s="37"/>
      <c r="BD34" s="37"/>
      <c r="BE34" s="37"/>
      <c r="BF34" s="37"/>
      <c r="BG34" s="37"/>
      <c r="BH34" s="37"/>
      <c r="BI34" s="37"/>
      <c r="BJ34" s="37"/>
      <c r="BK34" s="37"/>
      <c r="BL34" s="37"/>
      <c r="BM34" s="37"/>
      <c r="BN34" s="37"/>
      <c r="BO34" s="37"/>
      <c r="BP34" s="37"/>
      <c r="BQ34" s="37"/>
      <c r="BR34" s="37"/>
      <c r="BS34" s="37"/>
      <c r="BT34" s="37"/>
      <c r="BU34" s="37"/>
      <c r="BV34" s="37"/>
      <c r="BW34" s="37"/>
      <c r="BX34" s="37"/>
      <c r="BY34" s="39"/>
      <c r="BZ34" s="40"/>
      <c r="CA34" s="17"/>
      <c r="CB34" s="37"/>
      <c r="CC34" s="36"/>
      <c r="CD34" s="37"/>
      <c r="CG34" s="39">
        <f t="shared" ca="1" si="5"/>
        <v>0.67404421679563653</v>
      </c>
      <c r="CH34" s="40">
        <f t="shared" ca="1" si="6"/>
        <v>26</v>
      </c>
      <c r="CI34" s="17"/>
      <c r="CJ34" s="37">
        <v>34</v>
      </c>
      <c r="CK34" s="36">
        <v>3</v>
      </c>
      <c r="CL34" s="37">
        <v>3</v>
      </c>
      <c r="CO34" s="39">
        <f t="shared" ca="1" si="7"/>
        <v>0.25031060063232802</v>
      </c>
      <c r="CP34" s="40">
        <f t="shared" ca="1" si="0"/>
        <v>75</v>
      </c>
      <c r="CQ34" s="17"/>
      <c r="CR34" s="37">
        <v>34</v>
      </c>
      <c r="CS34" s="36">
        <v>3</v>
      </c>
      <c r="CT34" s="37">
        <v>3</v>
      </c>
      <c r="CV34" s="36"/>
      <c r="CW34" s="36"/>
    </row>
    <row r="35" spans="1:101" s="1" customFormat="1" ht="42" customHeight="1" x14ac:dyDescent="0.25">
      <c r="A35" s="9"/>
      <c r="B35" s="29"/>
      <c r="C35" s="30">
        <f ca="1">MOD(ROUNDDOWN(AM29/100,0),10)</f>
        <v>4</v>
      </c>
      <c r="D35" s="30">
        <f ca="1">MOD(ROUNDDOWN(AM29/10,0),10)</f>
        <v>7</v>
      </c>
      <c r="E35" s="30">
        <f ca="1">MOD(ROUNDDOWN(AM29/1,0),10)</f>
        <v>3</v>
      </c>
      <c r="F35" s="8"/>
      <c r="G35" s="9"/>
      <c r="H35" s="29"/>
      <c r="I35" s="30">
        <f ca="1">MOD(ROUNDDOWN(AM30/100,0),10)</f>
        <v>7</v>
      </c>
      <c r="J35" s="30">
        <f ca="1">MOD(ROUNDDOWN(AM30/10,0),10)</f>
        <v>2</v>
      </c>
      <c r="K35" s="30">
        <f ca="1">MOD(ROUNDDOWN(AM30/1,0),10)</f>
        <v>9</v>
      </c>
      <c r="L35" s="8"/>
      <c r="M35" s="9"/>
      <c r="N35" s="29"/>
      <c r="O35" s="30">
        <f ca="1">MOD(ROUNDDOWN(AM31/100,0),10)</f>
        <v>8</v>
      </c>
      <c r="P35" s="30">
        <f ca="1">MOD(ROUNDDOWN(AM31/10,0),10)</f>
        <v>8</v>
      </c>
      <c r="Q35" s="30">
        <f ca="1">MOD(AM31,10)</f>
        <v>8</v>
      </c>
      <c r="R35" s="8"/>
      <c r="S35" s="2"/>
      <c r="T35" s="82"/>
      <c r="U35" s="2"/>
      <c r="V35" s="2"/>
      <c r="W35" s="2"/>
      <c r="X35" s="37"/>
      <c r="Y35" s="37" t="str">
        <f t="shared" si="25"/>
        <v>⑦</v>
      </c>
      <c r="Z35" s="41">
        <f t="shared" ca="1" si="23"/>
        <v>2</v>
      </c>
      <c r="AA35" s="41">
        <f t="shared" ca="1" si="23"/>
        <v>2</v>
      </c>
      <c r="AB35" s="41">
        <f t="shared" ca="1" si="23"/>
        <v>9</v>
      </c>
      <c r="AC35" s="37"/>
      <c r="AD35" s="41">
        <f t="shared" ca="1" si="24"/>
        <v>0</v>
      </c>
      <c r="AE35" s="41">
        <f t="shared" ca="1" si="24"/>
        <v>7</v>
      </c>
      <c r="AF35" s="41">
        <f t="shared" ca="1" si="24"/>
        <v>4</v>
      </c>
      <c r="AG35" s="37"/>
      <c r="AH35" s="42" t="str">
        <f t="shared" si="26"/>
        <v>⑦</v>
      </c>
      <c r="AI35" s="41">
        <f t="shared" ca="1" si="26"/>
        <v>229</v>
      </c>
      <c r="AJ35" s="37" t="str">
        <f t="shared" si="26"/>
        <v>－</v>
      </c>
      <c r="AK35" s="41">
        <f t="shared" ca="1" si="26"/>
        <v>74</v>
      </c>
      <c r="AL35" s="37" t="str">
        <f t="shared" si="26"/>
        <v>＝</v>
      </c>
      <c r="AM35" s="41">
        <f t="shared" ca="1" si="26"/>
        <v>155</v>
      </c>
      <c r="AN35" s="37"/>
      <c r="AO35" s="36"/>
      <c r="AP35" s="92"/>
      <c r="AQ35" s="102"/>
      <c r="AR35" s="99">
        <f ca="1">C35</f>
        <v>4</v>
      </c>
      <c r="AS35" s="99">
        <f t="shared" ca="1" si="28"/>
        <v>7</v>
      </c>
      <c r="AT35" s="99">
        <f t="shared" ca="1" si="28"/>
        <v>3</v>
      </c>
      <c r="AU35" s="93"/>
      <c r="AV35" s="36"/>
      <c r="AW35" s="9"/>
      <c r="AX35" s="2"/>
      <c r="AY35" s="43"/>
      <c r="AZ35" s="43"/>
      <c r="BA35" s="43"/>
      <c r="BB35" s="107"/>
      <c r="BC35" s="37"/>
      <c r="BD35" s="37"/>
      <c r="BE35" s="37"/>
      <c r="BF35" s="37"/>
      <c r="BG35" s="37"/>
      <c r="BH35" s="37"/>
      <c r="BI35" s="37"/>
      <c r="BJ35" s="37"/>
      <c r="BK35" s="37"/>
      <c r="BL35" s="37"/>
      <c r="BM35" s="37"/>
      <c r="BN35" s="37"/>
      <c r="BO35" s="37"/>
      <c r="BP35" s="37"/>
      <c r="BQ35" s="37"/>
      <c r="BR35" s="37"/>
      <c r="BS35" s="37"/>
      <c r="BT35" s="37"/>
      <c r="BU35" s="37"/>
      <c r="BV35" s="37"/>
      <c r="BW35" s="37"/>
      <c r="BX35" s="37"/>
      <c r="BY35" s="39"/>
      <c r="BZ35" s="40"/>
      <c r="CA35" s="17"/>
      <c r="CB35" s="37"/>
      <c r="CC35" s="36"/>
      <c r="CD35" s="37"/>
      <c r="CG35" s="39">
        <f t="shared" ca="1" si="5"/>
        <v>1.5168580821479205E-2</v>
      </c>
      <c r="CH35" s="40">
        <f t="shared" ca="1" si="6"/>
        <v>99</v>
      </c>
      <c r="CI35" s="17"/>
      <c r="CJ35" s="37">
        <v>35</v>
      </c>
      <c r="CK35" s="36">
        <v>3</v>
      </c>
      <c r="CL35" s="37">
        <v>4</v>
      </c>
      <c r="CO35" s="39">
        <f t="shared" ca="1" si="7"/>
        <v>1.9207821044032958E-2</v>
      </c>
      <c r="CP35" s="40">
        <f t="shared" ca="1" si="0"/>
        <v>99</v>
      </c>
      <c r="CQ35" s="17"/>
      <c r="CR35" s="37">
        <v>35</v>
      </c>
      <c r="CS35" s="36">
        <v>3</v>
      </c>
      <c r="CT35" s="37">
        <v>4</v>
      </c>
      <c r="CV35" s="36"/>
      <c r="CW35" s="36"/>
    </row>
    <row r="36" spans="1:101" s="1" customFormat="1" ht="15" customHeight="1" x14ac:dyDescent="0.25">
      <c r="A36" s="14"/>
      <c r="B36" s="31"/>
      <c r="C36" s="31"/>
      <c r="D36" s="31"/>
      <c r="E36" s="31"/>
      <c r="F36" s="16"/>
      <c r="G36" s="14"/>
      <c r="H36" s="31"/>
      <c r="I36" s="31"/>
      <c r="J36" s="31"/>
      <c r="K36" s="31"/>
      <c r="L36" s="16"/>
      <c r="M36" s="14"/>
      <c r="N36" s="31"/>
      <c r="O36" s="31"/>
      <c r="P36" s="31"/>
      <c r="Q36" s="31"/>
      <c r="R36" s="16"/>
      <c r="S36" s="2"/>
      <c r="T36" s="2"/>
      <c r="U36" s="2"/>
      <c r="V36" s="2"/>
      <c r="W36" s="2"/>
      <c r="X36" s="37"/>
      <c r="Y36" s="37" t="str">
        <f t="shared" si="25"/>
        <v>⑧</v>
      </c>
      <c r="Z36" s="41">
        <f t="shared" ca="1" si="23"/>
        <v>1</v>
      </c>
      <c r="AA36" s="41">
        <f t="shared" ca="1" si="23"/>
        <v>8</v>
      </c>
      <c r="AB36" s="41">
        <f t="shared" ca="1" si="23"/>
        <v>5</v>
      </c>
      <c r="AC36" s="37"/>
      <c r="AD36" s="41">
        <f t="shared" ca="1" si="24"/>
        <v>0</v>
      </c>
      <c r="AE36" s="41">
        <f t="shared" ca="1" si="24"/>
        <v>5</v>
      </c>
      <c r="AF36" s="41">
        <f t="shared" ca="1" si="24"/>
        <v>4</v>
      </c>
      <c r="AG36" s="37"/>
      <c r="AH36" s="42" t="str">
        <f t="shared" si="26"/>
        <v>⑧</v>
      </c>
      <c r="AI36" s="41">
        <f t="shared" ca="1" si="26"/>
        <v>185</v>
      </c>
      <c r="AJ36" s="37" t="str">
        <f t="shared" si="26"/>
        <v>－</v>
      </c>
      <c r="AK36" s="41">
        <f t="shared" ca="1" si="26"/>
        <v>54</v>
      </c>
      <c r="AL36" s="37" t="str">
        <f t="shared" si="26"/>
        <v>＝</v>
      </c>
      <c r="AM36" s="41">
        <f t="shared" ca="1" si="26"/>
        <v>131</v>
      </c>
      <c r="AN36" s="37"/>
      <c r="AO36" s="36"/>
      <c r="AP36" s="94"/>
      <c r="AQ36" s="95"/>
      <c r="AR36" s="95"/>
      <c r="AS36" s="95"/>
      <c r="AT36" s="95"/>
      <c r="AU36" s="96"/>
      <c r="AV36" s="36"/>
      <c r="AW36" s="14"/>
      <c r="AX36" s="108"/>
      <c r="AY36" s="108"/>
      <c r="AZ36" s="108"/>
      <c r="BA36" s="108"/>
      <c r="BB36" s="109"/>
      <c r="BC36" s="37"/>
      <c r="BD36" s="37"/>
      <c r="BE36" s="37"/>
      <c r="BF36" s="37"/>
      <c r="BG36" s="37"/>
      <c r="BH36" s="37"/>
      <c r="BI36" s="37"/>
      <c r="BJ36" s="37"/>
      <c r="BK36" s="37"/>
      <c r="BL36" s="37"/>
      <c r="BM36" s="37"/>
      <c r="BN36" s="37"/>
      <c r="BO36" s="37"/>
      <c r="BP36" s="37"/>
      <c r="BQ36" s="37"/>
      <c r="BR36" s="37"/>
      <c r="BS36" s="37"/>
      <c r="BT36" s="37"/>
      <c r="BU36" s="37"/>
      <c r="BV36" s="37"/>
      <c r="BW36" s="37"/>
      <c r="BX36" s="37"/>
      <c r="BY36" s="39"/>
      <c r="BZ36" s="40"/>
      <c r="CA36" s="17"/>
      <c r="CB36" s="37"/>
      <c r="CC36" s="36"/>
      <c r="CD36" s="37"/>
      <c r="CG36" s="39">
        <f t="shared" ca="1" si="5"/>
        <v>0.79481732846511632</v>
      </c>
      <c r="CH36" s="40">
        <f t="shared" ca="1" si="6"/>
        <v>17</v>
      </c>
      <c r="CI36" s="17"/>
      <c r="CJ36" s="37">
        <v>36</v>
      </c>
      <c r="CK36" s="36">
        <v>3</v>
      </c>
      <c r="CL36" s="37">
        <v>5</v>
      </c>
      <c r="CO36" s="39">
        <f t="shared" ca="1" si="7"/>
        <v>0.24844858343486287</v>
      </c>
      <c r="CP36" s="40">
        <f t="shared" ca="1" si="0"/>
        <v>76</v>
      </c>
      <c r="CQ36" s="17"/>
      <c r="CR36" s="37">
        <v>36</v>
      </c>
      <c r="CS36" s="36">
        <v>3</v>
      </c>
      <c r="CT36" s="37">
        <v>5</v>
      </c>
      <c r="CV36" s="36"/>
      <c r="CW36" s="36"/>
    </row>
    <row r="37" spans="1:101" s="1" customFormat="1" ht="36.6" customHeight="1" x14ac:dyDescent="0.25">
      <c r="A37" s="3"/>
      <c r="B37" s="4"/>
      <c r="C37" s="21"/>
      <c r="D37" s="22" t="str">
        <f ca="1">IF($AT46="","",VLOOKUP($AT46,$BT$43:$BU$53,2,FALSE))</f>
        <v>⑩</v>
      </c>
      <c r="E37" s="21"/>
      <c r="F37" s="21"/>
      <c r="G37" s="23"/>
      <c r="H37" s="21"/>
      <c r="I37" s="21"/>
      <c r="J37" s="22" t="str">
        <f ca="1">IF($AT47="","",VLOOKUP($AT47,$BT$43:$BU$53,2,FALSE))</f>
        <v>⑩</v>
      </c>
      <c r="K37" s="21"/>
      <c r="L37" s="24"/>
      <c r="M37" s="20"/>
      <c r="N37" s="24"/>
      <c r="O37" s="21"/>
      <c r="P37" s="22" t="str">
        <f ca="1">IF($AT48="","",VLOOKUP($AT48,$BT$43:$BU$53,2,FALSE))</f>
        <v>⑩</v>
      </c>
      <c r="Q37" s="21"/>
      <c r="R37" s="5"/>
      <c r="S37" s="2"/>
      <c r="T37" s="2"/>
      <c r="U37" s="2"/>
      <c r="V37" s="2"/>
      <c r="W37" s="2"/>
      <c r="X37" s="37"/>
      <c r="Y37" s="37" t="str">
        <f t="shared" si="25"/>
        <v>⑨</v>
      </c>
      <c r="Z37" s="41">
        <f t="shared" ca="1" si="23"/>
        <v>4</v>
      </c>
      <c r="AA37" s="41">
        <f t="shared" ca="1" si="23"/>
        <v>9</v>
      </c>
      <c r="AB37" s="41">
        <f t="shared" ca="1" si="23"/>
        <v>6</v>
      </c>
      <c r="AC37" s="37"/>
      <c r="AD37" s="41">
        <f t="shared" ca="1" si="24"/>
        <v>0</v>
      </c>
      <c r="AE37" s="41">
        <f t="shared" ca="1" si="24"/>
        <v>1</v>
      </c>
      <c r="AF37" s="41">
        <f t="shared" ca="1" si="24"/>
        <v>8</v>
      </c>
      <c r="AG37" s="37"/>
      <c r="AH37" s="42" t="str">
        <f t="shared" si="26"/>
        <v>⑨</v>
      </c>
      <c r="AI37" s="41">
        <f t="shared" ca="1" si="26"/>
        <v>496</v>
      </c>
      <c r="AJ37" s="37" t="str">
        <f t="shared" si="26"/>
        <v>－</v>
      </c>
      <c r="AK37" s="41">
        <f t="shared" ca="1" si="26"/>
        <v>18</v>
      </c>
      <c r="AL37" s="37" t="str">
        <f t="shared" si="26"/>
        <v>＝</v>
      </c>
      <c r="AM37" s="41">
        <f t="shared" ca="1" si="26"/>
        <v>478</v>
      </c>
      <c r="AN37" s="37"/>
      <c r="AO37" s="36"/>
      <c r="AP37" s="36"/>
      <c r="AQ37" s="36"/>
      <c r="AR37" s="36"/>
      <c r="AS37" s="36"/>
      <c r="AT37" s="36"/>
      <c r="AU37" s="36"/>
      <c r="AV37" s="36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6"/>
      <c r="BH37" s="45"/>
      <c r="BI37" s="36"/>
      <c r="BJ37" s="37"/>
      <c r="BK37" s="37"/>
      <c r="BL37" s="37"/>
      <c r="BM37" s="37"/>
      <c r="BN37" s="37"/>
      <c r="BO37" s="37"/>
      <c r="BP37" s="37"/>
      <c r="BQ37" s="37"/>
      <c r="BR37" s="37"/>
      <c r="BS37" s="37"/>
      <c r="BT37" s="37"/>
      <c r="BU37" s="37"/>
      <c r="BV37" s="37"/>
      <c r="BW37" s="37"/>
      <c r="BX37" s="37"/>
      <c r="BY37" s="39"/>
      <c r="BZ37" s="40"/>
      <c r="CA37" s="17"/>
      <c r="CB37" s="37"/>
      <c r="CC37" s="36"/>
      <c r="CD37" s="37"/>
      <c r="CG37" s="39">
        <f t="shared" ca="1" si="5"/>
        <v>0.63272137235095338</v>
      </c>
      <c r="CH37" s="40">
        <f t="shared" ca="1" si="6"/>
        <v>30</v>
      </c>
      <c r="CI37" s="17"/>
      <c r="CJ37" s="37">
        <v>37</v>
      </c>
      <c r="CK37" s="36">
        <v>3</v>
      </c>
      <c r="CL37" s="37">
        <v>6</v>
      </c>
      <c r="CO37" s="39">
        <f t="shared" ca="1" si="7"/>
        <v>0.9392050264884475</v>
      </c>
      <c r="CP37" s="40">
        <f t="shared" ca="1" si="0"/>
        <v>10</v>
      </c>
      <c r="CQ37" s="17"/>
      <c r="CR37" s="37">
        <v>37</v>
      </c>
      <c r="CS37" s="36">
        <v>3</v>
      </c>
      <c r="CT37" s="37">
        <v>6</v>
      </c>
      <c r="CV37" s="36"/>
      <c r="CW37" s="36"/>
    </row>
    <row r="38" spans="1:101" s="1" customFormat="1" ht="36.6" customHeight="1" x14ac:dyDescent="0.25">
      <c r="A38" s="6" t="str">
        <f>A11</f>
        <v>④</v>
      </c>
      <c r="B38" s="7"/>
      <c r="C38" s="32" t="str">
        <f ca="1">IF($AH46="","",VLOOKUP($AH46,$BT$43:$BU$53,2,FALSE))</f>
        <v>②</v>
      </c>
      <c r="D38" s="32" t="str">
        <f ca="1">IF($BC46="","",VLOOKUP($BC46,$BT$43:$BU$53,2,FALSE))</f>
        <v>④</v>
      </c>
      <c r="E38" s="32" t="str">
        <f ca="1">IF($BN46="","",VLOOKUP($BN46,$BT$43:$BU$53,2,FALSE))</f>
        <v>⑩</v>
      </c>
      <c r="F38" s="8"/>
      <c r="G38" s="6" t="str">
        <f>G11</f>
        <v>⑤</v>
      </c>
      <c r="H38" s="7"/>
      <c r="I38" s="32" t="str">
        <f ca="1">IF($AH47="","",VLOOKUP($AH47,$BT$43:$BU$53,2,FALSE))</f>
        <v>⑥</v>
      </c>
      <c r="J38" s="32" t="str">
        <f ca="1">IF($BC47="","",VLOOKUP($BC47,$BT$43:$BU$53,2,FALSE))</f>
        <v>①</v>
      </c>
      <c r="K38" s="32" t="str">
        <f ca="1">IF($BN47="","",VLOOKUP($BN47,$BT$43:$BU$53,2,FALSE))</f>
        <v>⑩</v>
      </c>
      <c r="L38" s="8"/>
      <c r="M38" s="6" t="str">
        <f>M11</f>
        <v>⑥</v>
      </c>
      <c r="N38" s="7"/>
      <c r="O38" s="32" t="str">
        <f ca="1">IF($AH48="","",VLOOKUP($AH48,$BT$43:$BU$53,2,FALSE))</f>
        <v>⓪</v>
      </c>
      <c r="P38" s="32" t="str">
        <f ca="1">IF($BC48="","",VLOOKUP($BC48,$BT$43:$BU$53,2,FALSE))</f>
        <v>③</v>
      </c>
      <c r="Q38" s="32" t="str">
        <f ca="1">IF($BN48="","",VLOOKUP($BN48,$BT$43:$BU$53,2,FALSE))</f>
        <v>⑩</v>
      </c>
      <c r="R38" s="8"/>
      <c r="S38" s="2"/>
      <c r="T38" s="2"/>
      <c r="U38" s="2"/>
      <c r="V38" s="2"/>
      <c r="W38" s="2"/>
      <c r="X38" s="37"/>
      <c r="Y38" s="37" t="str">
        <f t="shared" si="25"/>
        <v>⑩</v>
      </c>
      <c r="Z38" s="41">
        <f t="shared" ca="1" si="23"/>
        <v>9</v>
      </c>
      <c r="AA38" s="41">
        <f t="shared" ca="1" si="23"/>
        <v>0</v>
      </c>
      <c r="AB38" s="41">
        <f t="shared" ca="1" si="23"/>
        <v>5</v>
      </c>
      <c r="AC38" s="37"/>
      <c r="AD38" s="41">
        <f t="shared" ca="1" si="24"/>
        <v>0</v>
      </c>
      <c r="AE38" s="41">
        <f t="shared" ca="1" si="24"/>
        <v>6</v>
      </c>
      <c r="AF38" s="41">
        <f t="shared" ca="1" si="24"/>
        <v>3</v>
      </c>
      <c r="AG38" s="37"/>
      <c r="AH38" s="42" t="str">
        <f t="shared" si="26"/>
        <v>⑩</v>
      </c>
      <c r="AI38" s="41">
        <f t="shared" ca="1" si="26"/>
        <v>905</v>
      </c>
      <c r="AJ38" s="37" t="str">
        <f t="shared" si="26"/>
        <v>－</v>
      </c>
      <c r="AK38" s="41">
        <f t="shared" ca="1" si="26"/>
        <v>63</v>
      </c>
      <c r="AL38" s="37" t="str">
        <f t="shared" si="26"/>
        <v>＝</v>
      </c>
      <c r="AM38" s="41">
        <f t="shared" ca="1" si="26"/>
        <v>842</v>
      </c>
      <c r="AN38" s="37"/>
      <c r="AO38" s="36"/>
      <c r="AP38" s="36"/>
      <c r="AQ38" s="36"/>
      <c r="AR38" s="36"/>
      <c r="AS38" s="36"/>
      <c r="AT38" s="36"/>
      <c r="AU38" s="36"/>
      <c r="AV38" s="36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45"/>
      <c r="BH38" s="45"/>
      <c r="BI38" s="45"/>
      <c r="BJ38" s="37"/>
      <c r="BK38" s="37"/>
      <c r="BL38" s="37"/>
      <c r="BM38" s="37"/>
      <c r="BN38" s="37"/>
      <c r="BO38" s="37"/>
      <c r="BP38" s="37"/>
      <c r="BQ38" s="37"/>
      <c r="BR38" s="37"/>
      <c r="BS38" s="37"/>
      <c r="BT38" s="37"/>
      <c r="BU38" s="37"/>
      <c r="BV38" s="37"/>
      <c r="BW38" s="37"/>
      <c r="BX38" s="37"/>
      <c r="BY38" s="39"/>
      <c r="BZ38" s="40"/>
      <c r="CB38" s="37"/>
      <c r="CC38" s="36"/>
      <c r="CD38" s="37"/>
      <c r="CG38" s="39">
        <f t="shared" ca="1" si="5"/>
        <v>2.1186398014544805E-2</v>
      </c>
      <c r="CH38" s="40">
        <f t="shared" ca="1" si="6"/>
        <v>97</v>
      </c>
      <c r="CJ38" s="37">
        <v>38</v>
      </c>
      <c r="CK38" s="36">
        <v>3</v>
      </c>
      <c r="CL38" s="37">
        <v>7</v>
      </c>
      <c r="CO38" s="39">
        <f t="shared" ca="1" si="7"/>
        <v>0.77882774953878919</v>
      </c>
      <c r="CP38" s="40">
        <f t="shared" ca="1" si="0"/>
        <v>29</v>
      </c>
      <c r="CQ38" s="17"/>
      <c r="CR38" s="37">
        <v>38</v>
      </c>
      <c r="CS38" s="36">
        <v>3</v>
      </c>
      <c r="CT38" s="37">
        <v>7</v>
      </c>
      <c r="CV38" s="36"/>
      <c r="CW38" s="36"/>
    </row>
    <row r="39" spans="1:101" s="1" customFormat="1" ht="42" customHeight="1" x14ac:dyDescent="0.25">
      <c r="A39" s="9"/>
      <c r="B39" s="10"/>
      <c r="C39" s="11">
        <f t="shared" ref="C39:Q39" ca="1" si="30">C12</f>
        <v>3</v>
      </c>
      <c r="D39" s="11">
        <f t="shared" ca="1" si="30"/>
        <v>5</v>
      </c>
      <c r="E39" s="11">
        <f t="shared" ca="1" si="30"/>
        <v>1</v>
      </c>
      <c r="F39" s="8"/>
      <c r="G39" s="9"/>
      <c r="H39" s="10"/>
      <c r="I39" s="11">
        <f t="shared" ca="1" si="30"/>
        <v>7</v>
      </c>
      <c r="J39" s="11">
        <f t="shared" ca="1" si="30"/>
        <v>2</v>
      </c>
      <c r="K39" s="11">
        <f t="shared" ca="1" si="30"/>
        <v>1</v>
      </c>
      <c r="L39" s="8"/>
      <c r="M39" s="9"/>
      <c r="N39" s="10"/>
      <c r="O39" s="11">
        <f t="shared" ca="1" si="30"/>
        <v>1</v>
      </c>
      <c r="P39" s="11">
        <f t="shared" ca="1" si="30"/>
        <v>4</v>
      </c>
      <c r="Q39" s="11">
        <f t="shared" ca="1" si="30"/>
        <v>1</v>
      </c>
      <c r="R39" s="8"/>
      <c r="S39" s="2"/>
      <c r="T39" s="2"/>
      <c r="U39" s="46" t="s">
        <v>80</v>
      </c>
      <c r="V39" s="2"/>
      <c r="W39" s="2"/>
      <c r="X39" s="37"/>
      <c r="Y39" s="37" t="str">
        <f t="shared" si="25"/>
        <v>⑪</v>
      </c>
      <c r="Z39" s="41">
        <f t="shared" ca="1" si="23"/>
        <v>2</v>
      </c>
      <c r="AA39" s="41">
        <f t="shared" ca="1" si="23"/>
        <v>9</v>
      </c>
      <c r="AB39" s="41">
        <f t="shared" ca="1" si="23"/>
        <v>3</v>
      </c>
      <c r="AC39" s="37"/>
      <c r="AD39" s="41">
        <f t="shared" ca="1" si="24"/>
        <v>0</v>
      </c>
      <c r="AE39" s="41">
        <f t="shared" ca="1" si="24"/>
        <v>2</v>
      </c>
      <c r="AF39" s="41">
        <f t="shared" ca="1" si="24"/>
        <v>8</v>
      </c>
      <c r="AG39" s="37"/>
      <c r="AH39" s="42" t="str">
        <f t="shared" si="26"/>
        <v>⑪</v>
      </c>
      <c r="AI39" s="41">
        <f t="shared" ca="1" si="26"/>
        <v>293</v>
      </c>
      <c r="AJ39" s="37" t="str">
        <f t="shared" si="26"/>
        <v>－</v>
      </c>
      <c r="AK39" s="41">
        <f t="shared" ca="1" si="26"/>
        <v>28</v>
      </c>
      <c r="AL39" s="37" t="str">
        <f t="shared" si="26"/>
        <v>＝</v>
      </c>
      <c r="AM39" s="41">
        <f t="shared" ca="1" si="26"/>
        <v>265</v>
      </c>
      <c r="AN39" s="37"/>
      <c r="AO39" s="36"/>
      <c r="AP39" s="36"/>
      <c r="AQ39" s="36"/>
      <c r="AR39" s="36"/>
      <c r="AS39" s="36"/>
      <c r="AT39" s="36"/>
      <c r="AU39" s="36"/>
      <c r="AV39" s="36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45"/>
      <c r="BH39" s="45"/>
      <c r="BI39" s="47"/>
      <c r="BJ39" s="37"/>
      <c r="BK39" s="37"/>
      <c r="BL39" s="37"/>
      <c r="BM39" s="37"/>
      <c r="BN39" s="37"/>
      <c r="BO39" s="37"/>
      <c r="BP39" s="37"/>
      <c r="BQ39" s="37"/>
      <c r="BR39" s="37"/>
      <c r="BS39" s="37"/>
      <c r="BT39" s="37"/>
      <c r="BU39" s="37"/>
      <c r="BV39" s="37"/>
      <c r="BW39" s="37"/>
      <c r="BX39" s="37"/>
      <c r="BY39" s="39"/>
      <c r="BZ39" s="40"/>
      <c r="CB39" s="37"/>
      <c r="CC39" s="36"/>
      <c r="CD39" s="37"/>
      <c r="CG39" s="39">
        <f t="shared" ca="1" si="5"/>
        <v>0.39137061919586325</v>
      </c>
      <c r="CH39" s="40">
        <f t="shared" ca="1" si="6"/>
        <v>57</v>
      </c>
      <c r="CJ39" s="37">
        <v>39</v>
      </c>
      <c r="CK39" s="36">
        <v>3</v>
      </c>
      <c r="CL39" s="37">
        <v>8</v>
      </c>
      <c r="CO39" s="39">
        <f t="shared" ca="1" si="7"/>
        <v>0.13038678071202681</v>
      </c>
      <c r="CP39" s="40">
        <f t="shared" ca="1" si="0"/>
        <v>88</v>
      </c>
      <c r="CQ39" s="17"/>
      <c r="CR39" s="37">
        <v>39</v>
      </c>
      <c r="CS39" s="36">
        <v>3</v>
      </c>
      <c r="CT39" s="37">
        <v>8</v>
      </c>
      <c r="CV39" s="36"/>
      <c r="CW39" s="36"/>
    </row>
    <row r="40" spans="1:101" s="1" customFormat="1" ht="42" customHeight="1" thickBot="1" x14ac:dyDescent="0.3">
      <c r="A40" s="9"/>
      <c r="B40" s="12" t="str">
        <f t="shared" ref="B40:Q40" si="31">B13</f>
        <v>－</v>
      </c>
      <c r="C40" s="13">
        <f t="shared" ca="1" si="31"/>
        <v>0</v>
      </c>
      <c r="D40" s="13">
        <f t="shared" ca="1" si="31"/>
        <v>9</v>
      </c>
      <c r="E40" s="13">
        <f t="shared" ca="1" si="31"/>
        <v>8</v>
      </c>
      <c r="F40" s="8"/>
      <c r="G40" s="9"/>
      <c r="H40" s="12" t="str">
        <f t="shared" si="31"/>
        <v>－</v>
      </c>
      <c r="I40" s="13">
        <f t="shared" ca="1" si="31"/>
        <v>0</v>
      </c>
      <c r="J40" s="13">
        <f t="shared" ca="1" si="31"/>
        <v>3</v>
      </c>
      <c r="K40" s="13">
        <f t="shared" ca="1" si="31"/>
        <v>4</v>
      </c>
      <c r="L40" s="8"/>
      <c r="M40" s="9"/>
      <c r="N40" s="12" t="str">
        <f t="shared" si="31"/>
        <v>－</v>
      </c>
      <c r="O40" s="13">
        <f t="shared" ca="1" si="31"/>
        <v>0</v>
      </c>
      <c r="P40" s="13">
        <f t="shared" ca="1" si="31"/>
        <v>7</v>
      </c>
      <c r="Q40" s="13">
        <f t="shared" ca="1" si="31"/>
        <v>3</v>
      </c>
      <c r="R40" s="8"/>
      <c r="S40" s="2"/>
      <c r="T40" s="2"/>
      <c r="U40" s="46" t="s">
        <v>81</v>
      </c>
      <c r="V40" s="2"/>
      <c r="W40" s="2"/>
      <c r="X40" s="37"/>
      <c r="Y40" s="37" t="str">
        <f t="shared" si="25"/>
        <v>⑫</v>
      </c>
      <c r="Z40" s="41">
        <f t="shared" ca="1" si="23"/>
        <v>7</v>
      </c>
      <c r="AA40" s="41">
        <f t="shared" ca="1" si="23"/>
        <v>1</v>
      </c>
      <c r="AB40" s="41">
        <f t="shared" ca="1" si="23"/>
        <v>8</v>
      </c>
      <c r="AC40" s="37"/>
      <c r="AD40" s="41">
        <f t="shared" ca="1" si="24"/>
        <v>0</v>
      </c>
      <c r="AE40" s="48">
        <f t="shared" ca="1" si="24"/>
        <v>4</v>
      </c>
      <c r="AF40" s="48">
        <f t="shared" ca="1" si="24"/>
        <v>3</v>
      </c>
      <c r="AG40" s="37"/>
      <c r="AH40" s="35" t="str">
        <f t="shared" si="26"/>
        <v>⑫</v>
      </c>
      <c r="AI40" s="49">
        <f t="shared" ca="1" si="26"/>
        <v>718</v>
      </c>
      <c r="AJ40" s="36" t="str">
        <f t="shared" si="26"/>
        <v>－</v>
      </c>
      <c r="AK40" s="49">
        <f t="shared" ca="1" si="26"/>
        <v>43</v>
      </c>
      <c r="AL40" s="36" t="str">
        <f t="shared" si="26"/>
        <v>＝</v>
      </c>
      <c r="AM40" s="49">
        <f t="shared" ca="1" si="26"/>
        <v>675</v>
      </c>
      <c r="AN40" s="37"/>
      <c r="AO40" s="36"/>
      <c r="AP40" s="36"/>
      <c r="AQ40" s="36"/>
      <c r="AR40" s="36"/>
      <c r="AS40" s="36"/>
      <c r="AT40" s="36"/>
      <c r="AU40" s="36"/>
      <c r="AV40" s="36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84"/>
      <c r="BH40" s="84"/>
      <c r="BI40" s="84"/>
      <c r="BJ40" s="37"/>
      <c r="BK40" s="37"/>
      <c r="BL40" s="37"/>
      <c r="BM40" s="37"/>
      <c r="BN40" s="37"/>
      <c r="BO40" s="37"/>
      <c r="BP40" s="37"/>
      <c r="BQ40" s="37"/>
      <c r="BR40" s="37"/>
      <c r="BS40" s="37"/>
      <c r="BT40" s="37"/>
      <c r="BU40" s="37"/>
      <c r="BV40" s="37"/>
      <c r="BW40" s="37"/>
      <c r="BX40" s="37"/>
      <c r="BY40" s="39"/>
      <c r="BZ40" s="40"/>
      <c r="CB40" s="37"/>
      <c r="CC40" s="36"/>
      <c r="CD40" s="37"/>
      <c r="CG40" s="39">
        <f t="shared" ca="1" si="5"/>
        <v>0.48487233854659484</v>
      </c>
      <c r="CH40" s="40">
        <f t="shared" ca="1" si="6"/>
        <v>45</v>
      </c>
      <c r="CJ40" s="37">
        <v>40</v>
      </c>
      <c r="CK40" s="36">
        <v>3</v>
      </c>
      <c r="CL40" s="37">
        <v>9</v>
      </c>
      <c r="CO40" s="39">
        <f t="shared" ca="1" si="7"/>
        <v>0.57360232798579214</v>
      </c>
      <c r="CP40" s="40">
        <f t="shared" ca="1" si="0"/>
        <v>46</v>
      </c>
      <c r="CQ40" s="17"/>
      <c r="CR40" s="37">
        <v>40</v>
      </c>
      <c r="CS40" s="36">
        <v>3</v>
      </c>
      <c r="CT40" s="37">
        <v>9</v>
      </c>
      <c r="CV40" s="36"/>
      <c r="CW40" s="36"/>
    </row>
    <row r="41" spans="1:101" s="1" customFormat="1" ht="42" customHeight="1" x14ac:dyDescent="0.3">
      <c r="A41" s="9"/>
      <c r="B41" s="33"/>
      <c r="C41" s="30">
        <f ca="1">MOD(ROUNDDOWN(AM32/100,0),10)</f>
        <v>2</v>
      </c>
      <c r="D41" s="30">
        <f ca="1">MOD(ROUNDDOWN(AM32/10,0),10)</f>
        <v>5</v>
      </c>
      <c r="E41" s="30">
        <f ca="1">MOD(AM32,10)</f>
        <v>3</v>
      </c>
      <c r="F41" s="8"/>
      <c r="G41" s="9"/>
      <c r="H41" s="29"/>
      <c r="I41" s="30">
        <f ca="1">MOD(ROUNDDOWN(AM33/100,0),10)</f>
        <v>6</v>
      </c>
      <c r="J41" s="30">
        <f ca="1">MOD(ROUNDDOWN(AM33/10,0),10)</f>
        <v>8</v>
      </c>
      <c r="K41" s="30">
        <f ca="1">MOD(AM33,10)</f>
        <v>7</v>
      </c>
      <c r="L41" s="8"/>
      <c r="M41" s="9"/>
      <c r="N41" s="29"/>
      <c r="O41" s="30">
        <f ca="1">MOD(ROUNDDOWN(AM34/100,0),10)</f>
        <v>0</v>
      </c>
      <c r="P41" s="30">
        <f ca="1">MOD(ROUNDDOWN(AM34/10,0),10)</f>
        <v>6</v>
      </c>
      <c r="Q41" s="30">
        <f ca="1">MOD(AM34,10)</f>
        <v>8</v>
      </c>
      <c r="R41" s="8"/>
      <c r="S41" s="2"/>
      <c r="T41" s="2"/>
      <c r="U41" s="2"/>
      <c r="V41" s="2"/>
      <c r="W41" s="2"/>
      <c r="X41" s="37"/>
      <c r="Y41" s="39"/>
      <c r="Z41" s="51"/>
      <c r="AA41" s="51"/>
      <c r="AB41" s="51"/>
      <c r="AC41" s="52"/>
      <c r="AD41" s="53"/>
      <c r="AE41" s="51"/>
      <c r="AF41" s="36"/>
      <c r="AG41" s="36"/>
      <c r="AH41" s="35"/>
      <c r="AI41" s="36"/>
      <c r="AJ41" s="36"/>
      <c r="AK41" s="36"/>
      <c r="AL41" s="36"/>
      <c r="AM41" s="51" t="s">
        <v>22</v>
      </c>
      <c r="AN41" s="36"/>
      <c r="AO41" s="36"/>
      <c r="AP41" s="36"/>
      <c r="AQ41" s="51"/>
      <c r="AR41" s="36"/>
      <c r="AS41" s="36"/>
      <c r="AT41" s="36"/>
      <c r="AU41" s="51"/>
      <c r="AV41" s="36"/>
      <c r="AW41" s="36"/>
      <c r="AX41" s="36"/>
      <c r="AY41" s="36"/>
      <c r="AZ41" s="36"/>
      <c r="BA41" s="36"/>
      <c r="BB41" s="36"/>
      <c r="BC41" s="36" t="s">
        <v>34</v>
      </c>
      <c r="BD41" s="36"/>
      <c r="BE41" s="36"/>
      <c r="BF41" s="36"/>
      <c r="BG41" s="85"/>
      <c r="BH41" s="36" t="s">
        <v>34</v>
      </c>
      <c r="BI41" s="85"/>
      <c r="BJ41" s="51"/>
      <c r="BK41" s="36"/>
      <c r="BL41" s="36"/>
      <c r="BM41" s="36"/>
      <c r="BN41" s="36" t="s">
        <v>35</v>
      </c>
      <c r="BO41" s="36"/>
      <c r="BP41" s="51"/>
      <c r="BQ41" s="36"/>
      <c r="BR41" s="36"/>
      <c r="BS41" s="36"/>
      <c r="BT41" s="36"/>
      <c r="BU41" s="36"/>
      <c r="BV41" s="36"/>
      <c r="BW41" s="36"/>
      <c r="BX41" s="36"/>
      <c r="BY41" s="39"/>
      <c r="BZ41" s="40"/>
      <c r="CB41" s="37"/>
      <c r="CC41" s="36"/>
      <c r="CD41" s="37"/>
      <c r="CG41" s="39">
        <f t="shared" ca="1" si="5"/>
        <v>0.15041997718543121</v>
      </c>
      <c r="CH41" s="40">
        <f t="shared" ca="1" si="6"/>
        <v>83</v>
      </c>
      <c r="CJ41" s="37">
        <v>41</v>
      </c>
      <c r="CK41" s="36">
        <v>4</v>
      </c>
      <c r="CL41" s="37">
        <v>0</v>
      </c>
      <c r="CO41" s="39">
        <f t="shared" ca="1" si="7"/>
        <v>0.66747028135071274</v>
      </c>
      <c r="CP41" s="40">
        <f t="shared" ca="1" si="0"/>
        <v>37</v>
      </c>
      <c r="CQ41" s="17"/>
      <c r="CR41" s="37">
        <v>41</v>
      </c>
      <c r="CS41" s="36">
        <v>4</v>
      </c>
      <c r="CT41" s="37">
        <v>0</v>
      </c>
      <c r="CV41" s="36"/>
      <c r="CW41" s="36"/>
    </row>
    <row r="42" spans="1:101" s="1" customFormat="1" ht="15" customHeight="1" thickBot="1" x14ac:dyDescent="0.3">
      <c r="A42" s="14"/>
      <c r="B42" s="31"/>
      <c r="C42" s="31"/>
      <c r="D42" s="31"/>
      <c r="E42" s="31"/>
      <c r="F42" s="16"/>
      <c r="G42" s="14"/>
      <c r="H42" s="31"/>
      <c r="I42" s="31"/>
      <c r="J42" s="31"/>
      <c r="K42" s="31"/>
      <c r="L42" s="16"/>
      <c r="M42" s="14"/>
      <c r="N42" s="31"/>
      <c r="O42" s="31"/>
      <c r="P42" s="31"/>
      <c r="Q42" s="31"/>
      <c r="R42" s="16"/>
      <c r="S42" s="2"/>
      <c r="T42" s="2"/>
      <c r="U42" s="144" t="s">
        <v>170</v>
      </c>
      <c r="V42" s="2"/>
      <c r="W42" s="2"/>
      <c r="X42" s="37"/>
      <c r="Z42" s="45" t="s">
        <v>171</v>
      </c>
      <c r="AA42" s="45" t="s">
        <v>129</v>
      </c>
      <c r="AB42" s="45" t="s">
        <v>172</v>
      </c>
      <c r="AC42" s="54"/>
      <c r="AD42" s="55"/>
      <c r="AE42" s="55"/>
      <c r="AF42" s="56"/>
      <c r="AG42" s="56"/>
      <c r="AH42" s="57"/>
      <c r="AI42" s="56"/>
      <c r="AJ42" s="56"/>
      <c r="AK42" s="56"/>
      <c r="AL42" s="56"/>
      <c r="AM42" s="55"/>
      <c r="AN42" s="36"/>
      <c r="AO42" s="54"/>
      <c r="AP42" s="36"/>
      <c r="AQ42" s="116" t="s">
        <v>172</v>
      </c>
      <c r="AR42" s="117"/>
      <c r="AS42" s="117"/>
      <c r="AT42" s="118" t="s">
        <v>173</v>
      </c>
      <c r="AU42" s="116" t="s">
        <v>174</v>
      </c>
      <c r="AV42" s="116" t="s">
        <v>173</v>
      </c>
      <c r="AW42" s="116"/>
      <c r="AX42" s="117"/>
      <c r="AY42" s="118" t="s">
        <v>173</v>
      </c>
      <c r="AZ42" s="117"/>
      <c r="BA42" s="116" t="s">
        <v>129</v>
      </c>
      <c r="BB42" s="36"/>
      <c r="BC42" s="57" t="s">
        <v>129</v>
      </c>
      <c r="BD42" s="56" t="s">
        <v>31</v>
      </c>
      <c r="BE42" s="56" t="s">
        <v>172</v>
      </c>
      <c r="BF42" s="56" t="s">
        <v>129</v>
      </c>
      <c r="BG42" s="36"/>
      <c r="BH42" s="57" t="s">
        <v>172</v>
      </c>
      <c r="BI42" s="56" t="s">
        <v>172</v>
      </c>
      <c r="BJ42" s="56" t="s">
        <v>33</v>
      </c>
      <c r="BK42" s="36"/>
      <c r="BL42" s="54"/>
      <c r="BM42" s="54"/>
      <c r="BN42" s="57" t="s">
        <v>175</v>
      </c>
      <c r="BO42" s="57"/>
      <c r="BP42" s="36"/>
      <c r="BQ42" s="36"/>
      <c r="BR42" s="55"/>
      <c r="BS42" s="55"/>
      <c r="BT42" s="55"/>
      <c r="BU42" s="55"/>
      <c r="BV42" s="55"/>
      <c r="BW42" s="55"/>
      <c r="BX42" s="55"/>
      <c r="BY42" s="39"/>
      <c r="BZ42" s="40"/>
      <c r="CB42" s="37"/>
      <c r="CC42" s="36"/>
      <c r="CD42" s="37"/>
      <c r="CG42" s="39">
        <f t="shared" ca="1" si="5"/>
        <v>1.9762384033508162E-2</v>
      </c>
      <c r="CH42" s="40">
        <f t="shared" ca="1" si="6"/>
        <v>98</v>
      </c>
      <c r="CJ42" s="37">
        <v>42</v>
      </c>
      <c r="CK42" s="37">
        <v>4</v>
      </c>
      <c r="CL42" s="37">
        <v>1</v>
      </c>
      <c r="CO42" s="39">
        <f t="shared" ca="1" si="7"/>
        <v>0.99126226283058549</v>
      </c>
      <c r="CP42" s="40">
        <f t="shared" ca="1" si="0"/>
        <v>1</v>
      </c>
      <c r="CQ42" s="17"/>
      <c r="CR42" s="37">
        <v>42</v>
      </c>
      <c r="CS42" s="37">
        <v>4</v>
      </c>
      <c r="CT42" s="37">
        <v>1</v>
      </c>
      <c r="CV42" s="36"/>
      <c r="CW42" s="36"/>
    </row>
    <row r="43" spans="1:101" s="1" customFormat="1" ht="36.6" customHeight="1" x14ac:dyDescent="0.25">
      <c r="A43" s="3"/>
      <c r="B43" s="4"/>
      <c r="C43" s="21"/>
      <c r="D43" s="22" t="str">
        <f ca="1">IF($AT49="","",VLOOKUP($AT49,$BT$43:$BU$53,2,FALSE))</f>
        <v/>
      </c>
      <c r="E43" s="21"/>
      <c r="F43" s="21"/>
      <c r="G43" s="23"/>
      <c r="H43" s="21"/>
      <c r="I43" s="21"/>
      <c r="J43" s="22" t="str">
        <f ca="1">IF($AT50="","",VLOOKUP($AT50,$BT$43:$BU$53,2,FALSE))</f>
        <v/>
      </c>
      <c r="K43" s="21"/>
      <c r="L43" s="24"/>
      <c r="M43" s="20"/>
      <c r="N43" s="24"/>
      <c r="O43" s="21"/>
      <c r="P43" s="22" t="str">
        <f ca="1">IF($AT51="","",VLOOKUP($AT51,$BT$43:$BU$53,2,FALSE))</f>
        <v/>
      </c>
      <c r="Q43" s="21"/>
      <c r="R43" s="5"/>
      <c r="S43" s="2"/>
      <c r="T43" s="2"/>
      <c r="U43" s="58" t="s">
        <v>130</v>
      </c>
      <c r="V43" s="2"/>
      <c r="W43" s="2"/>
      <c r="X43" s="37"/>
      <c r="Y43" s="37" t="s">
        <v>57</v>
      </c>
      <c r="Z43" s="59" t="str">
        <f ca="1">IF(AI43="ok","okok","nono")</f>
        <v>okok</v>
      </c>
      <c r="AA43" s="59" t="str">
        <f ca="1">IF(AQ43="ok","okok","nono")</f>
        <v>nono</v>
      </c>
      <c r="AB43" s="59" t="str">
        <f ca="1">IF(BH43="ok","okok","nono")</f>
        <v>nono</v>
      </c>
      <c r="AC43" s="60"/>
      <c r="AD43" s="35"/>
      <c r="AE43" s="61" t="s">
        <v>57</v>
      </c>
      <c r="AF43" s="62"/>
      <c r="AG43" s="126" t="str">
        <f t="shared" ref="AG43:AG54" ca="1" si="32">IF(BL43&lt;0,"ok",IF(AND(BL43=0,BR43&lt;0),"ok","no"))</f>
        <v>ok</v>
      </c>
      <c r="AH43" s="130">
        <f ca="1">IF(AI43="ok",AM43-1,"")</f>
        <v>4</v>
      </c>
      <c r="AI43" s="129" t="str">
        <f ca="1">IF(AL43="ok","ok",IF(AND(AK43="ok",AJ43="ok"),"ok","no"))</f>
        <v>ok</v>
      </c>
      <c r="AJ43" s="124" t="str">
        <f ca="1">IF(BR43&lt;0,"ok","no")</f>
        <v>no</v>
      </c>
      <c r="AK43" s="124" t="str">
        <f t="shared" ref="AK43:AK54" ca="1" si="33">IF(BJ43=BK43,"ok","no")</f>
        <v>no</v>
      </c>
      <c r="AL43" s="124" t="str">
        <f ca="1">IF(BL43&lt;0,"ok","no")</f>
        <v>ok</v>
      </c>
      <c r="AM43" s="63">
        <f t="shared" ref="AM43:AM54" ca="1" si="34">Z29</f>
        <v>5</v>
      </c>
      <c r="AN43" s="64">
        <f t="shared" ref="AN43:AN54" ca="1" si="35">AD29</f>
        <v>0</v>
      </c>
      <c r="AO43" s="65">
        <f t="shared" ref="AO43:AO54" ca="1" si="36">AM43-AN43</f>
        <v>5</v>
      </c>
      <c r="AP43" s="36"/>
      <c r="AQ43" s="127" t="str">
        <f ca="1">IF(AND(AS43="ok",AR43="ok"),"ok","no")</f>
        <v>no</v>
      </c>
      <c r="AR43" s="129" t="str">
        <f ca="1">IF(AY43=9,"ok","no")</f>
        <v>no</v>
      </c>
      <c r="AS43" s="124" t="str">
        <f ca="1">IF(BC43=10,"ok","no")</f>
        <v>ok</v>
      </c>
      <c r="AT43" s="136" t="str">
        <f ca="1">IF(AY43=9,AY43,IF(AU43=10,AU43,""))</f>
        <v/>
      </c>
      <c r="AU43" s="133" t="str">
        <f ca="1">IF(AND(AW43&lt;&gt;"",AV43="ok"),10,"")</f>
        <v/>
      </c>
      <c r="AV43" s="124" t="str">
        <f ca="1">IF(BL43&lt;0,"ok",IF(AND(BL43=0,BR43&lt;0),"ok","no"))</f>
        <v>ok</v>
      </c>
      <c r="AW43" s="119" t="str">
        <f ca="1">IF(BC43=10,"",BC43)</f>
        <v/>
      </c>
      <c r="AX43" s="117"/>
      <c r="AY43" s="119" t="str">
        <f ca="1">IF(AND(BA43="ok",AZ43="ok"),9,"")</f>
        <v/>
      </c>
      <c r="AZ43" s="124" t="str">
        <f ca="1">IF(BR43&lt;0,"ok","no")</f>
        <v>no</v>
      </c>
      <c r="BA43" s="123" t="str">
        <f ca="1">IF(BC43=10,"ok","no")</f>
        <v>ok</v>
      </c>
      <c r="BB43" s="36"/>
      <c r="BC43" s="150">
        <f ca="1">IF(AND(BO43="ok",BJ43=0),10,IF(BF43="ok",BJ43-1,IF(BE43="ok",10,"")))</f>
        <v>10</v>
      </c>
      <c r="BD43" s="129" t="str">
        <f t="shared" ref="BD43:BD54" ca="1" si="37">IF(BJ43=0,"ok","no")</f>
        <v>no</v>
      </c>
      <c r="BE43" s="124" t="str">
        <f t="shared" ref="BE43:BE54" ca="1" si="38">IF(BL43&lt;0,"ok","no")</f>
        <v>ok</v>
      </c>
      <c r="BF43" s="123" t="str">
        <f ca="1">IF(AND(BO43="ok",BI43="no"),"ok","no")</f>
        <v>no</v>
      </c>
      <c r="BG43" s="36"/>
      <c r="BH43" s="126" t="str">
        <f ca="1">IF(BO43="ok","ok","no")</f>
        <v>no</v>
      </c>
      <c r="BI43" s="129" t="str">
        <f ca="1">IF(BJ43=0,"ok","no")</f>
        <v>no</v>
      </c>
      <c r="BJ43" s="63">
        <f ca="1">AA29</f>
        <v>6</v>
      </c>
      <c r="BK43" s="64">
        <f ca="1">AE29</f>
        <v>9</v>
      </c>
      <c r="BL43" s="66">
        <f t="shared" ref="BL43:BL54" ca="1" si="39">BJ43-BK43</f>
        <v>-3</v>
      </c>
      <c r="BM43" s="68"/>
      <c r="BN43" s="139" t="str">
        <f ca="1">IF(BO43="ok",10,"")</f>
        <v/>
      </c>
      <c r="BO43" s="129" t="str">
        <f ca="1">IF(BR43&lt;0,"ok","no")</f>
        <v>no</v>
      </c>
      <c r="BP43" s="63">
        <f t="shared" ref="BP43:BP54" ca="1" si="40">AB29</f>
        <v>3</v>
      </c>
      <c r="BQ43" s="64">
        <f t="shared" ref="BQ43:BQ54" ca="1" si="41">AF29</f>
        <v>0</v>
      </c>
      <c r="BR43" s="67">
        <f t="shared" ref="BR43:BR54" ca="1" si="42">BP43-BQ43</f>
        <v>3</v>
      </c>
      <c r="BS43" s="68"/>
      <c r="BT43" s="110">
        <v>0</v>
      </c>
      <c r="BU43" s="111" t="s">
        <v>46</v>
      </c>
      <c r="BV43" s="68" t="s">
        <v>14</v>
      </c>
      <c r="BW43" s="68"/>
      <c r="BX43" s="68"/>
      <c r="BY43" s="39"/>
      <c r="BZ43" s="40"/>
      <c r="CB43" s="37"/>
      <c r="CC43" s="36"/>
      <c r="CD43" s="37"/>
      <c r="CG43" s="39">
        <f t="shared" ca="1" si="5"/>
        <v>0.84071744765999745</v>
      </c>
      <c r="CH43" s="40">
        <f t="shared" ca="1" si="6"/>
        <v>13</v>
      </c>
      <c r="CJ43" s="37">
        <v>43</v>
      </c>
      <c r="CK43" s="37">
        <v>4</v>
      </c>
      <c r="CL43" s="37">
        <v>2</v>
      </c>
      <c r="CO43" s="39">
        <f t="shared" ca="1" si="7"/>
        <v>0.2049683788252018</v>
      </c>
      <c r="CP43" s="40">
        <f t="shared" ca="1" si="0"/>
        <v>82</v>
      </c>
      <c r="CQ43" s="17"/>
      <c r="CR43" s="37">
        <v>43</v>
      </c>
      <c r="CS43" s="37">
        <v>4</v>
      </c>
      <c r="CT43" s="37">
        <v>2</v>
      </c>
      <c r="CV43" s="36"/>
      <c r="CW43" s="36"/>
    </row>
    <row r="44" spans="1:101" s="1" customFormat="1" ht="36.6" customHeight="1" x14ac:dyDescent="0.25">
      <c r="A44" s="6" t="str">
        <f>A17</f>
        <v>⑦</v>
      </c>
      <c r="B44" s="7"/>
      <c r="C44" s="32" t="str">
        <f ca="1">IF($AH49="","",VLOOKUP($AH49,$BT$43:$BU$53,2,FALSE))</f>
        <v>①</v>
      </c>
      <c r="D44" s="32" t="str">
        <f ca="1">IF($BC49="","",VLOOKUP($BC49,$BT$43:$BU$53,2,FALSE))</f>
        <v>⑩</v>
      </c>
      <c r="E44" s="32" t="str">
        <f ca="1">IF($BN49="","",VLOOKUP($BN49,$BT$43:$BU$53,2,FALSE))</f>
        <v/>
      </c>
      <c r="F44" s="8"/>
      <c r="G44" s="6" t="str">
        <f>G17</f>
        <v>⑧</v>
      </c>
      <c r="H44" s="7"/>
      <c r="I44" s="32" t="str">
        <f ca="1">IF($AH50="","",VLOOKUP($AH50,$BT$43:$BU$53,2,FALSE))</f>
        <v/>
      </c>
      <c r="J44" s="32" t="str">
        <f ca="1">IF($BC50="","",VLOOKUP($BC50,$BT$43:$BU$53,2,FALSE))</f>
        <v/>
      </c>
      <c r="K44" s="32" t="str">
        <f ca="1">IF($BN50="","",VLOOKUP($BN50,$BT$43:$BU$53,2,FALSE))</f>
        <v/>
      </c>
      <c r="L44" s="8"/>
      <c r="M44" s="6" t="str">
        <f>M17</f>
        <v>⑨</v>
      </c>
      <c r="N44" s="7"/>
      <c r="O44" s="32" t="str">
        <f ca="1">IF($AH51="","",VLOOKUP($AH51,$BT$43:$BU$53,2,FALSE))</f>
        <v/>
      </c>
      <c r="P44" s="32" t="str">
        <f ca="1">IF($BC51="","",VLOOKUP($BC51,$BT$43:$BU$53,2,FALSE))</f>
        <v>⑧</v>
      </c>
      <c r="Q44" s="32" t="str">
        <f ca="1">IF($BN51="","",VLOOKUP($BN51,$BT$43:$BU$53,2,FALSE))</f>
        <v>⑩</v>
      </c>
      <c r="R44" s="8"/>
      <c r="S44" s="2"/>
      <c r="T44" s="2"/>
      <c r="U44" s="58" t="s">
        <v>84</v>
      </c>
      <c r="V44" s="2"/>
      <c r="W44" s="2"/>
      <c r="X44" s="37"/>
      <c r="Y44" s="37" t="s">
        <v>58</v>
      </c>
      <c r="Z44" s="59" t="str">
        <f t="shared" ref="Z44:Z54" ca="1" si="43">IF(AI44="ok","okok","nono")</f>
        <v>okok</v>
      </c>
      <c r="AA44" s="59" t="str">
        <f t="shared" ref="AA44:AA54" ca="1" si="44">IF(AQ44="ok","okok","nono")</f>
        <v>okok</v>
      </c>
      <c r="AB44" s="59" t="str">
        <f t="shared" ref="AB44:AB54" ca="1" si="45">IF(BH44="ok","okok","nono")</f>
        <v>okok</v>
      </c>
      <c r="AC44" s="43"/>
      <c r="AD44" s="42"/>
      <c r="AE44" s="61" t="s">
        <v>58</v>
      </c>
      <c r="AF44" s="62"/>
      <c r="AG44" s="127" t="str">
        <f t="shared" ca="1" si="32"/>
        <v>ok</v>
      </c>
      <c r="AH44" s="131">
        <f t="shared" ref="AH44:AH54" ca="1" si="46">IF(AI44="ok",AM44-1,"")</f>
        <v>7</v>
      </c>
      <c r="AI44" s="129" t="str">
        <f t="shared" ref="AI44:AI54" ca="1" si="47">IF(AL44="ok","ok",IF(AND(AK44="ok",AJ44="ok"),"ok","no"))</f>
        <v>ok</v>
      </c>
      <c r="AJ44" s="124" t="str">
        <f t="shared" ref="AJ44:AJ54" ca="1" si="48">IF(BR44&lt;0,"ok","no")</f>
        <v>ok</v>
      </c>
      <c r="AK44" s="124" t="str">
        <f t="shared" ca="1" si="33"/>
        <v>no</v>
      </c>
      <c r="AL44" s="124" t="str">
        <f t="shared" ref="AL44:AL54" ca="1" si="49">IF(BL44&lt;0,"ok","no")</f>
        <v>ok</v>
      </c>
      <c r="AM44" s="69">
        <f t="shared" ca="1" si="34"/>
        <v>8</v>
      </c>
      <c r="AN44" s="41">
        <f t="shared" ca="1" si="35"/>
        <v>0</v>
      </c>
      <c r="AO44" s="70">
        <f t="shared" ca="1" si="36"/>
        <v>8</v>
      </c>
      <c r="AP44" s="36"/>
      <c r="AQ44" s="127" t="str">
        <f t="shared" ref="AQ44:AQ54" ca="1" si="50">IF(AND(AS44="ok",AR44="ok"),"ok","no")</f>
        <v>ok</v>
      </c>
      <c r="AR44" s="129" t="str">
        <f t="shared" ref="AR44:AR53" ca="1" si="51">IF(AY44=9,"ok","no")</f>
        <v>ok</v>
      </c>
      <c r="AS44" s="124" t="str">
        <f t="shared" ref="AS44:AS54" ca="1" si="52">IF(BC44=10,"ok","no")</f>
        <v>ok</v>
      </c>
      <c r="AT44" s="137">
        <f t="shared" ref="AT44:AT54" ca="1" si="53">IF(AY44=9,AY44,IF(AU44=10,AU44,""))</f>
        <v>9</v>
      </c>
      <c r="AU44" s="134" t="str">
        <f t="shared" ref="AU44:AU54" ca="1" si="54">IF(AND(AW44&lt;&gt;"",AV44="ok"),10,"")</f>
        <v/>
      </c>
      <c r="AV44" s="124" t="str">
        <f t="shared" ref="AV44:AV54" ca="1" si="55">IF(BL44&lt;0,"ok",IF(AND(BL44=0,BR44&lt;0),"ok","no"))</f>
        <v>ok</v>
      </c>
      <c r="AW44" s="120" t="str">
        <f t="shared" ref="AW44:AW54" ca="1" si="56">IF(BC44=10,"",BC44)</f>
        <v/>
      </c>
      <c r="AX44" s="117"/>
      <c r="AY44" s="120">
        <f t="shared" ref="AY44:AY54" ca="1" si="57">IF(AND(BA44="ok",AZ44="ok"),9,"")</f>
        <v>9</v>
      </c>
      <c r="AZ44" s="124" t="str">
        <f t="shared" ref="AZ44:AZ54" ca="1" si="58">IF(BR44&lt;0,"ok","no")</f>
        <v>ok</v>
      </c>
      <c r="BA44" s="123" t="str">
        <f t="shared" ref="BA44:BA54" ca="1" si="59">IF(BC44=10,"ok","no")</f>
        <v>ok</v>
      </c>
      <c r="BB44" s="36"/>
      <c r="BC44" s="140">
        <f t="shared" ref="BC44:BC54" ca="1" si="60">IF(AND(BO44="ok",BJ44=0),10,IF(BF44="ok",BJ44-1,IF(BE44="ok",10,"")))</f>
        <v>10</v>
      </c>
      <c r="BD44" s="129" t="str">
        <f t="shared" ca="1" si="37"/>
        <v>ok</v>
      </c>
      <c r="BE44" s="124" t="str">
        <f t="shared" ca="1" si="38"/>
        <v>ok</v>
      </c>
      <c r="BF44" s="123" t="str">
        <f t="shared" ref="BF44:BF54" ca="1" si="61">IF(AND(BO44="ok",BI44="no"),"ok","no")</f>
        <v>no</v>
      </c>
      <c r="BG44" s="36"/>
      <c r="BH44" s="127" t="str">
        <f t="shared" ref="BH44:BH54" ca="1" si="62">IF(BO44="ok","ok","no")</f>
        <v>ok</v>
      </c>
      <c r="BI44" s="129" t="str">
        <f t="shared" ref="BI44:BI54" ca="1" si="63">IF(BJ44=0,"ok","no")</f>
        <v>ok</v>
      </c>
      <c r="BJ44" s="69">
        <f t="shared" ref="BJ44:BJ54" ca="1" si="64">AA30</f>
        <v>0</v>
      </c>
      <c r="BK44" s="41">
        <f t="shared" ref="BK44:BK54" ca="1" si="65">AE30</f>
        <v>7</v>
      </c>
      <c r="BL44" s="71">
        <f t="shared" ca="1" si="39"/>
        <v>-7</v>
      </c>
      <c r="BM44" s="68"/>
      <c r="BN44" s="140">
        <f t="shared" ref="BN44:BN54" ca="1" si="66">IF(BO44="ok",10,"")</f>
        <v>10</v>
      </c>
      <c r="BO44" s="129" t="str">
        <f t="shared" ref="BO44:BO54" ca="1" si="67">IF(BR44&lt;0,"ok","no")</f>
        <v>ok</v>
      </c>
      <c r="BP44" s="69">
        <f t="shared" ca="1" si="40"/>
        <v>6</v>
      </c>
      <c r="BQ44" s="41">
        <f t="shared" ca="1" si="41"/>
        <v>7</v>
      </c>
      <c r="BR44" s="72">
        <f t="shared" ca="1" si="42"/>
        <v>-1</v>
      </c>
      <c r="BS44" s="68"/>
      <c r="BT44" s="112">
        <v>1</v>
      </c>
      <c r="BU44" s="113" t="s">
        <v>17</v>
      </c>
      <c r="BV44" s="68" t="s">
        <v>14</v>
      </c>
      <c r="BW44" s="68"/>
      <c r="BX44" s="68"/>
      <c r="BY44" s="39"/>
      <c r="BZ44" s="40"/>
      <c r="CB44" s="37"/>
      <c r="CC44" s="36"/>
      <c r="CD44" s="37"/>
      <c r="CG44" s="39">
        <f t="shared" ca="1" si="5"/>
        <v>0.40941929020231604</v>
      </c>
      <c r="CH44" s="40">
        <f t="shared" ca="1" si="6"/>
        <v>55</v>
      </c>
      <c r="CJ44" s="37">
        <v>44</v>
      </c>
      <c r="CK44" s="37">
        <v>4</v>
      </c>
      <c r="CL44" s="37">
        <v>3</v>
      </c>
      <c r="CO44" s="39">
        <f t="shared" ca="1" si="7"/>
        <v>0.22418875059048193</v>
      </c>
      <c r="CP44" s="40">
        <f t="shared" ca="1" si="0"/>
        <v>80</v>
      </c>
      <c r="CQ44" s="17"/>
      <c r="CR44" s="37">
        <v>44</v>
      </c>
      <c r="CS44" s="37">
        <v>4</v>
      </c>
      <c r="CT44" s="37">
        <v>3</v>
      </c>
      <c r="CV44" s="36"/>
      <c r="CW44" s="36"/>
    </row>
    <row r="45" spans="1:101" s="1" customFormat="1" ht="42" customHeight="1" x14ac:dyDescent="0.25">
      <c r="A45" s="9"/>
      <c r="B45" s="27"/>
      <c r="C45" s="28">
        <f t="shared" ref="C45:Q45" ca="1" si="68">C18</f>
        <v>2</v>
      </c>
      <c r="D45" s="11">
        <f t="shared" ca="1" si="68"/>
        <v>2</v>
      </c>
      <c r="E45" s="11">
        <f t="shared" ca="1" si="68"/>
        <v>9</v>
      </c>
      <c r="F45" s="8"/>
      <c r="G45" s="9"/>
      <c r="H45" s="27"/>
      <c r="I45" s="28">
        <f t="shared" ca="1" si="68"/>
        <v>1</v>
      </c>
      <c r="J45" s="11">
        <f t="shared" ca="1" si="68"/>
        <v>8</v>
      </c>
      <c r="K45" s="11">
        <f t="shared" ca="1" si="68"/>
        <v>5</v>
      </c>
      <c r="L45" s="8"/>
      <c r="M45" s="9"/>
      <c r="N45" s="27"/>
      <c r="O45" s="28">
        <f t="shared" ca="1" si="68"/>
        <v>4</v>
      </c>
      <c r="P45" s="11">
        <f t="shared" ca="1" si="68"/>
        <v>9</v>
      </c>
      <c r="Q45" s="11">
        <f t="shared" ca="1" si="68"/>
        <v>6</v>
      </c>
      <c r="R45" s="8"/>
      <c r="S45" s="2"/>
      <c r="T45" s="2"/>
      <c r="U45" s="58" t="s">
        <v>176</v>
      </c>
      <c r="V45" s="2"/>
      <c r="W45" s="2"/>
      <c r="X45" s="37"/>
      <c r="Y45" s="37" t="s">
        <v>59</v>
      </c>
      <c r="Z45" s="59" t="str">
        <f t="shared" ca="1" si="43"/>
        <v>okok</v>
      </c>
      <c r="AA45" s="59" t="str">
        <f t="shared" ca="1" si="44"/>
        <v>nono</v>
      </c>
      <c r="AB45" s="59" t="str">
        <f t="shared" ca="1" si="45"/>
        <v>nono</v>
      </c>
      <c r="AC45" s="43"/>
      <c r="AD45" s="42"/>
      <c r="AE45" s="61" t="s">
        <v>59</v>
      </c>
      <c r="AF45" s="62"/>
      <c r="AG45" s="127" t="str">
        <f t="shared" ca="1" si="32"/>
        <v>ok</v>
      </c>
      <c r="AH45" s="131">
        <f t="shared" ca="1" si="46"/>
        <v>8</v>
      </c>
      <c r="AI45" s="129" t="str">
        <f t="shared" ca="1" si="47"/>
        <v>ok</v>
      </c>
      <c r="AJ45" s="124" t="str">
        <f t="shared" ca="1" si="48"/>
        <v>no</v>
      </c>
      <c r="AK45" s="124" t="str">
        <f t="shared" ca="1" si="33"/>
        <v>no</v>
      </c>
      <c r="AL45" s="124" t="str">
        <f t="shared" ca="1" si="49"/>
        <v>ok</v>
      </c>
      <c r="AM45" s="69">
        <f t="shared" ca="1" si="34"/>
        <v>9</v>
      </c>
      <c r="AN45" s="41">
        <f t="shared" ca="1" si="35"/>
        <v>0</v>
      </c>
      <c r="AO45" s="70">
        <f t="shared" ca="1" si="36"/>
        <v>9</v>
      </c>
      <c r="AP45" s="36"/>
      <c r="AQ45" s="127" t="str">
        <f t="shared" ca="1" si="50"/>
        <v>no</v>
      </c>
      <c r="AR45" s="129" t="str">
        <f t="shared" ca="1" si="51"/>
        <v>no</v>
      </c>
      <c r="AS45" s="124" t="str">
        <f t="shared" ca="1" si="52"/>
        <v>ok</v>
      </c>
      <c r="AT45" s="137" t="str">
        <f t="shared" ca="1" si="53"/>
        <v/>
      </c>
      <c r="AU45" s="134" t="str">
        <f t="shared" ca="1" si="54"/>
        <v/>
      </c>
      <c r="AV45" s="124" t="str">
        <f t="shared" ca="1" si="55"/>
        <v>ok</v>
      </c>
      <c r="AW45" s="120" t="str">
        <f t="shared" ca="1" si="56"/>
        <v/>
      </c>
      <c r="AX45" s="117"/>
      <c r="AY45" s="120" t="str">
        <f t="shared" ca="1" si="57"/>
        <v/>
      </c>
      <c r="AZ45" s="124" t="str">
        <f t="shared" ca="1" si="58"/>
        <v>no</v>
      </c>
      <c r="BA45" s="123" t="str">
        <f t="shared" ca="1" si="59"/>
        <v>ok</v>
      </c>
      <c r="BB45" s="36"/>
      <c r="BC45" s="140">
        <f t="shared" ca="1" si="60"/>
        <v>10</v>
      </c>
      <c r="BD45" s="129" t="str">
        <f t="shared" ca="1" si="37"/>
        <v>no</v>
      </c>
      <c r="BE45" s="124" t="str">
        <f t="shared" ca="1" si="38"/>
        <v>ok</v>
      </c>
      <c r="BF45" s="123" t="str">
        <f t="shared" ca="1" si="61"/>
        <v>no</v>
      </c>
      <c r="BG45" s="36"/>
      <c r="BH45" s="127" t="str">
        <f t="shared" ca="1" si="62"/>
        <v>no</v>
      </c>
      <c r="BI45" s="129" t="str">
        <f t="shared" ca="1" si="63"/>
        <v>no</v>
      </c>
      <c r="BJ45" s="69">
        <f t="shared" ca="1" si="64"/>
        <v>6</v>
      </c>
      <c r="BK45" s="41">
        <f t="shared" ca="1" si="65"/>
        <v>8</v>
      </c>
      <c r="BL45" s="71">
        <f t="shared" ca="1" si="39"/>
        <v>-2</v>
      </c>
      <c r="BM45" s="68"/>
      <c r="BN45" s="140" t="str">
        <f t="shared" ca="1" si="66"/>
        <v/>
      </c>
      <c r="BO45" s="129" t="str">
        <f t="shared" ca="1" si="67"/>
        <v>no</v>
      </c>
      <c r="BP45" s="69">
        <f t="shared" ca="1" si="40"/>
        <v>9</v>
      </c>
      <c r="BQ45" s="41">
        <f t="shared" ca="1" si="41"/>
        <v>1</v>
      </c>
      <c r="BR45" s="72">
        <f t="shared" ca="1" si="42"/>
        <v>8</v>
      </c>
      <c r="BS45" s="68"/>
      <c r="BT45" s="112">
        <v>2</v>
      </c>
      <c r="BU45" s="113" t="s">
        <v>103</v>
      </c>
      <c r="BV45" s="68" t="s">
        <v>14</v>
      </c>
      <c r="BW45" s="68"/>
      <c r="BX45" s="68"/>
      <c r="BY45" s="39"/>
      <c r="BZ45" s="40"/>
      <c r="CB45" s="37"/>
      <c r="CC45" s="36"/>
      <c r="CD45" s="37"/>
      <c r="CG45" s="39">
        <f t="shared" ca="1" si="5"/>
        <v>0.75554017843749444</v>
      </c>
      <c r="CH45" s="40">
        <f t="shared" ca="1" si="6"/>
        <v>20</v>
      </c>
      <c r="CJ45" s="37">
        <v>45</v>
      </c>
      <c r="CK45" s="37">
        <v>4</v>
      </c>
      <c r="CL45" s="37">
        <v>4</v>
      </c>
      <c r="CO45" s="39">
        <f t="shared" ca="1" si="7"/>
        <v>0.83198299439317802</v>
      </c>
      <c r="CP45" s="40">
        <f t="shared" ca="1" si="0"/>
        <v>24</v>
      </c>
      <c r="CQ45" s="17"/>
      <c r="CR45" s="37">
        <v>45</v>
      </c>
      <c r="CS45" s="37">
        <v>4</v>
      </c>
      <c r="CT45" s="37">
        <v>4</v>
      </c>
      <c r="CV45" s="36"/>
      <c r="CW45" s="36"/>
    </row>
    <row r="46" spans="1:101" s="1" customFormat="1" ht="42" customHeight="1" thickBot="1" x14ac:dyDescent="0.3">
      <c r="A46" s="9"/>
      <c r="B46" s="12" t="str">
        <f t="shared" ref="B46:Q46" si="69">B19</f>
        <v>－</v>
      </c>
      <c r="C46" s="13">
        <f t="shared" ca="1" si="69"/>
        <v>0</v>
      </c>
      <c r="D46" s="13">
        <f t="shared" ca="1" si="69"/>
        <v>7</v>
      </c>
      <c r="E46" s="13">
        <f t="shared" ca="1" si="69"/>
        <v>4</v>
      </c>
      <c r="F46" s="8"/>
      <c r="G46" s="9"/>
      <c r="H46" s="12" t="str">
        <f t="shared" si="69"/>
        <v>－</v>
      </c>
      <c r="I46" s="13">
        <f t="shared" ca="1" si="69"/>
        <v>0</v>
      </c>
      <c r="J46" s="13">
        <f t="shared" ca="1" si="69"/>
        <v>5</v>
      </c>
      <c r="K46" s="13">
        <f t="shared" ca="1" si="69"/>
        <v>4</v>
      </c>
      <c r="L46" s="8"/>
      <c r="M46" s="9"/>
      <c r="N46" s="12" t="str">
        <f t="shared" si="69"/>
        <v>－</v>
      </c>
      <c r="O46" s="13">
        <f t="shared" ca="1" si="69"/>
        <v>0</v>
      </c>
      <c r="P46" s="13">
        <f t="shared" ca="1" si="69"/>
        <v>1</v>
      </c>
      <c r="Q46" s="13">
        <f t="shared" ca="1" si="69"/>
        <v>8</v>
      </c>
      <c r="R46" s="8"/>
      <c r="S46" s="2"/>
      <c r="T46" s="2"/>
      <c r="U46" s="58" t="s">
        <v>86</v>
      </c>
      <c r="V46" s="2"/>
      <c r="W46" s="2"/>
      <c r="X46" s="37"/>
      <c r="Y46" s="37" t="s">
        <v>60</v>
      </c>
      <c r="Z46" s="59" t="str">
        <f t="shared" ca="1" si="43"/>
        <v>okok</v>
      </c>
      <c r="AA46" s="59" t="str">
        <f t="shared" ca="1" si="44"/>
        <v>nono</v>
      </c>
      <c r="AB46" s="59" t="str">
        <f t="shared" ca="1" si="45"/>
        <v>okok</v>
      </c>
      <c r="AC46" s="43"/>
      <c r="AD46" s="42"/>
      <c r="AE46" s="61" t="s">
        <v>60</v>
      </c>
      <c r="AF46" s="62"/>
      <c r="AG46" s="127" t="str">
        <f t="shared" ca="1" si="32"/>
        <v>ok</v>
      </c>
      <c r="AH46" s="131">
        <f t="shared" ca="1" si="46"/>
        <v>2</v>
      </c>
      <c r="AI46" s="129" t="str">
        <f t="shared" ca="1" si="47"/>
        <v>ok</v>
      </c>
      <c r="AJ46" s="124" t="str">
        <f t="shared" ca="1" si="48"/>
        <v>ok</v>
      </c>
      <c r="AK46" s="124" t="str">
        <f t="shared" ca="1" si="33"/>
        <v>no</v>
      </c>
      <c r="AL46" s="124" t="str">
        <f t="shared" ca="1" si="49"/>
        <v>ok</v>
      </c>
      <c r="AM46" s="69">
        <f t="shared" ca="1" si="34"/>
        <v>3</v>
      </c>
      <c r="AN46" s="41">
        <f t="shared" ca="1" si="35"/>
        <v>0</v>
      </c>
      <c r="AO46" s="70">
        <f t="shared" ca="1" si="36"/>
        <v>3</v>
      </c>
      <c r="AP46" s="36"/>
      <c r="AQ46" s="127" t="str">
        <f t="shared" ca="1" si="50"/>
        <v>no</v>
      </c>
      <c r="AR46" s="129" t="str">
        <f t="shared" ca="1" si="51"/>
        <v>no</v>
      </c>
      <c r="AS46" s="124" t="str">
        <f t="shared" ca="1" si="52"/>
        <v>no</v>
      </c>
      <c r="AT46" s="137">
        <f t="shared" ca="1" si="53"/>
        <v>10</v>
      </c>
      <c r="AU46" s="134">
        <f t="shared" ca="1" si="54"/>
        <v>10</v>
      </c>
      <c r="AV46" s="124" t="str">
        <f t="shared" ca="1" si="55"/>
        <v>ok</v>
      </c>
      <c r="AW46" s="120">
        <f t="shared" ca="1" si="56"/>
        <v>4</v>
      </c>
      <c r="AX46" s="117"/>
      <c r="AY46" s="120" t="str">
        <f t="shared" ca="1" si="57"/>
        <v/>
      </c>
      <c r="AZ46" s="124" t="str">
        <f t="shared" ca="1" si="58"/>
        <v>ok</v>
      </c>
      <c r="BA46" s="123" t="str">
        <f t="shared" ca="1" si="59"/>
        <v>no</v>
      </c>
      <c r="BB46" s="36"/>
      <c r="BC46" s="140">
        <f t="shared" ca="1" si="60"/>
        <v>4</v>
      </c>
      <c r="BD46" s="129" t="str">
        <f t="shared" ca="1" si="37"/>
        <v>no</v>
      </c>
      <c r="BE46" s="124" t="str">
        <f t="shared" ca="1" si="38"/>
        <v>ok</v>
      </c>
      <c r="BF46" s="123" t="str">
        <f t="shared" ca="1" si="61"/>
        <v>ok</v>
      </c>
      <c r="BG46" s="36"/>
      <c r="BH46" s="127" t="str">
        <f t="shared" ca="1" si="62"/>
        <v>ok</v>
      </c>
      <c r="BI46" s="129" t="str">
        <f t="shared" ca="1" si="63"/>
        <v>no</v>
      </c>
      <c r="BJ46" s="69">
        <f t="shared" ca="1" si="64"/>
        <v>5</v>
      </c>
      <c r="BK46" s="41">
        <f t="shared" ca="1" si="65"/>
        <v>9</v>
      </c>
      <c r="BL46" s="71">
        <f t="shared" ca="1" si="39"/>
        <v>-4</v>
      </c>
      <c r="BM46" s="68"/>
      <c r="BN46" s="140">
        <f t="shared" ca="1" si="66"/>
        <v>10</v>
      </c>
      <c r="BO46" s="129" t="str">
        <f t="shared" ca="1" si="67"/>
        <v>ok</v>
      </c>
      <c r="BP46" s="69">
        <f t="shared" ca="1" si="40"/>
        <v>1</v>
      </c>
      <c r="BQ46" s="41">
        <f t="shared" ca="1" si="41"/>
        <v>8</v>
      </c>
      <c r="BR46" s="72">
        <f t="shared" ca="1" si="42"/>
        <v>-7</v>
      </c>
      <c r="BS46" s="68"/>
      <c r="BT46" s="112">
        <v>3</v>
      </c>
      <c r="BU46" s="113" t="s">
        <v>18</v>
      </c>
      <c r="BV46" s="68" t="s">
        <v>14</v>
      </c>
      <c r="BW46" s="68"/>
      <c r="BX46" s="68"/>
      <c r="BY46" s="39"/>
      <c r="BZ46" s="40"/>
      <c r="CB46" s="37"/>
      <c r="CC46" s="36"/>
      <c r="CD46" s="37"/>
      <c r="CG46" s="39">
        <f t="shared" ca="1" si="5"/>
        <v>0.19061073177119436</v>
      </c>
      <c r="CH46" s="40">
        <f t="shared" ca="1" si="6"/>
        <v>78</v>
      </c>
      <c r="CJ46" s="37">
        <v>46</v>
      </c>
      <c r="CK46" s="37">
        <v>4</v>
      </c>
      <c r="CL46" s="37">
        <v>5</v>
      </c>
      <c r="CO46" s="39">
        <f t="shared" ca="1" si="7"/>
        <v>0.81596004717984671</v>
      </c>
      <c r="CP46" s="40">
        <f t="shared" ca="1" si="0"/>
        <v>25</v>
      </c>
      <c r="CQ46" s="17"/>
      <c r="CR46" s="37">
        <v>46</v>
      </c>
      <c r="CS46" s="37">
        <v>4</v>
      </c>
      <c r="CT46" s="37">
        <v>5</v>
      </c>
      <c r="CV46" s="36"/>
      <c r="CW46" s="36"/>
    </row>
    <row r="47" spans="1:101" s="1" customFormat="1" ht="42" customHeight="1" x14ac:dyDescent="0.25">
      <c r="A47" s="9"/>
      <c r="B47" s="29"/>
      <c r="C47" s="30">
        <f ca="1">MOD(ROUNDDOWN(AM35/100,0),10)</f>
        <v>1</v>
      </c>
      <c r="D47" s="30">
        <f ca="1">MOD(ROUNDDOWN(AM35/10,0),10)</f>
        <v>5</v>
      </c>
      <c r="E47" s="30">
        <f ca="1">MOD(AM35,10)</f>
        <v>5</v>
      </c>
      <c r="F47" s="8"/>
      <c r="G47" s="9"/>
      <c r="H47" s="29"/>
      <c r="I47" s="30">
        <f ca="1">MOD(ROUNDDOWN(AM36/100,0),10)</f>
        <v>1</v>
      </c>
      <c r="J47" s="30">
        <f ca="1">MOD(ROUNDDOWN(AM36/10,0),10)</f>
        <v>3</v>
      </c>
      <c r="K47" s="30">
        <f ca="1">MOD(AM36,10)</f>
        <v>1</v>
      </c>
      <c r="L47" s="8"/>
      <c r="M47" s="9"/>
      <c r="N47" s="29"/>
      <c r="O47" s="30">
        <f ca="1">MOD(ROUNDDOWN(AM37/100,0),10)</f>
        <v>4</v>
      </c>
      <c r="P47" s="30">
        <f ca="1">MOD(ROUNDDOWN(AM37/10,0),10)</f>
        <v>7</v>
      </c>
      <c r="Q47" s="30">
        <f ca="1">MOD(AM37,10)</f>
        <v>8</v>
      </c>
      <c r="R47" s="8"/>
      <c r="S47" s="2"/>
      <c r="T47" s="2"/>
      <c r="U47" s="58" t="s">
        <v>177</v>
      </c>
      <c r="V47" s="2"/>
      <c r="W47" s="2"/>
      <c r="X47" s="37"/>
      <c r="Y47" s="37" t="s">
        <v>61</v>
      </c>
      <c r="Z47" s="59" t="str">
        <f t="shared" ca="1" si="43"/>
        <v>okok</v>
      </c>
      <c r="AA47" s="59" t="str">
        <f t="shared" ca="1" si="44"/>
        <v>nono</v>
      </c>
      <c r="AB47" s="59" t="str">
        <f t="shared" ca="1" si="45"/>
        <v>okok</v>
      </c>
      <c r="AC47" s="43"/>
      <c r="AD47" s="42"/>
      <c r="AE47" s="61" t="s">
        <v>61</v>
      </c>
      <c r="AF47" s="62"/>
      <c r="AG47" s="127" t="str">
        <f t="shared" ca="1" si="32"/>
        <v>ok</v>
      </c>
      <c r="AH47" s="131">
        <f t="shared" ca="1" si="46"/>
        <v>6</v>
      </c>
      <c r="AI47" s="129" t="str">
        <f t="shared" ca="1" si="47"/>
        <v>ok</v>
      </c>
      <c r="AJ47" s="124" t="str">
        <f t="shared" ca="1" si="48"/>
        <v>ok</v>
      </c>
      <c r="AK47" s="124" t="str">
        <f t="shared" ca="1" si="33"/>
        <v>no</v>
      </c>
      <c r="AL47" s="124" t="str">
        <f t="shared" ca="1" si="49"/>
        <v>ok</v>
      </c>
      <c r="AM47" s="69">
        <f t="shared" ca="1" si="34"/>
        <v>7</v>
      </c>
      <c r="AN47" s="41">
        <f t="shared" ca="1" si="35"/>
        <v>0</v>
      </c>
      <c r="AO47" s="70">
        <f t="shared" ca="1" si="36"/>
        <v>7</v>
      </c>
      <c r="AP47" s="36"/>
      <c r="AQ47" s="127" t="str">
        <f t="shared" ca="1" si="50"/>
        <v>no</v>
      </c>
      <c r="AR47" s="129" t="str">
        <f t="shared" ca="1" si="51"/>
        <v>no</v>
      </c>
      <c r="AS47" s="124" t="str">
        <f t="shared" ca="1" si="52"/>
        <v>no</v>
      </c>
      <c r="AT47" s="137">
        <f t="shared" ca="1" si="53"/>
        <v>10</v>
      </c>
      <c r="AU47" s="134">
        <f t="shared" ca="1" si="54"/>
        <v>10</v>
      </c>
      <c r="AV47" s="124" t="str">
        <f t="shared" ca="1" si="55"/>
        <v>ok</v>
      </c>
      <c r="AW47" s="120">
        <f t="shared" ca="1" si="56"/>
        <v>1</v>
      </c>
      <c r="AX47" s="117"/>
      <c r="AY47" s="120" t="str">
        <f t="shared" ca="1" si="57"/>
        <v/>
      </c>
      <c r="AZ47" s="124" t="str">
        <f t="shared" ca="1" si="58"/>
        <v>ok</v>
      </c>
      <c r="BA47" s="123" t="str">
        <f t="shared" ca="1" si="59"/>
        <v>no</v>
      </c>
      <c r="BB47" s="36"/>
      <c r="BC47" s="140">
        <f t="shared" ca="1" si="60"/>
        <v>1</v>
      </c>
      <c r="BD47" s="129" t="str">
        <f t="shared" ca="1" si="37"/>
        <v>no</v>
      </c>
      <c r="BE47" s="124" t="str">
        <f t="shared" ca="1" si="38"/>
        <v>ok</v>
      </c>
      <c r="BF47" s="123" t="str">
        <f t="shared" ca="1" si="61"/>
        <v>ok</v>
      </c>
      <c r="BG47" s="36"/>
      <c r="BH47" s="127" t="str">
        <f t="shared" ca="1" si="62"/>
        <v>ok</v>
      </c>
      <c r="BI47" s="129" t="str">
        <f t="shared" ca="1" si="63"/>
        <v>no</v>
      </c>
      <c r="BJ47" s="69">
        <f t="shared" ca="1" si="64"/>
        <v>2</v>
      </c>
      <c r="BK47" s="41">
        <f t="shared" ca="1" si="65"/>
        <v>3</v>
      </c>
      <c r="BL47" s="71">
        <f t="shared" ca="1" si="39"/>
        <v>-1</v>
      </c>
      <c r="BM47" s="68"/>
      <c r="BN47" s="140">
        <f t="shared" ca="1" si="66"/>
        <v>10</v>
      </c>
      <c r="BO47" s="129" t="str">
        <f t="shared" ca="1" si="67"/>
        <v>ok</v>
      </c>
      <c r="BP47" s="69">
        <f t="shared" ca="1" si="40"/>
        <v>1</v>
      </c>
      <c r="BQ47" s="41">
        <f t="shared" ca="1" si="41"/>
        <v>4</v>
      </c>
      <c r="BR47" s="72">
        <f t="shared" ca="1" si="42"/>
        <v>-3</v>
      </c>
      <c r="BS47" s="68"/>
      <c r="BT47" s="112">
        <v>4</v>
      </c>
      <c r="BU47" s="113" t="s">
        <v>104</v>
      </c>
      <c r="BV47" s="68" t="s">
        <v>14</v>
      </c>
      <c r="BW47" s="68"/>
      <c r="BX47" s="68"/>
      <c r="BY47" s="39"/>
      <c r="BZ47" s="40"/>
      <c r="CB47" s="37"/>
      <c r="CC47" s="36"/>
      <c r="CD47" s="37"/>
      <c r="CG47" s="39">
        <f t="shared" ca="1" si="5"/>
        <v>0.35378023507271394</v>
      </c>
      <c r="CH47" s="40">
        <f t="shared" ca="1" si="6"/>
        <v>61</v>
      </c>
      <c r="CJ47" s="37">
        <v>47</v>
      </c>
      <c r="CK47" s="37">
        <v>4</v>
      </c>
      <c r="CL47" s="37">
        <v>6</v>
      </c>
      <c r="CO47" s="39">
        <f t="shared" ca="1" si="7"/>
        <v>0.50200122545005854</v>
      </c>
      <c r="CP47" s="40">
        <f t="shared" ca="1" si="0"/>
        <v>51</v>
      </c>
      <c r="CR47" s="37">
        <v>47</v>
      </c>
      <c r="CS47" s="37">
        <v>4</v>
      </c>
      <c r="CT47" s="37">
        <v>6</v>
      </c>
      <c r="CV47" s="36"/>
      <c r="CW47" s="36"/>
    </row>
    <row r="48" spans="1:101" s="1" customFormat="1" ht="15" customHeight="1" x14ac:dyDescent="0.25">
      <c r="A48" s="14"/>
      <c r="B48" s="31"/>
      <c r="C48" s="31"/>
      <c r="D48" s="31"/>
      <c r="E48" s="31"/>
      <c r="F48" s="16"/>
      <c r="G48" s="14"/>
      <c r="H48" s="31"/>
      <c r="I48" s="31"/>
      <c r="J48" s="31"/>
      <c r="K48" s="31"/>
      <c r="L48" s="16"/>
      <c r="M48" s="14"/>
      <c r="N48" s="31"/>
      <c r="O48" s="31"/>
      <c r="P48" s="31"/>
      <c r="Q48" s="31"/>
      <c r="R48" s="16"/>
      <c r="S48" s="2"/>
      <c r="T48" s="2"/>
      <c r="U48" s="58" t="s">
        <v>88</v>
      </c>
      <c r="V48" s="2"/>
      <c r="W48" s="2"/>
      <c r="X48" s="37"/>
      <c r="Y48" s="37" t="s">
        <v>62</v>
      </c>
      <c r="Z48" s="59" t="str">
        <f t="shared" ca="1" si="43"/>
        <v>okok</v>
      </c>
      <c r="AA48" s="59" t="str">
        <f t="shared" ca="1" si="44"/>
        <v>nono</v>
      </c>
      <c r="AB48" s="59" t="str">
        <f t="shared" ca="1" si="45"/>
        <v>okok</v>
      </c>
      <c r="AC48" s="43"/>
      <c r="AD48" s="42"/>
      <c r="AE48" s="61" t="s">
        <v>62</v>
      </c>
      <c r="AF48" s="62"/>
      <c r="AG48" s="127" t="str">
        <f t="shared" ca="1" si="32"/>
        <v>ok</v>
      </c>
      <c r="AH48" s="131">
        <f t="shared" ca="1" si="46"/>
        <v>0</v>
      </c>
      <c r="AI48" s="129" t="str">
        <f t="shared" ca="1" si="47"/>
        <v>ok</v>
      </c>
      <c r="AJ48" s="124" t="str">
        <f t="shared" ca="1" si="48"/>
        <v>ok</v>
      </c>
      <c r="AK48" s="124" t="str">
        <f t="shared" ca="1" si="33"/>
        <v>no</v>
      </c>
      <c r="AL48" s="124" t="str">
        <f t="shared" ca="1" si="49"/>
        <v>ok</v>
      </c>
      <c r="AM48" s="69">
        <f t="shared" ca="1" si="34"/>
        <v>1</v>
      </c>
      <c r="AN48" s="41">
        <f t="shared" ca="1" si="35"/>
        <v>0</v>
      </c>
      <c r="AO48" s="70">
        <f t="shared" ca="1" si="36"/>
        <v>1</v>
      </c>
      <c r="AP48" s="36"/>
      <c r="AQ48" s="127" t="str">
        <f t="shared" ca="1" si="50"/>
        <v>no</v>
      </c>
      <c r="AR48" s="129" t="str">
        <f t="shared" ca="1" si="51"/>
        <v>no</v>
      </c>
      <c r="AS48" s="124" t="str">
        <f t="shared" ca="1" si="52"/>
        <v>no</v>
      </c>
      <c r="AT48" s="137">
        <f t="shared" ca="1" si="53"/>
        <v>10</v>
      </c>
      <c r="AU48" s="134">
        <f t="shared" ca="1" si="54"/>
        <v>10</v>
      </c>
      <c r="AV48" s="124" t="str">
        <f t="shared" ca="1" si="55"/>
        <v>ok</v>
      </c>
      <c r="AW48" s="120">
        <f t="shared" ca="1" si="56"/>
        <v>3</v>
      </c>
      <c r="AX48" s="117"/>
      <c r="AY48" s="120" t="str">
        <f t="shared" ca="1" si="57"/>
        <v/>
      </c>
      <c r="AZ48" s="124" t="str">
        <f t="shared" ca="1" si="58"/>
        <v>ok</v>
      </c>
      <c r="BA48" s="123" t="str">
        <f t="shared" ca="1" si="59"/>
        <v>no</v>
      </c>
      <c r="BB48" s="36"/>
      <c r="BC48" s="140">
        <f t="shared" ca="1" si="60"/>
        <v>3</v>
      </c>
      <c r="BD48" s="129" t="str">
        <f t="shared" ca="1" si="37"/>
        <v>no</v>
      </c>
      <c r="BE48" s="124" t="str">
        <f t="shared" ca="1" si="38"/>
        <v>ok</v>
      </c>
      <c r="BF48" s="123" t="str">
        <f t="shared" ca="1" si="61"/>
        <v>ok</v>
      </c>
      <c r="BG48" s="36"/>
      <c r="BH48" s="127" t="str">
        <f t="shared" ca="1" si="62"/>
        <v>ok</v>
      </c>
      <c r="BI48" s="129" t="str">
        <f t="shared" ca="1" si="63"/>
        <v>no</v>
      </c>
      <c r="BJ48" s="69">
        <f t="shared" ca="1" si="64"/>
        <v>4</v>
      </c>
      <c r="BK48" s="41">
        <f t="shared" ca="1" si="65"/>
        <v>7</v>
      </c>
      <c r="BL48" s="71">
        <f t="shared" ca="1" si="39"/>
        <v>-3</v>
      </c>
      <c r="BM48" s="68"/>
      <c r="BN48" s="140">
        <f t="shared" ca="1" si="66"/>
        <v>10</v>
      </c>
      <c r="BO48" s="129" t="str">
        <f t="shared" ca="1" si="67"/>
        <v>ok</v>
      </c>
      <c r="BP48" s="69">
        <f t="shared" ca="1" si="40"/>
        <v>1</v>
      </c>
      <c r="BQ48" s="41">
        <f t="shared" ca="1" si="41"/>
        <v>3</v>
      </c>
      <c r="BR48" s="72">
        <f t="shared" ca="1" si="42"/>
        <v>-2</v>
      </c>
      <c r="BS48" s="68"/>
      <c r="BT48" s="112">
        <v>5</v>
      </c>
      <c r="BU48" s="113" t="s">
        <v>105</v>
      </c>
      <c r="BV48" s="68" t="s">
        <v>14</v>
      </c>
      <c r="BW48" s="68"/>
      <c r="BX48" s="68"/>
      <c r="BY48" s="39"/>
      <c r="BZ48" s="40"/>
      <c r="CB48" s="37"/>
      <c r="CC48" s="36"/>
      <c r="CD48" s="37"/>
      <c r="CG48" s="39">
        <f t="shared" ca="1" si="5"/>
        <v>0.27595010885987525</v>
      </c>
      <c r="CH48" s="40">
        <f t="shared" ca="1" si="6"/>
        <v>71</v>
      </c>
      <c r="CJ48" s="37">
        <v>48</v>
      </c>
      <c r="CK48" s="36">
        <v>4</v>
      </c>
      <c r="CL48" s="37">
        <v>7</v>
      </c>
      <c r="CO48" s="39">
        <f t="shared" ca="1" si="7"/>
        <v>0.22797972093227925</v>
      </c>
      <c r="CP48" s="40">
        <f t="shared" ca="1" si="0"/>
        <v>79</v>
      </c>
      <c r="CR48" s="37">
        <v>48</v>
      </c>
      <c r="CS48" s="36">
        <v>4</v>
      </c>
      <c r="CT48" s="37">
        <v>7</v>
      </c>
      <c r="CV48" s="36"/>
      <c r="CW48" s="36"/>
    </row>
    <row r="49" spans="1:101" s="1" customFormat="1" ht="36.6" customHeight="1" x14ac:dyDescent="0.25">
      <c r="A49" s="3"/>
      <c r="B49" s="4"/>
      <c r="C49" s="21"/>
      <c r="D49" s="22" t="str">
        <f ca="1">IF($AT52="","",VLOOKUP($AT52,$BT$43:$BU$53,2,FALSE))</f>
        <v/>
      </c>
      <c r="E49" s="21"/>
      <c r="F49" s="21"/>
      <c r="G49" s="23"/>
      <c r="H49" s="21"/>
      <c r="I49" s="21"/>
      <c r="J49" s="22" t="str">
        <f ca="1">IF($AT53="","",VLOOKUP($AT53,$BT$43:$BU$53,2,FALSE))</f>
        <v/>
      </c>
      <c r="K49" s="21"/>
      <c r="L49" s="24"/>
      <c r="M49" s="20"/>
      <c r="N49" s="24"/>
      <c r="O49" s="21"/>
      <c r="P49" s="22" t="str">
        <f ca="1">IF($AT54="","",VLOOKUP($AT54,$BT$43:$BU$53,2,FALSE))</f>
        <v/>
      </c>
      <c r="Q49" s="21"/>
      <c r="R49" s="5"/>
      <c r="S49" s="2"/>
      <c r="T49" s="2"/>
      <c r="U49" s="58" t="s">
        <v>94</v>
      </c>
      <c r="V49" s="2"/>
      <c r="W49" s="2"/>
      <c r="X49" s="37"/>
      <c r="Y49" s="37" t="s">
        <v>63</v>
      </c>
      <c r="Z49" s="59" t="str">
        <f t="shared" ca="1" si="43"/>
        <v>okok</v>
      </c>
      <c r="AA49" s="59" t="str">
        <f t="shared" ca="1" si="44"/>
        <v>nono</v>
      </c>
      <c r="AB49" s="59" t="str">
        <f t="shared" ca="1" si="45"/>
        <v>nono</v>
      </c>
      <c r="AC49" s="43"/>
      <c r="AD49" s="73"/>
      <c r="AE49" s="61" t="s">
        <v>63</v>
      </c>
      <c r="AF49" s="62"/>
      <c r="AG49" s="127" t="str">
        <f t="shared" ca="1" si="32"/>
        <v>ok</v>
      </c>
      <c r="AH49" s="131">
        <f t="shared" ca="1" si="46"/>
        <v>1</v>
      </c>
      <c r="AI49" s="129" t="str">
        <f t="shared" ca="1" si="47"/>
        <v>ok</v>
      </c>
      <c r="AJ49" s="124" t="str">
        <f t="shared" ca="1" si="48"/>
        <v>no</v>
      </c>
      <c r="AK49" s="124" t="str">
        <f t="shared" ca="1" si="33"/>
        <v>no</v>
      </c>
      <c r="AL49" s="124" t="str">
        <f t="shared" ca="1" si="49"/>
        <v>ok</v>
      </c>
      <c r="AM49" s="69">
        <f t="shared" ca="1" si="34"/>
        <v>2</v>
      </c>
      <c r="AN49" s="41">
        <f t="shared" ca="1" si="35"/>
        <v>0</v>
      </c>
      <c r="AO49" s="70">
        <f t="shared" ca="1" si="36"/>
        <v>2</v>
      </c>
      <c r="AP49" s="36"/>
      <c r="AQ49" s="127" t="str">
        <f t="shared" ca="1" si="50"/>
        <v>no</v>
      </c>
      <c r="AR49" s="129" t="str">
        <f ca="1">IF(AY49=9,"ok","no")</f>
        <v>no</v>
      </c>
      <c r="AS49" s="124" t="str">
        <f t="shared" ca="1" si="52"/>
        <v>ok</v>
      </c>
      <c r="AT49" s="137" t="str">
        <f ca="1">IF(AY49=9,AY49,IF(AU49=10,AU49,""))</f>
        <v/>
      </c>
      <c r="AU49" s="134" t="str">
        <f t="shared" ca="1" si="54"/>
        <v/>
      </c>
      <c r="AV49" s="124" t="str">
        <f t="shared" ca="1" si="55"/>
        <v>ok</v>
      </c>
      <c r="AW49" s="120" t="str">
        <f t="shared" ca="1" si="56"/>
        <v/>
      </c>
      <c r="AX49" s="117"/>
      <c r="AY49" s="120" t="str">
        <f t="shared" ca="1" si="57"/>
        <v/>
      </c>
      <c r="AZ49" s="124" t="str">
        <f t="shared" ca="1" si="58"/>
        <v>no</v>
      </c>
      <c r="BA49" s="123" t="str">
        <f t="shared" ca="1" si="59"/>
        <v>ok</v>
      </c>
      <c r="BB49" s="36"/>
      <c r="BC49" s="140">
        <f t="shared" ca="1" si="60"/>
        <v>10</v>
      </c>
      <c r="BD49" s="129" t="str">
        <f t="shared" ca="1" si="37"/>
        <v>no</v>
      </c>
      <c r="BE49" s="124" t="str">
        <f t="shared" ca="1" si="38"/>
        <v>ok</v>
      </c>
      <c r="BF49" s="123" t="str">
        <f t="shared" ca="1" si="61"/>
        <v>no</v>
      </c>
      <c r="BG49" s="36"/>
      <c r="BH49" s="127" t="str">
        <f t="shared" ca="1" si="62"/>
        <v>no</v>
      </c>
      <c r="BI49" s="129" t="str">
        <f t="shared" ca="1" si="63"/>
        <v>no</v>
      </c>
      <c r="BJ49" s="69">
        <f t="shared" ca="1" si="64"/>
        <v>2</v>
      </c>
      <c r="BK49" s="41">
        <f t="shared" ca="1" si="65"/>
        <v>7</v>
      </c>
      <c r="BL49" s="71">
        <f t="shared" ca="1" si="39"/>
        <v>-5</v>
      </c>
      <c r="BM49" s="68"/>
      <c r="BN49" s="140" t="str">
        <f t="shared" ca="1" si="66"/>
        <v/>
      </c>
      <c r="BO49" s="129" t="str">
        <f t="shared" ca="1" si="67"/>
        <v>no</v>
      </c>
      <c r="BP49" s="69">
        <f t="shared" ca="1" si="40"/>
        <v>9</v>
      </c>
      <c r="BQ49" s="41">
        <f t="shared" ca="1" si="41"/>
        <v>4</v>
      </c>
      <c r="BR49" s="72">
        <f t="shared" ca="1" si="42"/>
        <v>5</v>
      </c>
      <c r="BS49" s="68"/>
      <c r="BT49" s="112">
        <v>6</v>
      </c>
      <c r="BU49" s="113" t="s">
        <v>108</v>
      </c>
      <c r="BV49" s="68" t="s">
        <v>14</v>
      </c>
      <c r="BW49" s="68"/>
      <c r="BX49" s="68"/>
      <c r="BY49" s="39"/>
      <c r="BZ49" s="40"/>
      <c r="CB49" s="37"/>
      <c r="CC49" s="36"/>
      <c r="CD49" s="37"/>
      <c r="CG49" s="39">
        <f t="shared" ca="1" si="5"/>
        <v>0.22272124428975404</v>
      </c>
      <c r="CH49" s="40">
        <f t="shared" ca="1" si="6"/>
        <v>75</v>
      </c>
      <c r="CJ49" s="37">
        <v>49</v>
      </c>
      <c r="CK49" s="36">
        <v>4</v>
      </c>
      <c r="CL49" s="37">
        <v>8</v>
      </c>
      <c r="CO49" s="39">
        <f t="shared" ca="1" si="7"/>
        <v>0.35217283939652844</v>
      </c>
      <c r="CP49" s="40">
        <f t="shared" ca="1" si="0"/>
        <v>64</v>
      </c>
      <c r="CR49" s="37">
        <v>49</v>
      </c>
      <c r="CS49" s="36">
        <v>4</v>
      </c>
      <c r="CT49" s="37">
        <v>8</v>
      </c>
      <c r="CV49" s="36"/>
      <c r="CW49" s="36"/>
    </row>
    <row r="50" spans="1:101" s="1" customFormat="1" ht="36.6" customHeight="1" x14ac:dyDescent="0.25">
      <c r="A50" s="6" t="str">
        <f>A23</f>
        <v>⑩</v>
      </c>
      <c r="B50" s="7"/>
      <c r="C50" s="32" t="str">
        <f ca="1">IF($AH52="","",VLOOKUP($AH52,$BT$43:$BU$53,2,FALSE))</f>
        <v>⑧</v>
      </c>
      <c r="D50" s="32" t="str">
        <f ca="1">IF($BC52="","",VLOOKUP($BC52,$BT$43:$BU$53,2,FALSE))</f>
        <v>⑩</v>
      </c>
      <c r="E50" s="32" t="str">
        <f ca="1">IF($BN52="","",VLOOKUP($BN52,$BT$43:$BU$53,2,FALSE))</f>
        <v/>
      </c>
      <c r="F50" s="8"/>
      <c r="G50" s="6" t="str">
        <f>G23</f>
        <v>⑪</v>
      </c>
      <c r="H50" s="7"/>
      <c r="I50" s="32" t="str">
        <f ca="1">IF($AH53="","",VLOOKUP($AH53,$BT$43:$BU$53,2,FALSE))</f>
        <v/>
      </c>
      <c r="J50" s="32" t="str">
        <f ca="1">IF($BC53="","",VLOOKUP($BC53,$BT$43:$BU$53,2,FALSE))</f>
        <v>⑧</v>
      </c>
      <c r="K50" s="32" t="str">
        <f ca="1">IF($BN53="","",VLOOKUP($BN53,$BT$43:$BU$53,2,FALSE))</f>
        <v>⑩</v>
      </c>
      <c r="L50" s="8"/>
      <c r="M50" s="6" t="str">
        <f>M23</f>
        <v>⑫</v>
      </c>
      <c r="N50" s="7"/>
      <c r="O50" s="32" t="str">
        <f ca="1">IF($AH54="","",VLOOKUP($AH54,$BT$43:$BU$53,2,FALSE))</f>
        <v>⑥</v>
      </c>
      <c r="P50" s="32" t="str">
        <f ca="1">IF($BC54="","",VLOOKUP($BC54,$BT$43:$BU$53,2,FALSE))</f>
        <v>⑩</v>
      </c>
      <c r="Q50" s="32" t="str">
        <f ca="1">IF($BN54="","",VLOOKUP($BN54,$BT$43:$BU$53,2,FALSE))</f>
        <v/>
      </c>
      <c r="R50" s="8"/>
      <c r="S50" s="2"/>
      <c r="T50" s="2"/>
      <c r="U50" s="58" t="s">
        <v>89</v>
      </c>
      <c r="V50" s="2"/>
      <c r="W50" s="2"/>
      <c r="X50" s="37"/>
      <c r="Y50" s="37" t="s">
        <v>64</v>
      </c>
      <c r="Z50" s="59" t="str">
        <f t="shared" ca="1" si="43"/>
        <v>nono</v>
      </c>
      <c r="AA50" s="59" t="str">
        <f t="shared" ca="1" si="44"/>
        <v>nono</v>
      </c>
      <c r="AB50" s="59" t="str">
        <f t="shared" ca="1" si="45"/>
        <v>nono</v>
      </c>
      <c r="AC50" s="43"/>
      <c r="AD50" s="35"/>
      <c r="AE50" s="61" t="s">
        <v>64</v>
      </c>
      <c r="AF50" s="62"/>
      <c r="AG50" s="127" t="str">
        <f t="shared" ca="1" si="32"/>
        <v>no</v>
      </c>
      <c r="AH50" s="131" t="str">
        <f t="shared" ca="1" si="46"/>
        <v/>
      </c>
      <c r="AI50" s="129" t="str">
        <f t="shared" ca="1" si="47"/>
        <v>no</v>
      </c>
      <c r="AJ50" s="124" t="str">
        <f t="shared" ca="1" si="48"/>
        <v>no</v>
      </c>
      <c r="AK50" s="124" t="str">
        <f t="shared" ca="1" si="33"/>
        <v>no</v>
      </c>
      <c r="AL50" s="124" t="str">
        <f t="shared" ca="1" si="49"/>
        <v>no</v>
      </c>
      <c r="AM50" s="69">
        <f t="shared" ca="1" si="34"/>
        <v>1</v>
      </c>
      <c r="AN50" s="41">
        <f t="shared" ca="1" si="35"/>
        <v>0</v>
      </c>
      <c r="AO50" s="70">
        <f t="shared" ca="1" si="36"/>
        <v>1</v>
      </c>
      <c r="AP50" s="36"/>
      <c r="AQ50" s="127" t="str">
        <f t="shared" ca="1" si="50"/>
        <v>no</v>
      </c>
      <c r="AR50" s="129" t="str">
        <f t="shared" ca="1" si="51"/>
        <v>no</v>
      </c>
      <c r="AS50" s="124" t="str">
        <f t="shared" ca="1" si="52"/>
        <v>no</v>
      </c>
      <c r="AT50" s="137" t="str">
        <f t="shared" ca="1" si="53"/>
        <v/>
      </c>
      <c r="AU50" s="134" t="str">
        <f t="shared" ca="1" si="54"/>
        <v/>
      </c>
      <c r="AV50" s="124" t="str">
        <f t="shared" ca="1" si="55"/>
        <v>no</v>
      </c>
      <c r="AW50" s="120" t="str">
        <f t="shared" ca="1" si="56"/>
        <v/>
      </c>
      <c r="AX50" s="117"/>
      <c r="AY50" s="120" t="str">
        <f t="shared" ca="1" si="57"/>
        <v/>
      </c>
      <c r="AZ50" s="124" t="str">
        <f t="shared" ca="1" si="58"/>
        <v>no</v>
      </c>
      <c r="BA50" s="123" t="str">
        <f t="shared" ca="1" si="59"/>
        <v>no</v>
      </c>
      <c r="BB50" s="36"/>
      <c r="BC50" s="140" t="str">
        <f t="shared" ca="1" si="60"/>
        <v/>
      </c>
      <c r="BD50" s="129" t="str">
        <f t="shared" ca="1" si="37"/>
        <v>no</v>
      </c>
      <c r="BE50" s="124" t="str">
        <f t="shared" ca="1" si="38"/>
        <v>no</v>
      </c>
      <c r="BF50" s="123" t="str">
        <f t="shared" ca="1" si="61"/>
        <v>no</v>
      </c>
      <c r="BG50" s="36"/>
      <c r="BH50" s="127" t="str">
        <f t="shared" ca="1" si="62"/>
        <v>no</v>
      </c>
      <c r="BI50" s="129" t="str">
        <f t="shared" ca="1" si="63"/>
        <v>no</v>
      </c>
      <c r="BJ50" s="69">
        <f t="shared" ca="1" si="64"/>
        <v>8</v>
      </c>
      <c r="BK50" s="41">
        <f t="shared" ca="1" si="65"/>
        <v>5</v>
      </c>
      <c r="BL50" s="71">
        <f t="shared" ca="1" si="39"/>
        <v>3</v>
      </c>
      <c r="BM50" s="68"/>
      <c r="BN50" s="140" t="str">
        <f t="shared" ca="1" si="66"/>
        <v/>
      </c>
      <c r="BO50" s="129" t="str">
        <f t="shared" ca="1" si="67"/>
        <v>no</v>
      </c>
      <c r="BP50" s="69">
        <f t="shared" ca="1" si="40"/>
        <v>5</v>
      </c>
      <c r="BQ50" s="41">
        <f t="shared" ca="1" si="41"/>
        <v>4</v>
      </c>
      <c r="BR50" s="72">
        <f t="shared" ca="1" si="42"/>
        <v>1</v>
      </c>
      <c r="BS50" s="68"/>
      <c r="BT50" s="112">
        <v>7</v>
      </c>
      <c r="BU50" s="113" t="s">
        <v>8</v>
      </c>
      <c r="BV50" s="68" t="s">
        <v>14</v>
      </c>
      <c r="BW50" s="68"/>
      <c r="BX50" s="68"/>
      <c r="BY50" s="39"/>
      <c r="BZ50" s="40"/>
      <c r="CB50" s="37"/>
      <c r="CC50" s="36"/>
      <c r="CD50" s="37"/>
      <c r="CG50" s="39">
        <f t="shared" ca="1" si="5"/>
        <v>0.35159436448256698</v>
      </c>
      <c r="CH50" s="40">
        <f t="shared" ca="1" si="6"/>
        <v>63</v>
      </c>
      <c r="CJ50" s="37">
        <v>50</v>
      </c>
      <c r="CK50" s="36">
        <v>4</v>
      </c>
      <c r="CL50" s="37">
        <v>9</v>
      </c>
      <c r="CO50" s="39">
        <f t="shared" ca="1" si="7"/>
        <v>0.85333315617538197</v>
      </c>
      <c r="CP50" s="40">
        <f t="shared" ca="1" si="0"/>
        <v>21</v>
      </c>
      <c r="CR50" s="37">
        <v>50</v>
      </c>
      <c r="CS50" s="36">
        <v>4</v>
      </c>
      <c r="CT50" s="37">
        <v>9</v>
      </c>
      <c r="CV50" s="36"/>
      <c r="CW50" s="36"/>
    </row>
    <row r="51" spans="1:101" s="1" customFormat="1" ht="42" customHeight="1" x14ac:dyDescent="0.25">
      <c r="A51" s="9"/>
      <c r="B51" s="10"/>
      <c r="C51" s="11">
        <f t="shared" ref="C51:Q51" ca="1" si="70">C24</f>
        <v>9</v>
      </c>
      <c r="D51" s="11">
        <f t="shared" ca="1" si="70"/>
        <v>0</v>
      </c>
      <c r="E51" s="11">
        <f t="shared" ca="1" si="70"/>
        <v>5</v>
      </c>
      <c r="F51" s="8"/>
      <c r="G51" s="9"/>
      <c r="H51" s="10"/>
      <c r="I51" s="11">
        <f t="shared" ca="1" si="70"/>
        <v>2</v>
      </c>
      <c r="J51" s="11">
        <f t="shared" ca="1" si="70"/>
        <v>9</v>
      </c>
      <c r="K51" s="11">
        <f t="shared" ca="1" si="70"/>
        <v>3</v>
      </c>
      <c r="L51" s="8"/>
      <c r="M51" s="9"/>
      <c r="N51" s="10"/>
      <c r="O51" s="11">
        <f t="shared" ca="1" si="70"/>
        <v>7</v>
      </c>
      <c r="P51" s="11">
        <f t="shared" ca="1" si="70"/>
        <v>1</v>
      </c>
      <c r="Q51" s="11">
        <f t="shared" ca="1" si="70"/>
        <v>8</v>
      </c>
      <c r="R51" s="8"/>
      <c r="S51" s="2"/>
      <c r="T51" s="2"/>
      <c r="U51" s="58" t="s">
        <v>90</v>
      </c>
      <c r="V51" s="2"/>
      <c r="W51" s="2"/>
      <c r="X51" s="37"/>
      <c r="Y51" s="37" t="s">
        <v>65</v>
      </c>
      <c r="Z51" s="59" t="str">
        <f t="shared" ca="1" si="43"/>
        <v>nono</v>
      </c>
      <c r="AA51" s="59" t="str">
        <f t="shared" ca="1" si="44"/>
        <v>nono</v>
      </c>
      <c r="AB51" s="59" t="str">
        <f t="shared" ca="1" si="45"/>
        <v>okok</v>
      </c>
      <c r="AC51" s="43"/>
      <c r="AD51" s="35"/>
      <c r="AE51" s="61" t="s">
        <v>65</v>
      </c>
      <c r="AF51" s="62"/>
      <c r="AG51" s="127" t="str">
        <f t="shared" ca="1" si="32"/>
        <v>no</v>
      </c>
      <c r="AH51" s="131" t="str">
        <f t="shared" ca="1" si="46"/>
        <v/>
      </c>
      <c r="AI51" s="129" t="str">
        <f t="shared" ca="1" si="47"/>
        <v>no</v>
      </c>
      <c r="AJ51" s="124" t="str">
        <f t="shared" ca="1" si="48"/>
        <v>ok</v>
      </c>
      <c r="AK51" s="124" t="str">
        <f t="shared" ca="1" si="33"/>
        <v>no</v>
      </c>
      <c r="AL51" s="124" t="str">
        <f t="shared" ca="1" si="49"/>
        <v>no</v>
      </c>
      <c r="AM51" s="69">
        <f t="shared" ca="1" si="34"/>
        <v>4</v>
      </c>
      <c r="AN51" s="41">
        <f t="shared" ca="1" si="35"/>
        <v>0</v>
      </c>
      <c r="AO51" s="70">
        <f t="shared" ca="1" si="36"/>
        <v>4</v>
      </c>
      <c r="AP51" s="36"/>
      <c r="AQ51" s="127" t="str">
        <f t="shared" ca="1" si="50"/>
        <v>no</v>
      </c>
      <c r="AR51" s="129" t="str">
        <f t="shared" ca="1" si="51"/>
        <v>no</v>
      </c>
      <c r="AS51" s="124" t="str">
        <f t="shared" ca="1" si="52"/>
        <v>no</v>
      </c>
      <c r="AT51" s="137" t="str">
        <f t="shared" ca="1" si="53"/>
        <v/>
      </c>
      <c r="AU51" s="134" t="str">
        <f t="shared" ca="1" si="54"/>
        <v/>
      </c>
      <c r="AV51" s="124" t="str">
        <f t="shared" ca="1" si="55"/>
        <v>no</v>
      </c>
      <c r="AW51" s="120">
        <f t="shared" ca="1" si="56"/>
        <v>8</v>
      </c>
      <c r="AX51" s="117"/>
      <c r="AY51" s="120" t="str">
        <f t="shared" ca="1" si="57"/>
        <v/>
      </c>
      <c r="AZ51" s="124" t="str">
        <f t="shared" ca="1" si="58"/>
        <v>ok</v>
      </c>
      <c r="BA51" s="123" t="str">
        <f t="shared" ca="1" si="59"/>
        <v>no</v>
      </c>
      <c r="BB51" s="36"/>
      <c r="BC51" s="140">
        <f t="shared" ca="1" si="60"/>
        <v>8</v>
      </c>
      <c r="BD51" s="129" t="str">
        <f t="shared" ca="1" si="37"/>
        <v>no</v>
      </c>
      <c r="BE51" s="124" t="str">
        <f t="shared" ca="1" si="38"/>
        <v>no</v>
      </c>
      <c r="BF51" s="123" t="str">
        <f t="shared" ca="1" si="61"/>
        <v>ok</v>
      </c>
      <c r="BG51" s="36"/>
      <c r="BH51" s="127" t="str">
        <f t="shared" ca="1" si="62"/>
        <v>ok</v>
      </c>
      <c r="BI51" s="129" t="str">
        <f t="shared" ca="1" si="63"/>
        <v>no</v>
      </c>
      <c r="BJ51" s="69">
        <f t="shared" ca="1" si="64"/>
        <v>9</v>
      </c>
      <c r="BK51" s="41">
        <f t="shared" ca="1" si="65"/>
        <v>1</v>
      </c>
      <c r="BL51" s="71">
        <f t="shared" ca="1" si="39"/>
        <v>8</v>
      </c>
      <c r="BM51" s="68"/>
      <c r="BN51" s="140">
        <f t="shared" ca="1" si="66"/>
        <v>10</v>
      </c>
      <c r="BO51" s="129" t="str">
        <f t="shared" ca="1" si="67"/>
        <v>ok</v>
      </c>
      <c r="BP51" s="69">
        <f t="shared" ca="1" si="40"/>
        <v>6</v>
      </c>
      <c r="BQ51" s="41">
        <f t="shared" ca="1" si="41"/>
        <v>8</v>
      </c>
      <c r="BR51" s="72">
        <f t="shared" ca="1" si="42"/>
        <v>-2</v>
      </c>
      <c r="BS51" s="68"/>
      <c r="BT51" s="112">
        <v>8</v>
      </c>
      <c r="BU51" s="113" t="s">
        <v>9</v>
      </c>
      <c r="BV51" s="68" t="s">
        <v>14</v>
      </c>
      <c r="BW51" s="68"/>
      <c r="BX51" s="68"/>
      <c r="BY51" s="39"/>
      <c r="BZ51" s="40"/>
      <c r="CB51" s="37"/>
      <c r="CC51" s="36"/>
      <c r="CD51" s="37"/>
      <c r="CG51" s="39">
        <f t="shared" ca="1" si="5"/>
        <v>0.63863513334329847</v>
      </c>
      <c r="CH51" s="40">
        <f t="shared" ca="1" si="6"/>
        <v>29</v>
      </c>
      <c r="CJ51" s="37">
        <v>51</v>
      </c>
      <c r="CK51" s="36">
        <v>5</v>
      </c>
      <c r="CL51" s="37">
        <v>0</v>
      </c>
      <c r="CO51" s="39">
        <f t="shared" ca="1" si="7"/>
        <v>0.52978544069234035</v>
      </c>
      <c r="CP51" s="40">
        <f t="shared" ca="1" si="0"/>
        <v>49</v>
      </c>
      <c r="CR51" s="37">
        <v>51</v>
      </c>
      <c r="CS51" s="36">
        <v>5</v>
      </c>
      <c r="CT51" s="37">
        <v>0</v>
      </c>
      <c r="CV51" s="36"/>
      <c r="CW51" s="36"/>
    </row>
    <row r="52" spans="1:101" s="1" customFormat="1" ht="42" customHeight="1" thickBot="1" x14ac:dyDescent="0.3">
      <c r="A52" s="9"/>
      <c r="B52" s="12" t="str">
        <f t="shared" ref="B52:Q52" si="71">B25</f>
        <v>－</v>
      </c>
      <c r="C52" s="13">
        <f t="shared" ca="1" si="71"/>
        <v>0</v>
      </c>
      <c r="D52" s="13">
        <f t="shared" ca="1" si="71"/>
        <v>6</v>
      </c>
      <c r="E52" s="13">
        <f t="shared" ca="1" si="71"/>
        <v>3</v>
      </c>
      <c r="F52" s="8"/>
      <c r="G52" s="9"/>
      <c r="H52" s="12" t="str">
        <f t="shared" si="71"/>
        <v>－</v>
      </c>
      <c r="I52" s="13">
        <f t="shared" ca="1" si="71"/>
        <v>0</v>
      </c>
      <c r="J52" s="13">
        <f t="shared" ca="1" si="71"/>
        <v>2</v>
      </c>
      <c r="K52" s="13">
        <f t="shared" ca="1" si="71"/>
        <v>8</v>
      </c>
      <c r="L52" s="8"/>
      <c r="M52" s="9"/>
      <c r="N52" s="12" t="str">
        <f t="shared" si="71"/>
        <v>－</v>
      </c>
      <c r="O52" s="13">
        <f t="shared" ca="1" si="71"/>
        <v>0</v>
      </c>
      <c r="P52" s="13">
        <f t="shared" ca="1" si="71"/>
        <v>4</v>
      </c>
      <c r="Q52" s="13">
        <f t="shared" ca="1" si="71"/>
        <v>3</v>
      </c>
      <c r="R52" s="8"/>
      <c r="S52" s="2"/>
      <c r="T52" s="2"/>
      <c r="U52" s="58" t="s">
        <v>91</v>
      </c>
      <c r="V52" s="2"/>
      <c r="W52" s="2"/>
      <c r="X52" s="37"/>
      <c r="Y52" s="37" t="s">
        <v>66</v>
      </c>
      <c r="Z52" s="59" t="str">
        <f t="shared" ca="1" si="43"/>
        <v>okok</v>
      </c>
      <c r="AA52" s="59" t="str">
        <f t="shared" ca="1" si="44"/>
        <v>nono</v>
      </c>
      <c r="AB52" s="59" t="str">
        <f t="shared" ca="1" si="45"/>
        <v>nono</v>
      </c>
      <c r="AC52" s="43"/>
      <c r="AD52" s="35"/>
      <c r="AE52" s="61" t="s">
        <v>66</v>
      </c>
      <c r="AF52" s="62"/>
      <c r="AG52" s="127" t="str">
        <f t="shared" ca="1" si="32"/>
        <v>ok</v>
      </c>
      <c r="AH52" s="131">
        <f t="shared" ca="1" si="46"/>
        <v>8</v>
      </c>
      <c r="AI52" s="129" t="str">
        <f t="shared" ca="1" si="47"/>
        <v>ok</v>
      </c>
      <c r="AJ52" s="124" t="str">
        <f t="shared" ca="1" si="48"/>
        <v>no</v>
      </c>
      <c r="AK52" s="124" t="str">
        <f t="shared" ca="1" si="33"/>
        <v>no</v>
      </c>
      <c r="AL52" s="124" t="str">
        <f t="shared" ca="1" si="49"/>
        <v>ok</v>
      </c>
      <c r="AM52" s="69">
        <f t="shared" ca="1" si="34"/>
        <v>9</v>
      </c>
      <c r="AN52" s="41">
        <f t="shared" ca="1" si="35"/>
        <v>0</v>
      </c>
      <c r="AO52" s="70">
        <f t="shared" ca="1" si="36"/>
        <v>9</v>
      </c>
      <c r="AP52" s="36"/>
      <c r="AQ52" s="127" t="str">
        <f t="shared" ca="1" si="50"/>
        <v>no</v>
      </c>
      <c r="AR52" s="129" t="str">
        <f t="shared" ca="1" si="51"/>
        <v>no</v>
      </c>
      <c r="AS52" s="124" t="str">
        <f t="shared" ca="1" si="52"/>
        <v>ok</v>
      </c>
      <c r="AT52" s="137" t="str">
        <f t="shared" ca="1" si="53"/>
        <v/>
      </c>
      <c r="AU52" s="134" t="str">
        <f t="shared" ca="1" si="54"/>
        <v/>
      </c>
      <c r="AV52" s="124" t="str">
        <f t="shared" ca="1" si="55"/>
        <v>ok</v>
      </c>
      <c r="AW52" s="120" t="str">
        <f t="shared" ca="1" si="56"/>
        <v/>
      </c>
      <c r="AX52" s="117"/>
      <c r="AY52" s="120" t="str">
        <f t="shared" ca="1" si="57"/>
        <v/>
      </c>
      <c r="AZ52" s="124" t="str">
        <f t="shared" ca="1" si="58"/>
        <v>no</v>
      </c>
      <c r="BA52" s="123" t="str">
        <f t="shared" ca="1" si="59"/>
        <v>ok</v>
      </c>
      <c r="BB52" s="36"/>
      <c r="BC52" s="140">
        <f t="shared" ca="1" si="60"/>
        <v>10</v>
      </c>
      <c r="BD52" s="129" t="str">
        <f t="shared" ca="1" si="37"/>
        <v>ok</v>
      </c>
      <c r="BE52" s="124" t="str">
        <f t="shared" ca="1" si="38"/>
        <v>ok</v>
      </c>
      <c r="BF52" s="123" t="str">
        <f t="shared" ca="1" si="61"/>
        <v>no</v>
      </c>
      <c r="BG52" s="36"/>
      <c r="BH52" s="127" t="str">
        <f t="shared" ca="1" si="62"/>
        <v>no</v>
      </c>
      <c r="BI52" s="129" t="str">
        <f t="shared" ca="1" si="63"/>
        <v>ok</v>
      </c>
      <c r="BJ52" s="69">
        <f t="shared" ca="1" si="64"/>
        <v>0</v>
      </c>
      <c r="BK52" s="41">
        <f t="shared" ca="1" si="65"/>
        <v>6</v>
      </c>
      <c r="BL52" s="71">
        <f t="shared" ca="1" si="39"/>
        <v>-6</v>
      </c>
      <c r="BM52" s="68"/>
      <c r="BN52" s="140" t="str">
        <f t="shared" ca="1" si="66"/>
        <v/>
      </c>
      <c r="BO52" s="129" t="str">
        <f t="shared" ca="1" si="67"/>
        <v>no</v>
      </c>
      <c r="BP52" s="69">
        <f t="shared" ca="1" si="40"/>
        <v>5</v>
      </c>
      <c r="BQ52" s="41">
        <f t="shared" ca="1" si="41"/>
        <v>3</v>
      </c>
      <c r="BR52" s="72">
        <f t="shared" ca="1" si="42"/>
        <v>2</v>
      </c>
      <c r="BS52" s="68"/>
      <c r="BT52" s="112">
        <v>9</v>
      </c>
      <c r="BU52" s="113" t="s">
        <v>10</v>
      </c>
      <c r="BV52" s="68" t="s">
        <v>14</v>
      </c>
      <c r="BW52" s="68"/>
      <c r="BX52" s="68"/>
      <c r="BY52" s="39"/>
      <c r="BZ52" s="40"/>
      <c r="CB52" s="37"/>
      <c r="CC52" s="36"/>
      <c r="CD52" s="37"/>
      <c r="CG52" s="39">
        <f t="shared" ca="1" si="5"/>
        <v>0.26306094404177915</v>
      </c>
      <c r="CH52" s="40">
        <f t="shared" ca="1" si="6"/>
        <v>72</v>
      </c>
      <c r="CJ52" s="37">
        <v>52</v>
      </c>
      <c r="CK52" s="36">
        <v>5</v>
      </c>
      <c r="CL52" s="37">
        <v>1</v>
      </c>
      <c r="CO52" s="39">
        <f t="shared" ca="1" si="7"/>
        <v>0.65414836679955757</v>
      </c>
      <c r="CP52" s="40">
        <f t="shared" ca="1" si="0"/>
        <v>38</v>
      </c>
      <c r="CR52" s="37">
        <v>52</v>
      </c>
      <c r="CS52" s="36">
        <v>5</v>
      </c>
      <c r="CT52" s="37">
        <v>1</v>
      </c>
      <c r="CV52" s="36"/>
      <c r="CW52" s="36"/>
    </row>
    <row r="53" spans="1:101" s="1" customFormat="1" ht="42" customHeight="1" x14ac:dyDescent="0.25">
      <c r="A53" s="9"/>
      <c r="B53" s="29"/>
      <c r="C53" s="30">
        <f ca="1">MOD(ROUNDDOWN(AM38/100,0),10)</f>
        <v>8</v>
      </c>
      <c r="D53" s="30">
        <f ca="1">MOD(ROUNDDOWN(AM38/10,0),10)</f>
        <v>4</v>
      </c>
      <c r="E53" s="30">
        <f ca="1">MOD(AM38,10)</f>
        <v>2</v>
      </c>
      <c r="F53" s="8"/>
      <c r="G53" s="9"/>
      <c r="H53" s="29"/>
      <c r="I53" s="30">
        <f ca="1">MOD(ROUNDDOWN(AM39/100,0),10)</f>
        <v>2</v>
      </c>
      <c r="J53" s="30">
        <f ca="1">MOD(ROUNDDOWN(AM39/10,0),10)</f>
        <v>6</v>
      </c>
      <c r="K53" s="30">
        <f ca="1">MOD(AM39,10)</f>
        <v>5</v>
      </c>
      <c r="L53" s="8"/>
      <c r="M53" s="9"/>
      <c r="N53" s="29"/>
      <c r="O53" s="30">
        <f ca="1">MOD(ROUNDDOWN(AM40/100,0),10)</f>
        <v>6</v>
      </c>
      <c r="P53" s="30">
        <f ca="1">MOD(ROUNDDOWN(AM40/10,0),10)</f>
        <v>7</v>
      </c>
      <c r="Q53" s="30">
        <f ca="1">MOD(AM40,10)</f>
        <v>5</v>
      </c>
      <c r="R53" s="8"/>
      <c r="S53" s="2"/>
      <c r="T53" s="2"/>
      <c r="U53" s="58" t="s">
        <v>178</v>
      </c>
      <c r="V53" s="2"/>
      <c r="W53" s="2"/>
      <c r="X53" s="37"/>
      <c r="Y53" s="37" t="s">
        <v>67</v>
      </c>
      <c r="Z53" s="59" t="str">
        <f t="shared" ca="1" si="43"/>
        <v>nono</v>
      </c>
      <c r="AA53" s="59" t="str">
        <f t="shared" ca="1" si="44"/>
        <v>nono</v>
      </c>
      <c r="AB53" s="59" t="str">
        <f t="shared" ca="1" si="45"/>
        <v>okok</v>
      </c>
      <c r="AC53" s="43"/>
      <c r="AD53" s="35"/>
      <c r="AE53" s="61" t="s">
        <v>67</v>
      </c>
      <c r="AF53" s="62"/>
      <c r="AG53" s="127" t="str">
        <f t="shared" ca="1" si="32"/>
        <v>no</v>
      </c>
      <c r="AH53" s="131" t="str">
        <f t="shared" ca="1" si="46"/>
        <v/>
      </c>
      <c r="AI53" s="129" t="str">
        <f t="shared" ca="1" si="47"/>
        <v>no</v>
      </c>
      <c r="AJ53" s="124" t="str">
        <f t="shared" ca="1" si="48"/>
        <v>ok</v>
      </c>
      <c r="AK53" s="124" t="str">
        <f t="shared" ca="1" si="33"/>
        <v>no</v>
      </c>
      <c r="AL53" s="124" t="str">
        <f t="shared" ca="1" si="49"/>
        <v>no</v>
      </c>
      <c r="AM53" s="69">
        <f t="shared" ca="1" si="34"/>
        <v>2</v>
      </c>
      <c r="AN53" s="41">
        <f t="shared" ca="1" si="35"/>
        <v>0</v>
      </c>
      <c r="AO53" s="70">
        <f t="shared" ca="1" si="36"/>
        <v>2</v>
      </c>
      <c r="AP53" s="36"/>
      <c r="AQ53" s="127" t="str">
        <f t="shared" ca="1" si="50"/>
        <v>no</v>
      </c>
      <c r="AR53" s="129" t="str">
        <f t="shared" ca="1" si="51"/>
        <v>no</v>
      </c>
      <c r="AS53" s="124" t="str">
        <f t="shared" ca="1" si="52"/>
        <v>no</v>
      </c>
      <c r="AT53" s="137" t="str">
        <f t="shared" ca="1" si="53"/>
        <v/>
      </c>
      <c r="AU53" s="134" t="str">
        <f t="shared" ca="1" si="54"/>
        <v/>
      </c>
      <c r="AV53" s="124" t="str">
        <f t="shared" ca="1" si="55"/>
        <v>no</v>
      </c>
      <c r="AW53" s="120">
        <f t="shared" ca="1" si="56"/>
        <v>8</v>
      </c>
      <c r="AX53" s="117"/>
      <c r="AY53" s="120" t="str">
        <f t="shared" ca="1" si="57"/>
        <v/>
      </c>
      <c r="AZ53" s="124" t="str">
        <f t="shared" ca="1" si="58"/>
        <v>ok</v>
      </c>
      <c r="BA53" s="123" t="str">
        <f t="shared" ca="1" si="59"/>
        <v>no</v>
      </c>
      <c r="BB53" s="36"/>
      <c r="BC53" s="140">
        <f t="shared" ca="1" si="60"/>
        <v>8</v>
      </c>
      <c r="BD53" s="129" t="str">
        <f t="shared" ca="1" si="37"/>
        <v>no</v>
      </c>
      <c r="BE53" s="124" t="str">
        <f t="shared" ca="1" si="38"/>
        <v>no</v>
      </c>
      <c r="BF53" s="123" t="str">
        <f t="shared" ca="1" si="61"/>
        <v>ok</v>
      </c>
      <c r="BG53" s="36"/>
      <c r="BH53" s="127" t="str">
        <f t="shared" ca="1" si="62"/>
        <v>ok</v>
      </c>
      <c r="BI53" s="129" t="str">
        <f t="shared" ca="1" si="63"/>
        <v>no</v>
      </c>
      <c r="BJ53" s="69">
        <f t="shared" ca="1" si="64"/>
        <v>9</v>
      </c>
      <c r="BK53" s="41">
        <f t="shared" ca="1" si="65"/>
        <v>2</v>
      </c>
      <c r="BL53" s="71">
        <f t="shared" ca="1" si="39"/>
        <v>7</v>
      </c>
      <c r="BM53" s="68"/>
      <c r="BN53" s="140">
        <f t="shared" ca="1" si="66"/>
        <v>10</v>
      </c>
      <c r="BO53" s="129" t="str">
        <f t="shared" ca="1" si="67"/>
        <v>ok</v>
      </c>
      <c r="BP53" s="69">
        <f t="shared" ca="1" si="40"/>
        <v>3</v>
      </c>
      <c r="BQ53" s="41">
        <f t="shared" ca="1" si="41"/>
        <v>8</v>
      </c>
      <c r="BR53" s="72">
        <f t="shared" ca="1" si="42"/>
        <v>-5</v>
      </c>
      <c r="BS53" s="68"/>
      <c r="BT53" s="114">
        <v>10</v>
      </c>
      <c r="BU53" s="115" t="s">
        <v>13</v>
      </c>
      <c r="BV53" s="68" t="s">
        <v>14</v>
      </c>
      <c r="BW53" s="68"/>
      <c r="BX53" s="68"/>
      <c r="BY53" s="39"/>
      <c r="BZ53" s="40"/>
      <c r="CB53" s="37"/>
      <c r="CC53" s="36"/>
      <c r="CD53" s="37"/>
      <c r="CG53" s="39">
        <f t="shared" ca="1" si="5"/>
        <v>0.16286771746589068</v>
      </c>
      <c r="CH53" s="40">
        <f t="shared" ca="1" si="6"/>
        <v>80</v>
      </c>
      <c r="CJ53" s="37">
        <v>53</v>
      </c>
      <c r="CK53" s="36">
        <v>5</v>
      </c>
      <c r="CL53" s="37">
        <v>2</v>
      </c>
      <c r="CO53" s="39">
        <f t="shared" ca="1" si="7"/>
        <v>0.93241165482205857</v>
      </c>
      <c r="CP53" s="40">
        <f t="shared" ca="1" si="0"/>
        <v>11</v>
      </c>
      <c r="CR53" s="37">
        <v>53</v>
      </c>
      <c r="CS53" s="36">
        <v>5</v>
      </c>
      <c r="CT53" s="37">
        <v>2</v>
      </c>
      <c r="CV53" s="36"/>
      <c r="CW53" s="36"/>
    </row>
    <row r="54" spans="1:101" s="1" customFormat="1" ht="15" customHeight="1" thickBot="1" x14ac:dyDescent="0.3">
      <c r="A54" s="14"/>
      <c r="B54" s="15"/>
      <c r="C54" s="15"/>
      <c r="D54" s="15"/>
      <c r="E54" s="15"/>
      <c r="F54" s="16"/>
      <c r="G54" s="14"/>
      <c r="H54" s="15"/>
      <c r="I54" s="15"/>
      <c r="J54" s="15"/>
      <c r="K54" s="15"/>
      <c r="L54" s="16"/>
      <c r="M54" s="14"/>
      <c r="N54" s="15"/>
      <c r="O54" s="15"/>
      <c r="P54" s="15"/>
      <c r="Q54" s="15"/>
      <c r="R54" s="16"/>
      <c r="S54" s="2"/>
      <c r="T54" s="2"/>
      <c r="U54" s="74" t="s">
        <v>93</v>
      </c>
      <c r="V54" s="2"/>
      <c r="W54" s="2"/>
      <c r="X54" s="37"/>
      <c r="Y54" s="37" t="s">
        <v>68</v>
      </c>
      <c r="Z54" s="59" t="str">
        <f t="shared" ca="1" si="43"/>
        <v>okok</v>
      </c>
      <c r="AA54" s="59" t="str">
        <f t="shared" ca="1" si="44"/>
        <v>nono</v>
      </c>
      <c r="AB54" s="59" t="str">
        <f t="shared" ca="1" si="45"/>
        <v>nono</v>
      </c>
      <c r="AC54" s="75"/>
      <c r="AD54" s="60"/>
      <c r="AE54" s="61" t="s">
        <v>68</v>
      </c>
      <c r="AF54" s="62"/>
      <c r="AG54" s="128" t="str">
        <f t="shared" ca="1" si="32"/>
        <v>ok</v>
      </c>
      <c r="AH54" s="132">
        <f t="shared" ca="1" si="46"/>
        <v>6</v>
      </c>
      <c r="AI54" s="129" t="str">
        <f t="shared" ca="1" si="47"/>
        <v>ok</v>
      </c>
      <c r="AJ54" s="124" t="str">
        <f t="shared" ca="1" si="48"/>
        <v>no</v>
      </c>
      <c r="AK54" s="124" t="str">
        <f t="shared" ca="1" si="33"/>
        <v>no</v>
      </c>
      <c r="AL54" s="124" t="str">
        <f t="shared" ca="1" si="49"/>
        <v>ok</v>
      </c>
      <c r="AM54" s="76">
        <f t="shared" ca="1" si="34"/>
        <v>7</v>
      </c>
      <c r="AN54" s="77">
        <f t="shared" ca="1" si="35"/>
        <v>0</v>
      </c>
      <c r="AO54" s="78">
        <f t="shared" ca="1" si="36"/>
        <v>7</v>
      </c>
      <c r="AP54" s="36"/>
      <c r="AQ54" s="128" t="str">
        <f t="shared" ca="1" si="50"/>
        <v>no</v>
      </c>
      <c r="AR54" s="129" t="str">
        <f ca="1">IF(AY54=9,"ok","no")</f>
        <v>no</v>
      </c>
      <c r="AS54" s="124" t="str">
        <f t="shared" ca="1" si="52"/>
        <v>ok</v>
      </c>
      <c r="AT54" s="138" t="str">
        <f t="shared" ca="1" si="53"/>
        <v/>
      </c>
      <c r="AU54" s="135" t="str">
        <f t="shared" ca="1" si="54"/>
        <v/>
      </c>
      <c r="AV54" s="124" t="str">
        <f t="shared" ca="1" si="55"/>
        <v>ok</v>
      </c>
      <c r="AW54" s="121" t="str">
        <f t="shared" ca="1" si="56"/>
        <v/>
      </c>
      <c r="AX54" s="117"/>
      <c r="AY54" s="121" t="str">
        <f t="shared" ca="1" si="57"/>
        <v/>
      </c>
      <c r="AZ54" s="124" t="str">
        <f t="shared" ca="1" si="58"/>
        <v>no</v>
      </c>
      <c r="BA54" s="123" t="str">
        <f t="shared" ca="1" si="59"/>
        <v>ok</v>
      </c>
      <c r="BB54" s="36"/>
      <c r="BC54" s="141">
        <f t="shared" ca="1" si="60"/>
        <v>10</v>
      </c>
      <c r="BD54" s="129" t="str">
        <f t="shared" ca="1" si="37"/>
        <v>no</v>
      </c>
      <c r="BE54" s="124" t="str">
        <f t="shared" ca="1" si="38"/>
        <v>ok</v>
      </c>
      <c r="BF54" s="123" t="str">
        <f t="shared" ca="1" si="61"/>
        <v>no</v>
      </c>
      <c r="BG54" s="36"/>
      <c r="BH54" s="128" t="str">
        <f t="shared" ca="1" si="62"/>
        <v>no</v>
      </c>
      <c r="BI54" s="129" t="str">
        <f t="shared" ca="1" si="63"/>
        <v>no</v>
      </c>
      <c r="BJ54" s="76">
        <f t="shared" ca="1" si="64"/>
        <v>1</v>
      </c>
      <c r="BK54" s="77">
        <f t="shared" ca="1" si="65"/>
        <v>4</v>
      </c>
      <c r="BL54" s="79">
        <f t="shared" ca="1" si="39"/>
        <v>-3</v>
      </c>
      <c r="BM54" s="68"/>
      <c r="BN54" s="141" t="str">
        <f t="shared" ca="1" si="66"/>
        <v/>
      </c>
      <c r="BO54" s="129" t="str">
        <f t="shared" ca="1" si="67"/>
        <v>no</v>
      </c>
      <c r="BP54" s="76">
        <f t="shared" ca="1" si="40"/>
        <v>8</v>
      </c>
      <c r="BQ54" s="77">
        <f t="shared" ca="1" si="41"/>
        <v>3</v>
      </c>
      <c r="BR54" s="80">
        <f t="shared" ca="1" si="42"/>
        <v>5</v>
      </c>
      <c r="BS54" s="68"/>
      <c r="BT54" s="68">
        <v>12</v>
      </c>
      <c r="BU54" s="68"/>
      <c r="BV54" s="68"/>
      <c r="BW54" s="68"/>
      <c r="BX54" s="68"/>
      <c r="BY54" s="39"/>
      <c r="BZ54" s="40"/>
      <c r="CB54" s="37"/>
      <c r="CC54" s="36"/>
      <c r="CD54" s="37"/>
      <c r="CG54" s="39">
        <f t="shared" ca="1" si="5"/>
        <v>0.83144512017100314</v>
      </c>
      <c r="CH54" s="40">
        <f t="shared" ca="1" si="6"/>
        <v>14</v>
      </c>
      <c r="CJ54" s="37">
        <v>54</v>
      </c>
      <c r="CK54" s="36">
        <v>5</v>
      </c>
      <c r="CL54" s="37">
        <v>3</v>
      </c>
      <c r="CO54" s="39">
        <f t="shared" ca="1" si="7"/>
        <v>7.19557278125037E-2</v>
      </c>
      <c r="CP54" s="40">
        <f t="shared" ca="1" si="0"/>
        <v>93</v>
      </c>
      <c r="CR54" s="37">
        <v>54</v>
      </c>
      <c r="CS54" s="36">
        <v>5</v>
      </c>
      <c r="CT54" s="37">
        <v>3</v>
      </c>
      <c r="CV54" s="36"/>
      <c r="CW54" s="36"/>
    </row>
    <row r="55" spans="1:101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U55" s="74"/>
      <c r="V55" s="2"/>
      <c r="W55" s="2"/>
      <c r="X55" s="37"/>
      <c r="Y55" s="37"/>
      <c r="Z55" s="59"/>
      <c r="AA55" s="59"/>
      <c r="AB55" s="59"/>
      <c r="AE55" s="2"/>
      <c r="AF55" s="2"/>
      <c r="AG55" s="36"/>
      <c r="AH55" s="36"/>
      <c r="AI55" s="36"/>
      <c r="AJ55" s="2"/>
      <c r="AK55" s="2"/>
      <c r="AL55" s="36"/>
      <c r="AM55" s="36"/>
      <c r="AN55" s="36"/>
      <c r="AO55" s="36"/>
      <c r="AQ55" s="117"/>
      <c r="AR55" s="117"/>
      <c r="AS55" s="117"/>
      <c r="AT55" s="117"/>
      <c r="AU55" s="117"/>
      <c r="AV55" s="117"/>
      <c r="AW55" s="117"/>
      <c r="AX55" s="117"/>
      <c r="AY55" s="117"/>
      <c r="AZ55" s="117"/>
      <c r="BA55" s="117"/>
      <c r="BN55" s="36"/>
      <c r="BO55" s="36"/>
      <c r="BP55" s="36"/>
      <c r="BQ55" s="36"/>
      <c r="BR55" s="36"/>
      <c r="BY55" s="39"/>
      <c r="BZ55" s="40"/>
      <c r="CB55" s="37"/>
      <c r="CG55" s="39">
        <f t="shared" ca="1" si="5"/>
        <v>9.2330608176633189E-2</v>
      </c>
      <c r="CH55" s="40">
        <f t="shared" ca="1" si="6"/>
        <v>91</v>
      </c>
      <c r="CJ55" s="37">
        <v>55</v>
      </c>
      <c r="CK55" s="36">
        <v>5</v>
      </c>
      <c r="CL55" s="37">
        <v>4</v>
      </c>
      <c r="CO55" s="39">
        <f t="shared" ca="1" si="7"/>
        <v>9.4313144047889708E-2</v>
      </c>
      <c r="CP55" s="40">
        <f t="shared" ca="1" si="0"/>
        <v>91</v>
      </c>
      <c r="CR55" s="37">
        <v>55</v>
      </c>
      <c r="CS55" s="36">
        <v>5</v>
      </c>
      <c r="CT55" s="37">
        <v>4</v>
      </c>
    </row>
    <row r="56" spans="1:101" ht="186" customHeight="1" x14ac:dyDescent="0.25">
      <c r="Z56" s="87"/>
      <c r="AA56" s="87"/>
      <c r="AB56" s="87"/>
      <c r="AC56" s="87"/>
      <c r="AD56" s="87"/>
      <c r="AE56" s="87"/>
      <c r="AF56" s="86"/>
      <c r="AG56" s="142" t="s">
        <v>79</v>
      </c>
      <c r="AH56" s="142" t="s">
        <v>78</v>
      </c>
      <c r="AI56" s="125" t="s">
        <v>69</v>
      </c>
      <c r="AJ56" s="125" t="s">
        <v>44</v>
      </c>
      <c r="AK56" s="125" t="s">
        <v>70</v>
      </c>
      <c r="AL56" s="86" t="s">
        <v>51</v>
      </c>
      <c r="AM56" s="88" t="s">
        <v>75</v>
      </c>
      <c r="AN56" s="88" t="s">
        <v>76</v>
      </c>
      <c r="AO56" s="88" t="s">
        <v>77</v>
      </c>
      <c r="AP56" s="87"/>
      <c r="AQ56" s="142" t="s">
        <v>74</v>
      </c>
      <c r="AR56" s="122" t="s">
        <v>49</v>
      </c>
      <c r="AS56" s="122" t="s">
        <v>71</v>
      </c>
      <c r="AT56" s="142" t="s">
        <v>72</v>
      </c>
      <c r="AU56" s="122" t="s">
        <v>50</v>
      </c>
      <c r="AV56" s="122" t="s">
        <v>51</v>
      </c>
      <c r="AW56" s="122" t="s">
        <v>54</v>
      </c>
      <c r="AX56" s="117"/>
      <c r="AY56" s="122" t="s">
        <v>53</v>
      </c>
      <c r="AZ56" s="122" t="s">
        <v>44</v>
      </c>
      <c r="BA56" s="122" t="s">
        <v>52</v>
      </c>
      <c r="BB56" s="87"/>
      <c r="BC56" s="142" t="s">
        <v>42</v>
      </c>
      <c r="BD56" s="86" t="s">
        <v>39</v>
      </c>
      <c r="BE56" s="86" t="s">
        <v>45</v>
      </c>
      <c r="BF56" s="86" t="s">
        <v>73</v>
      </c>
      <c r="BG56" s="36"/>
      <c r="BH56" s="142" t="s">
        <v>40</v>
      </c>
      <c r="BI56" s="86" t="s">
        <v>39</v>
      </c>
      <c r="BJ56" s="88" t="s">
        <v>36</v>
      </c>
      <c r="BK56" s="88" t="s">
        <v>37</v>
      </c>
      <c r="BL56" s="88" t="s">
        <v>38</v>
      </c>
      <c r="BM56" s="88"/>
      <c r="BN56" s="142" t="s">
        <v>43</v>
      </c>
      <c r="BO56" s="143" t="s">
        <v>44</v>
      </c>
      <c r="BP56" s="88" t="s">
        <v>29</v>
      </c>
      <c r="BQ56" s="88" t="s">
        <v>28</v>
      </c>
      <c r="BR56" s="88" t="s">
        <v>27</v>
      </c>
      <c r="BY56" s="39"/>
      <c r="BZ56" s="40"/>
      <c r="CB56" s="37"/>
      <c r="CG56" s="39">
        <f t="shared" ca="1" si="5"/>
        <v>3.5341521720036795E-2</v>
      </c>
      <c r="CH56" s="40">
        <f t="shared" ca="1" si="6"/>
        <v>95</v>
      </c>
      <c r="CJ56" s="37">
        <v>56</v>
      </c>
      <c r="CK56" s="36">
        <v>5</v>
      </c>
      <c r="CL56" s="37">
        <v>5</v>
      </c>
      <c r="CO56" s="39">
        <f t="shared" ca="1" si="7"/>
        <v>0.62937077922508766</v>
      </c>
      <c r="CP56" s="40">
        <f t="shared" ca="1" si="0"/>
        <v>42</v>
      </c>
      <c r="CR56" s="37">
        <v>56</v>
      </c>
      <c r="CS56" s="36">
        <v>5</v>
      </c>
      <c r="CT56" s="37">
        <v>5</v>
      </c>
    </row>
    <row r="57" spans="1:101" x14ac:dyDescent="0.25">
      <c r="BY57" s="39"/>
      <c r="BZ57" s="40"/>
      <c r="CB57" s="37"/>
      <c r="CG57" s="39">
        <f t="shared" ca="1" si="5"/>
        <v>0.87770211828849909</v>
      </c>
      <c r="CH57" s="40">
        <f t="shared" ca="1" si="6"/>
        <v>9</v>
      </c>
      <c r="CJ57" s="37">
        <v>57</v>
      </c>
      <c r="CK57" s="36">
        <v>5</v>
      </c>
      <c r="CL57" s="37">
        <v>6</v>
      </c>
      <c r="CO57" s="39">
        <f t="shared" ca="1" si="7"/>
        <v>0.86767213750519168</v>
      </c>
      <c r="CP57" s="40">
        <f t="shared" ca="1" si="0"/>
        <v>17</v>
      </c>
      <c r="CR57" s="37">
        <v>57</v>
      </c>
      <c r="CS57" s="36">
        <v>5</v>
      </c>
      <c r="CT57" s="37">
        <v>6</v>
      </c>
    </row>
    <row r="58" spans="1:101" x14ac:dyDescent="0.25">
      <c r="BY58" s="39"/>
      <c r="BZ58" s="40"/>
      <c r="CB58" s="37"/>
      <c r="CG58" s="39">
        <f t="shared" ca="1" si="5"/>
        <v>0.34509388478110881</v>
      </c>
      <c r="CH58" s="40">
        <f t="shared" ca="1" si="6"/>
        <v>64</v>
      </c>
      <c r="CJ58" s="37">
        <v>58</v>
      </c>
      <c r="CK58" s="36">
        <v>5</v>
      </c>
      <c r="CL58" s="37">
        <v>7</v>
      </c>
      <c r="CO58" s="39">
        <f t="shared" ca="1" si="7"/>
        <v>0.98709234690359782</v>
      </c>
      <c r="CP58" s="40">
        <f t="shared" ca="1" si="0"/>
        <v>2</v>
      </c>
      <c r="CR58" s="37">
        <v>58</v>
      </c>
      <c r="CS58" s="36">
        <v>5</v>
      </c>
      <c r="CT58" s="37">
        <v>7</v>
      </c>
    </row>
    <row r="59" spans="1:101" x14ac:dyDescent="0.25">
      <c r="BY59" s="39"/>
      <c r="BZ59" s="40"/>
      <c r="CB59" s="37"/>
      <c r="CG59" s="39">
        <f t="shared" ca="1" si="5"/>
        <v>0.22903924819709109</v>
      </c>
      <c r="CH59" s="40">
        <f t="shared" ca="1" si="6"/>
        <v>74</v>
      </c>
      <c r="CJ59" s="37">
        <v>59</v>
      </c>
      <c r="CK59" s="36">
        <v>5</v>
      </c>
      <c r="CL59" s="37">
        <v>8</v>
      </c>
      <c r="CO59" s="39">
        <f t="shared" ca="1" si="7"/>
        <v>0.27376700632574846</v>
      </c>
      <c r="CP59" s="40">
        <f t="shared" ca="1" si="0"/>
        <v>73</v>
      </c>
      <c r="CR59" s="37">
        <v>59</v>
      </c>
      <c r="CS59" s="36">
        <v>5</v>
      </c>
      <c r="CT59" s="37">
        <v>8</v>
      </c>
    </row>
    <row r="60" spans="1:101" x14ac:dyDescent="0.25">
      <c r="BY60" s="39"/>
      <c r="BZ60" s="40"/>
      <c r="CB60" s="37"/>
      <c r="CG60" s="39">
        <f t="shared" ca="1" si="5"/>
        <v>0.77266415272992151</v>
      </c>
      <c r="CH60" s="40">
        <f t="shared" ca="1" si="6"/>
        <v>19</v>
      </c>
      <c r="CJ60" s="37">
        <v>60</v>
      </c>
      <c r="CK60" s="36">
        <v>5</v>
      </c>
      <c r="CL60" s="37">
        <v>9</v>
      </c>
      <c r="CO60" s="39">
        <f t="shared" ca="1" si="7"/>
        <v>0.85944706467640808</v>
      </c>
      <c r="CP60" s="40">
        <f t="shared" ca="1" si="0"/>
        <v>20</v>
      </c>
      <c r="CR60" s="37">
        <v>60</v>
      </c>
      <c r="CS60" s="36">
        <v>5</v>
      </c>
      <c r="CT60" s="37">
        <v>9</v>
      </c>
    </row>
    <row r="61" spans="1:101" x14ac:dyDescent="0.25">
      <c r="BY61" s="39"/>
      <c r="BZ61" s="40"/>
      <c r="CB61" s="37"/>
      <c r="CG61" s="39">
        <f t="shared" ca="1" si="5"/>
        <v>0.70790399561031048</v>
      </c>
      <c r="CH61" s="40">
        <f t="shared" ca="1" si="6"/>
        <v>23</v>
      </c>
      <c r="CJ61" s="37">
        <v>61</v>
      </c>
      <c r="CK61" s="36">
        <v>6</v>
      </c>
      <c r="CL61" s="37">
        <v>0</v>
      </c>
      <c r="CO61" s="39">
        <f t="shared" ca="1" si="7"/>
        <v>0.91655201319350588</v>
      </c>
      <c r="CP61" s="40">
        <f t="shared" ca="1" si="0"/>
        <v>13</v>
      </c>
      <c r="CR61" s="37">
        <v>61</v>
      </c>
      <c r="CS61" s="36">
        <v>6</v>
      </c>
      <c r="CT61" s="37">
        <v>0</v>
      </c>
    </row>
    <row r="62" spans="1:101" x14ac:dyDescent="0.25">
      <c r="BY62" s="39"/>
      <c r="BZ62" s="40"/>
      <c r="CB62" s="37"/>
      <c r="CG62" s="39">
        <f t="shared" ca="1" si="5"/>
        <v>0.50813164177845771</v>
      </c>
      <c r="CH62" s="40">
        <f t="shared" ca="1" si="6"/>
        <v>42</v>
      </c>
      <c r="CJ62" s="37">
        <v>62</v>
      </c>
      <c r="CK62" s="36">
        <v>6</v>
      </c>
      <c r="CL62" s="37">
        <v>1</v>
      </c>
      <c r="CO62" s="39">
        <f t="shared" ca="1" si="7"/>
        <v>0.73918908701518937</v>
      </c>
      <c r="CP62" s="40">
        <f t="shared" ca="1" si="0"/>
        <v>32</v>
      </c>
      <c r="CR62" s="37">
        <v>62</v>
      </c>
      <c r="CS62" s="36">
        <v>6</v>
      </c>
      <c r="CT62" s="37">
        <v>1</v>
      </c>
    </row>
    <row r="63" spans="1:101" x14ac:dyDescent="0.25">
      <c r="BY63" s="39"/>
      <c r="BZ63" s="40"/>
      <c r="CB63" s="37"/>
      <c r="CG63" s="39">
        <f t="shared" ca="1" si="5"/>
        <v>0.55267913196777374</v>
      </c>
      <c r="CH63" s="40">
        <f t="shared" ca="1" si="6"/>
        <v>39</v>
      </c>
      <c r="CJ63" s="37">
        <v>63</v>
      </c>
      <c r="CK63" s="36">
        <v>6</v>
      </c>
      <c r="CL63" s="37">
        <v>2</v>
      </c>
      <c r="CO63" s="39">
        <f t="shared" ca="1" si="7"/>
        <v>0.46862296162134054</v>
      </c>
      <c r="CP63" s="40">
        <f t="shared" ca="1" si="0"/>
        <v>52</v>
      </c>
      <c r="CR63" s="37">
        <v>63</v>
      </c>
      <c r="CS63" s="36">
        <v>6</v>
      </c>
      <c r="CT63" s="37">
        <v>2</v>
      </c>
    </row>
    <row r="64" spans="1:101" x14ac:dyDescent="0.25">
      <c r="BY64" s="39"/>
      <c r="BZ64" s="40"/>
      <c r="CB64" s="37"/>
      <c r="CG64" s="39">
        <f t="shared" ca="1" si="5"/>
        <v>0.38979025581196181</v>
      </c>
      <c r="CH64" s="40">
        <f t="shared" ca="1" si="6"/>
        <v>58</v>
      </c>
      <c r="CJ64" s="37">
        <v>64</v>
      </c>
      <c r="CK64" s="36">
        <v>6</v>
      </c>
      <c r="CL64" s="37">
        <v>3</v>
      </c>
      <c r="CO64" s="39">
        <f t="shared" ca="1" si="7"/>
        <v>0.650714518060442</v>
      </c>
      <c r="CP64" s="40">
        <f t="shared" ca="1" si="0"/>
        <v>40</v>
      </c>
      <c r="CR64" s="37">
        <v>64</v>
      </c>
      <c r="CS64" s="36">
        <v>6</v>
      </c>
      <c r="CT64" s="37">
        <v>3</v>
      </c>
    </row>
    <row r="65" spans="77:98" x14ac:dyDescent="0.25">
      <c r="BY65" s="39"/>
      <c r="BZ65" s="40"/>
      <c r="CB65" s="37"/>
      <c r="CG65" s="39">
        <f t="shared" ca="1" si="5"/>
        <v>0.31126062281542877</v>
      </c>
      <c r="CH65" s="40">
        <f t="shared" ca="1" si="6"/>
        <v>67</v>
      </c>
      <c r="CJ65" s="37">
        <v>65</v>
      </c>
      <c r="CK65" s="36">
        <v>6</v>
      </c>
      <c r="CL65" s="37">
        <v>4</v>
      </c>
      <c r="CO65" s="39">
        <f t="shared" ca="1" si="7"/>
        <v>0.3828441594777543</v>
      </c>
      <c r="CP65" s="40">
        <f t="shared" ref="CP65:CP100" ca="1" si="72">RANK(CO65,$CO$1:$CO$100,)</f>
        <v>59</v>
      </c>
      <c r="CR65" s="37">
        <v>65</v>
      </c>
      <c r="CS65" s="36">
        <v>6</v>
      </c>
      <c r="CT65" s="37">
        <v>4</v>
      </c>
    </row>
    <row r="66" spans="77:98" x14ac:dyDescent="0.25">
      <c r="BY66" s="39"/>
      <c r="BZ66" s="40"/>
      <c r="CB66" s="37"/>
      <c r="CG66" s="39">
        <f t="shared" ref="CG66:CG100" ca="1" si="73">RAND()</f>
        <v>0.81683906402192596</v>
      </c>
      <c r="CH66" s="40">
        <f t="shared" ref="CH66:CH100" ca="1" si="74">RANK(CG66,$CG$1:$CG$100,)</f>
        <v>16</v>
      </c>
      <c r="CJ66" s="37">
        <v>66</v>
      </c>
      <c r="CK66" s="36">
        <v>6</v>
      </c>
      <c r="CL66" s="37">
        <v>5</v>
      </c>
      <c r="CO66" s="39">
        <f t="shared" ref="CO66:CO100" ca="1" si="75">RAND()</f>
        <v>0.34687531501649804</v>
      </c>
      <c r="CP66" s="40">
        <f t="shared" ca="1" si="72"/>
        <v>65</v>
      </c>
      <c r="CR66" s="37">
        <v>66</v>
      </c>
      <c r="CS66" s="36">
        <v>6</v>
      </c>
      <c r="CT66" s="37">
        <v>5</v>
      </c>
    </row>
    <row r="67" spans="77:98" x14ac:dyDescent="0.25">
      <c r="BY67" s="39"/>
      <c r="BZ67" s="40"/>
      <c r="CB67" s="37"/>
      <c r="CG67" s="39">
        <f t="shared" ca="1" si="73"/>
        <v>0.14482069073203918</v>
      </c>
      <c r="CH67" s="40">
        <f t="shared" ca="1" si="74"/>
        <v>84</v>
      </c>
      <c r="CJ67" s="37">
        <v>67</v>
      </c>
      <c r="CK67" s="36">
        <v>6</v>
      </c>
      <c r="CL67" s="37">
        <v>6</v>
      </c>
      <c r="CO67" s="39">
        <f t="shared" ca="1" si="75"/>
        <v>0.84266918650316613</v>
      </c>
      <c r="CP67" s="40">
        <f t="shared" ca="1" si="72"/>
        <v>23</v>
      </c>
      <c r="CR67" s="37">
        <v>67</v>
      </c>
      <c r="CS67" s="36">
        <v>6</v>
      </c>
      <c r="CT67" s="37">
        <v>6</v>
      </c>
    </row>
    <row r="68" spans="77:98" x14ac:dyDescent="0.25">
      <c r="BY68" s="39"/>
      <c r="BZ68" s="40"/>
      <c r="CB68" s="37"/>
      <c r="CG68" s="39">
        <f t="shared" ca="1" si="73"/>
        <v>0.72218685279305506</v>
      </c>
      <c r="CH68" s="40">
        <f t="shared" ca="1" si="74"/>
        <v>22</v>
      </c>
      <c r="CJ68" s="37">
        <v>68</v>
      </c>
      <c r="CK68" s="36">
        <v>6</v>
      </c>
      <c r="CL68" s="37">
        <v>7</v>
      </c>
      <c r="CO68" s="39">
        <f t="shared" ca="1" si="75"/>
        <v>0.68765886590708747</v>
      </c>
      <c r="CP68" s="40">
        <f t="shared" ca="1" si="72"/>
        <v>35</v>
      </c>
      <c r="CR68" s="37">
        <v>68</v>
      </c>
      <c r="CS68" s="36">
        <v>6</v>
      </c>
      <c r="CT68" s="37">
        <v>7</v>
      </c>
    </row>
    <row r="69" spans="77:98" x14ac:dyDescent="0.25">
      <c r="BY69" s="39"/>
      <c r="BZ69" s="40"/>
      <c r="CB69" s="37"/>
      <c r="CG69" s="39">
        <f t="shared" ca="1" si="73"/>
        <v>0.18874412887790171</v>
      </c>
      <c r="CH69" s="40">
        <f t="shared" ca="1" si="74"/>
        <v>79</v>
      </c>
      <c r="CJ69" s="37">
        <v>69</v>
      </c>
      <c r="CK69" s="36">
        <v>6</v>
      </c>
      <c r="CL69" s="37">
        <v>8</v>
      </c>
      <c r="CO69" s="39">
        <f t="shared" ca="1" si="75"/>
        <v>0.28725157858502348</v>
      </c>
      <c r="CP69" s="40">
        <f t="shared" ca="1" si="72"/>
        <v>71</v>
      </c>
      <c r="CR69" s="37">
        <v>69</v>
      </c>
      <c r="CS69" s="36">
        <v>6</v>
      </c>
      <c r="CT69" s="37">
        <v>8</v>
      </c>
    </row>
    <row r="70" spans="77:98" x14ac:dyDescent="0.25">
      <c r="BY70" s="39"/>
      <c r="BZ70" s="40"/>
      <c r="CB70" s="37"/>
      <c r="CG70" s="39">
        <f t="shared" ca="1" si="73"/>
        <v>0.96637735015504922</v>
      </c>
      <c r="CH70" s="40">
        <f t="shared" ca="1" si="74"/>
        <v>2</v>
      </c>
      <c r="CJ70" s="37">
        <v>70</v>
      </c>
      <c r="CK70" s="36">
        <v>6</v>
      </c>
      <c r="CL70" s="37">
        <v>9</v>
      </c>
      <c r="CO70" s="39">
        <f t="shared" ca="1" si="75"/>
        <v>0.28024251769343556</v>
      </c>
      <c r="CP70" s="40">
        <f t="shared" ca="1" si="72"/>
        <v>72</v>
      </c>
      <c r="CR70" s="37">
        <v>70</v>
      </c>
      <c r="CS70" s="36">
        <v>6</v>
      </c>
      <c r="CT70" s="37">
        <v>9</v>
      </c>
    </row>
    <row r="71" spans="77:98" x14ac:dyDescent="0.25">
      <c r="BY71" s="39"/>
      <c r="BZ71" s="40"/>
      <c r="CB71" s="37"/>
      <c r="CG71" s="39">
        <f t="shared" ca="1" si="73"/>
        <v>4.0427015971579827E-2</v>
      </c>
      <c r="CH71" s="40">
        <f t="shared" ca="1" si="74"/>
        <v>94</v>
      </c>
      <c r="CJ71" s="37">
        <v>71</v>
      </c>
      <c r="CK71" s="36">
        <v>7</v>
      </c>
      <c r="CL71" s="37">
        <v>0</v>
      </c>
      <c r="CO71" s="39">
        <f t="shared" ca="1" si="75"/>
        <v>0.2016973812915378</v>
      </c>
      <c r="CP71" s="40">
        <f t="shared" ca="1" si="72"/>
        <v>83</v>
      </c>
      <c r="CR71" s="37">
        <v>71</v>
      </c>
      <c r="CS71" s="36">
        <v>7</v>
      </c>
      <c r="CT71" s="37">
        <v>0</v>
      </c>
    </row>
    <row r="72" spans="77:98" x14ac:dyDescent="0.25">
      <c r="BY72" s="39"/>
      <c r="BZ72" s="40"/>
      <c r="CB72" s="37"/>
      <c r="CG72" s="39">
        <f t="shared" ca="1" si="73"/>
        <v>0.49717773605682636</v>
      </c>
      <c r="CH72" s="40">
        <f t="shared" ca="1" si="74"/>
        <v>43</v>
      </c>
      <c r="CJ72" s="37">
        <v>72</v>
      </c>
      <c r="CK72" s="36">
        <v>7</v>
      </c>
      <c r="CL72" s="37">
        <v>1</v>
      </c>
      <c r="CO72" s="39">
        <f t="shared" ca="1" si="75"/>
        <v>0.81117650756745752</v>
      </c>
      <c r="CP72" s="40">
        <f t="shared" ca="1" si="72"/>
        <v>26</v>
      </c>
      <c r="CR72" s="37">
        <v>72</v>
      </c>
      <c r="CS72" s="36">
        <v>7</v>
      </c>
      <c r="CT72" s="37">
        <v>1</v>
      </c>
    </row>
    <row r="73" spans="77:98" x14ac:dyDescent="0.25">
      <c r="BY73" s="39"/>
      <c r="BZ73" s="40"/>
      <c r="CB73" s="37"/>
      <c r="CG73" s="39">
        <f t="shared" ca="1" si="73"/>
        <v>0.66811532669041984</v>
      </c>
      <c r="CH73" s="40">
        <f t="shared" ca="1" si="74"/>
        <v>27</v>
      </c>
      <c r="CJ73" s="37">
        <v>73</v>
      </c>
      <c r="CK73" s="36">
        <v>7</v>
      </c>
      <c r="CL73" s="37">
        <v>2</v>
      </c>
      <c r="CO73" s="39">
        <f t="shared" ca="1" si="75"/>
        <v>0.21557338504615098</v>
      </c>
      <c r="CP73" s="40">
        <f t="shared" ca="1" si="72"/>
        <v>81</v>
      </c>
      <c r="CR73" s="37">
        <v>73</v>
      </c>
      <c r="CS73" s="36">
        <v>7</v>
      </c>
      <c r="CT73" s="37">
        <v>2</v>
      </c>
    </row>
    <row r="74" spans="77:98" x14ac:dyDescent="0.25">
      <c r="BY74" s="39"/>
      <c r="BZ74" s="40"/>
      <c r="CB74" s="37"/>
      <c r="CG74" s="39">
        <f t="shared" ca="1" si="73"/>
        <v>0.9440120504804167</v>
      </c>
      <c r="CH74" s="40">
        <f t="shared" ca="1" si="74"/>
        <v>4</v>
      </c>
      <c r="CJ74" s="37">
        <v>74</v>
      </c>
      <c r="CK74" s="36">
        <v>7</v>
      </c>
      <c r="CL74" s="37">
        <v>3</v>
      </c>
      <c r="CO74" s="39">
        <f t="shared" ca="1" si="75"/>
        <v>0.10173289107323991</v>
      </c>
      <c r="CP74" s="40">
        <f t="shared" ca="1" si="72"/>
        <v>90</v>
      </c>
      <c r="CR74" s="37">
        <v>74</v>
      </c>
      <c r="CS74" s="36">
        <v>7</v>
      </c>
      <c r="CT74" s="37">
        <v>3</v>
      </c>
    </row>
    <row r="75" spans="77:98" x14ac:dyDescent="0.25">
      <c r="BY75" s="39"/>
      <c r="BZ75" s="40"/>
      <c r="CB75" s="37"/>
      <c r="CG75" s="39">
        <f t="shared" ca="1" si="73"/>
        <v>0.51026752685980226</v>
      </c>
      <c r="CH75" s="40">
        <f t="shared" ca="1" si="74"/>
        <v>41</v>
      </c>
      <c r="CJ75" s="37">
        <v>75</v>
      </c>
      <c r="CK75" s="36">
        <v>7</v>
      </c>
      <c r="CL75" s="37">
        <v>4</v>
      </c>
      <c r="CO75" s="39">
        <f t="shared" ca="1" si="75"/>
        <v>0.6078313632996537</v>
      </c>
      <c r="CP75" s="40">
        <f t="shared" ca="1" si="72"/>
        <v>43</v>
      </c>
      <c r="CR75" s="37">
        <v>75</v>
      </c>
      <c r="CS75" s="36">
        <v>7</v>
      </c>
      <c r="CT75" s="37">
        <v>4</v>
      </c>
    </row>
    <row r="76" spans="77:98" x14ac:dyDescent="0.25">
      <c r="BY76" s="39"/>
      <c r="BZ76" s="40"/>
      <c r="CB76" s="37"/>
      <c r="CG76" s="39">
        <f t="shared" ca="1" si="73"/>
        <v>0.44149384421491711</v>
      </c>
      <c r="CH76" s="40">
        <f t="shared" ca="1" si="74"/>
        <v>49</v>
      </c>
      <c r="CJ76" s="37">
        <v>76</v>
      </c>
      <c r="CK76" s="36">
        <v>7</v>
      </c>
      <c r="CL76" s="37">
        <v>5</v>
      </c>
      <c r="CO76" s="39">
        <f t="shared" ca="1" si="75"/>
        <v>0.80607635197815963</v>
      </c>
      <c r="CP76" s="40">
        <f t="shared" ca="1" si="72"/>
        <v>27</v>
      </c>
      <c r="CR76" s="37">
        <v>76</v>
      </c>
      <c r="CS76" s="36">
        <v>7</v>
      </c>
      <c r="CT76" s="37">
        <v>5</v>
      </c>
    </row>
    <row r="77" spans="77:98" x14ac:dyDescent="0.25">
      <c r="BY77" s="39"/>
      <c r="BZ77" s="40"/>
      <c r="CB77" s="37"/>
      <c r="CG77" s="39">
        <f t="shared" ca="1" si="73"/>
        <v>0.45903530924471658</v>
      </c>
      <c r="CH77" s="40">
        <f t="shared" ca="1" si="74"/>
        <v>47</v>
      </c>
      <c r="CJ77" s="37">
        <v>77</v>
      </c>
      <c r="CK77" s="36">
        <v>7</v>
      </c>
      <c r="CL77" s="37">
        <v>6</v>
      </c>
      <c r="CO77" s="39">
        <f t="shared" ca="1" si="75"/>
        <v>0.16515111460676113</v>
      </c>
      <c r="CP77" s="40">
        <f t="shared" ca="1" si="72"/>
        <v>86</v>
      </c>
      <c r="CR77" s="37">
        <v>77</v>
      </c>
      <c r="CS77" s="36">
        <v>7</v>
      </c>
      <c r="CT77" s="37">
        <v>6</v>
      </c>
    </row>
    <row r="78" spans="77:98" x14ac:dyDescent="0.25">
      <c r="BY78" s="39"/>
      <c r="BZ78" s="40"/>
      <c r="CB78" s="37"/>
      <c r="CG78" s="39">
        <f t="shared" ca="1" si="73"/>
        <v>0.60306633205545257</v>
      </c>
      <c r="CH78" s="40">
        <f t="shared" ca="1" si="74"/>
        <v>34</v>
      </c>
      <c r="CJ78" s="37">
        <v>78</v>
      </c>
      <c r="CK78" s="36">
        <v>7</v>
      </c>
      <c r="CL78" s="37">
        <v>7</v>
      </c>
      <c r="CO78" s="39">
        <f t="shared" ca="1" si="75"/>
        <v>0.63115725168762904</v>
      </c>
      <c r="CP78" s="40">
        <f t="shared" ca="1" si="72"/>
        <v>41</v>
      </c>
      <c r="CR78" s="37">
        <v>78</v>
      </c>
      <c r="CS78" s="36">
        <v>7</v>
      </c>
      <c r="CT78" s="37">
        <v>7</v>
      </c>
    </row>
    <row r="79" spans="77:98" x14ac:dyDescent="0.25">
      <c r="BY79" s="39"/>
      <c r="BZ79" s="40"/>
      <c r="CB79" s="37"/>
      <c r="CG79" s="39">
        <f t="shared" ca="1" si="73"/>
        <v>0.48696388584613026</v>
      </c>
      <c r="CH79" s="40">
        <f t="shared" ca="1" si="74"/>
        <v>44</v>
      </c>
      <c r="CJ79" s="37">
        <v>79</v>
      </c>
      <c r="CK79" s="36">
        <v>7</v>
      </c>
      <c r="CL79" s="37">
        <v>8</v>
      </c>
      <c r="CO79" s="39">
        <f t="shared" ca="1" si="75"/>
        <v>0.94999071275692681</v>
      </c>
      <c r="CP79" s="40">
        <f t="shared" ca="1" si="72"/>
        <v>8</v>
      </c>
      <c r="CR79" s="37">
        <v>79</v>
      </c>
      <c r="CS79" s="36">
        <v>7</v>
      </c>
      <c r="CT79" s="37">
        <v>8</v>
      </c>
    </row>
    <row r="80" spans="77:98" x14ac:dyDescent="0.25">
      <c r="BY80" s="39"/>
      <c r="BZ80" s="40"/>
      <c r="CB80" s="37"/>
      <c r="CG80" s="39">
        <f t="shared" ca="1" si="73"/>
        <v>0.15538789990828328</v>
      </c>
      <c r="CH80" s="40">
        <f t="shared" ca="1" si="74"/>
        <v>82</v>
      </c>
      <c r="CJ80" s="37">
        <v>80</v>
      </c>
      <c r="CK80" s="36">
        <v>7</v>
      </c>
      <c r="CL80" s="37">
        <v>9</v>
      </c>
      <c r="CO80" s="39">
        <f t="shared" ca="1" si="75"/>
        <v>0.77786903677857644</v>
      </c>
      <c r="CP80" s="40">
        <f t="shared" ca="1" si="72"/>
        <v>30</v>
      </c>
      <c r="CR80" s="37">
        <v>80</v>
      </c>
      <c r="CS80" s="36">
        <v>7</v>
      </c>
      <c r="CT80" s="37">
        <v>9</v>
      </c>
    </row>
    <row r="81" spans="77:98" x14ac:dyDescent="0.25">
      <c r="BY81" s="39"/>
      <c r="BZ81" s="40"/>
      <c r="CB81" s="37"/>
      <c r="CG81" s="39">
        <f t="shared" ca="1" si="73"/>
        <v>0.43682412102193369</v>
      </c>
      <c r="CH81" s="40">
        <f t="shared" ca="1" si="74"/>
        <v>51</v>
      </c>
      <c r="CJ81" s="37">
        <v>81</v>
      </c>
      <c r="CK81" s="36">
        <v>8</v>
      </c>
      <c r="CL81" s="37">
        <v>0</v>
      </c>
      <c r="CO81" s="39">
        <f t="shared" ca="1" si="75"/>
        <v>0.96169935540640605</v>
      </c>
      <c r="CP81" s="40">
        <f t="shared" ca="1" si="72"/>
        <v>5</v>
      </c>
      <c r="CR81" s="37">
        <v>81</v>
      </c>
      <c r="CS81" s="36">
        <v>8</v>
      </c>
      <c r="CT81" s="37">
        <v>0</v>
      </c>
    </row>
    <row r="82" spans="77:98" x14ac:dyDescent="0.25">
      <c r="BY82" s="39"/>
      <c r="BZ82" s="40"/>
      <c r="CB82" s="37"/>
      <c r="CG82" s="39">
        <f t="shared" ca="1" si="73"/>
        <v>3.3380170050413716E-2</v>
      </c>
      <c r="CH82" s="40">
        <f t="shared" ca="1" si="74"/>
        <v>96</v>
      </c>
      <c r="CJ82" s="37">
        <v>82</v>
      </c>
      <c r="CK82" s="36">
        <v>8</v>
      </c>
      <c r="CL82" s="37">
        <v>1</v>
      </c>
      <c r="CO82" s="39">
        <f t="shared" ca="1" si="75"/>
        <v>0.69078519752934486</v>
      </c>
      <c r="CP82" s="40">
        <f t="shared" ca="1" si="72"/>
        <v>34</v>
      </c>
      <c r="CR82" s="37">
        <v>82</v>
      </c>
      <c r="CS82" s="36">
        <v>8</v>
      </c>
      <c r="CT82" s="37">
        <v>1</v>
      </c>
    </row>
    <row r="83" spans="77:98" x14ac:dyDescent="0.25">
      <c r="BY83" s="39"/>
      <c r="BZ83" s="40"/>
      <c r="CB83" s="37"/>
      <c r="CG83" s="39">
        <f t="shared" ca="1" si="73"/>
        <v>0.25664889826450299</v>
      </c>
      <c r="CH83" s="40">
        <f t="shared" ca="1" si="74"/>
        <v>73</v>
      </c>
      <c r="CJ83" s="37">
        <v>83</v>
      </c>
      <c r="CK83" s="36">
        <v>8</v>
      </c>
      <c r="CL83" s="37">
        <v>2</v>
      </c>
      <c r="CO83" s="39">
        <f t="shared" ca="1" si="75"/>
        <v>0.4029663842969432</v>
      </c>
      <c r="CP83" s="40">
        <f t="shared" ca="1" si="72"/>
        <v>56</v>
      </c>
      <c r="CR83" s="37">
        <v>83</v>
      </c>
      <c r="CS83" s="36">
        <v>8</v>
      </c>
      <c r="CT83" s="37">
        <v>2</v>
      </c>
    </row>
    <row r="84" spans="77:98" x14ac:dyDescent="0.25">
      <c r="BY84" s="39"/>
      <c r="BZ84" s="40"/>
      <c r="CB84" s="37"/>
      <c r="CG84" s="39">
        <f t="shared" ca="1" si="73"/>
        <v>0.62756371252244203</v>
      </c>
      <c r="CH84" s="40">
        <f t="shared" ca="1" si="74"/>
        <v>31</v>
      </c>
      <c r="CJ84" s="37">
        <v>84</v>
      </c>
      <c r="CK84" s="36">
        <v>8</v>
      </c>
      <c r="CL84" s="37">
        <v>3</v>
      </c>
      <c r="CO84" s="39">
        <f t="shared" ca="1" si="75"/>
        <v>0.96234127796997737</v>
      </c>
      <c r="CP84" s="40">
        <f t="shared" ca="1" si="72"/>
        <v>4</v>
      </c>
      <c r="CR84" s="37">
        <v>84</v>
      </c>
      <c r="CS84" s="36">
        <v>8</v>
      </c>
      <c r="CT84" s="37">
        <v>3</v>
      </c>
    </row>
    <row r="85" spans="77:98" x14ac:dyDescent="0.25">
      <c r="BY85" s="39"/>
      <c r="BZ85" s="40"/>
      <c r="CB85" s="37"/>
      <c r="CG85" s="39">
        <f t="shared" ca="1" si="73"/>
        <v>0.15812944367320259</v>
      </c>
      <c r="CH85" s="40">
        <f t="shared" ca="1" si="74"/>
        <v>81</v>
      </c>
      <c r="CJ85" s="37">
        <v>85</v>
      </c>
      <c r="CK85" s="36">
        <v>8</v>
      </c>
      <c r="CL85" s="37">
        <v>4</v>
      </c>
      <c r="CO85" s="39">
        <f t="shared" ca="1" si="75"/>
        <v>1.9499346881771351E-2</v>
      </c>
      <c r="CP85" s="40">
        <f t="shared" ca="1" si="72"/>
        <v>98</v>
      </c>
      <c r="CR85" s="37">
        <v>85</v>
      </c>
      <c r="CS85" s="36">
        <v>8</v>
      </c>
      <c r="CT85" s="37">
        <v>4</v>
      </c>
    </row>
    <row r="86" spans="77:98" x14ac:dyDescent="0.25">
      <c r="BY86" s="39"/>
      <c r="BZ86" s="40"/>
      <c r="CB86" s="37"/>
      <c r="CG86" s="39">
        <f t="shared" ca="1" si="73"/>
        <v>0.56412990463342627</v>
      </c>
      <c r="CH86" s="40">
        <f t="shared" ca="1" si="74"/>
        <v>38</v>
      </c>
      <c r="CJ86" s="37">
        <v>86</v>
      </c>
      <c r="CK86" s="36">
        <v>8</v>
      </c>
      <c r="CL86" s="37">
        <v>5</v>
      </c>
      <c r="CO86" s="39">
        <f t="shared" ca="1" si="75"/>
        <v>0.96276015581312668</v>
      </c>
      <c r="CP86" s="40">
        <f t="shared" ca="1" si="72"/>
        <v>3</v>
      </c>
      <c r="CR86" s="37">
        <v>86</v>
      </c>
      <c r="CS86" s="36">
        <v>8</v>
      </c>
      <c r="CT86" s="37">
        <v>5</v>
      </c>
    </row>
    <row r="87" spans="77:98" x14ac:dyDescent="0.25">
      <c r="BY87" s="39"/>
      <c r="BZ87" s="40"/>
      <c r="CB87" s="37"/>
      <c r="CG87" s="39">
        <f t="shared" ca="1" si="73"/>
        <v>0.21340676243767309</v>
      </c>
      <c r="CH87" s="40">
        <f t="shared" ca="1" si="74"/>
        <v>76</v>
      </c>
      <c r="CJ87" s="37">
        <v>87</v>
      </c>
      <c r="CK87" s="36">
        <v>8</v>
      </c>
      <c r="CL87" s="37">
        <v>6</v>
      </c>
      <c r="CO87" s="39">
        <f t="shared" ca="1" si="75"/>
        <v>0.39498017524374096</v>
      </c>
      <c r="CP87" s="40">
        <f t="shared" ca="1" si="72"/>
        <v>58</v>
      </c>
      <c r="CR87" s="37">
        <v>87</v>
      </c>
      <c r="CS87" s="36">
        <v>8</v>
      </c>
      <c r="CT87" s="37">
        <v>6</v>
      </c>
    </row>
    <row r="88" spans="77:98" x14ac:dyDescent="0.25">
      <c r="BY88" s="39"/>
      <c r="BZ88" s="40"/>
      <c r="CB88" s="37"/>
      <c r="CG88" s="39">
        <f t="shared" ca="1" si="73"/>
        <v>0.60669488816973072</v>
      </c>
      <c r="CH88" s="40">
        <f t="shared" ca="1" si="74"/>
        <v>33</v>
      </c>
      <c r="CJ88" s="37">
        <v>88</v>
      </c>
      <c r="CK88" s="36">
        <v>8</v>
      </c>
      <c r="CL88" s="37">
        <v>7</v>
      </c>
      <c r="CO88" s="39">
        <f t="shared" ca="1" si="75"/>
        <v>0.40139850467701721</v>
      </c>
      <c r="CP88" s="40">
        <f t="shared" ca="1" si="72"/>
        <v>57</v>
      </c>
      <c r="CR88" s="37">
        <v>88</v>
      </c>
      <c r="CS88" s="36">
        <v>8</v>
      </c>
      <c r="CT88" s="37">
        <v>7</v>
      </c>
    </row>
    <row r="89" spans="77:98" x14ac:dyDescent="0.25">
      <c r="BY89" s="39"/>
      <c r="BZ89" s="40"/>
      <c r="CB89" s="37"/>
      <c r="CG89" s="39">
        <f t="shared" ca="1" si="73"/>
        <v>0.20918204184258538</v>
      </c>
      <c r="CH89" s="40">
        <f t="shared" ca="1" si="74"/>
        <v>77</v>
      </c>
      <c r="CJ89" s="37">
        <v>89</v>
      </c>
      <c r="CK89" s="36">
        <v>8</v>
      </c>
      <c r="CL89" s="37">
        <v>8</v>
      </c>
      <c r="CO89" s="39">
        <f t="shared" ca="1" si="75"/>
        <v>0.84341785672056913</v>
      </c>
      <c r="CP89" s="40">
        <f t="shared" ca="1" si="72"/>
        <v>22</v>
      </c>
      <c r="CR89" s="37">
        <v>89</v>
      </c>
      <c r="CS89" s="36">
        <v>8</v>
      </c>
      <c r="CT89" s="37">
        <v>8</v>
      </c>
    </row>
    <row r="90" spans="77:98" x14ac:dyDescent="0.25">
      <c r="BY90" s="39"/>
      <c r="BZ90" s="40"/>
      <c r="CB90" s="37"/>
      <c r="CG90" s="39">
        <f t="shared" ca="1" si="73"/>
        <v>0.11345110338636022</v>
      </c>
      <c r="CH90" s="40">
        <f t="shared" ca="1" si="74"/>
        <v>88</v>
      </c>
      <c r="CJ90" s="37">
        <v>90</v>
      </c>
      <c r="CK90" s="36">
        <v>8</v>
      </c>
      <c r="CL90" s="37">
        <v>9</v>
      </c>
      <c r="CO90" s="39">
        <f t="shared" ca="1" si="75"/>
        <v>0.33934024346714786</v>
      </c>
      <c r="CP90" s="40">
        <f t="shared" ca="1" si="72"/>
        <v>66</v>
      </c>
      <c r="CR90" s="37">
        <v>90</v>
      </c>
      <c r="CS90" s="36">
        <v>8</v>
      </c>
      <c r="CT90" s="37">
        <v>9</v>
      </c>
    </row>
    <row r="91" spans="77:98" x14ac:dyDescent="0.25">
      <c r="BY91" s="39"/>
      <c r="BZ91" s="40"/>
      <c r="CB91" s="37"/>
      <c r="CG91" s="39">
        <f t="shared" ca="1" si="73"/>
        <v>0.97923195552493614</v>
      </c>
      <c r="CH91" s="40">
        <f t="shared" ca="1" si="74"/>
        <v>1</v>
      </c>
      <c r="CJ91" s="37">
        <v>91</v>
      </c>
      <c r="CK91" s="36">
        <v>9</v>
      </c>
      <c r="CL91" s="37">
        <v>0</v>
      </c>
      <c r="CO91" s="39">
        <f t="shared" ca="1" si="75"/>
        <v>0.8758124126332848</v>
      </c>
      <c r="CP91" s="40">
        <f t="shared" ca="1" si="72"/>
        <v>16</v>
      </c>
      <c r="CR91" s="37">
        <v>91</v>
      </c>
      <c r="CS91" s="36">
        <v>9</v>
      </c>
      <c r="CT91" s="37">
        <v>0</v>
      </c>
    </row>
    <row r="92" spans="77:98" x14ac:dyDescent="0.25">
      <c r="BY92" s="39"/>
      <c r="BZ92" s="40"/>
      <c r="CB92" s="37"/>
      <c r="CG92" s="39">
        <f t="shared" ca="1" si="73"/>
        <v>0.86823191365018937</v>
      </c>
      <c r="CH92" s="40">
        <f t="shared" ca="1" si="74"/>
        <v>10</v>
      </c>
      <c r="CJ92" s="37">
        <v>92</v>
      </c>
      <c r="CK92" s="36">
        <v>9</v>
      </c>
      <c r="CL92" s="37">
        <v>1</v>
      </c>
      <c r="CO92" s="39">
        <f t="shared" ca="1" si="75"/>
        <v>6.3946737743735382E-2</v>
      </c>
      <c r="CP92" s="40">
        <f t="shared" ca="1" si="72"/>
        <v>94</v>
      </c>
      <c r="CR92" s="37">
        <v>92</v>
      </c>
      <c r="CS92" s="36">
        <v>9</v>
      </c>
      <c r="CT92" s="37">
        <v>1</v>
      </c>
    </row>
    <row r="93" spans="77:98" x14ac:dyDescent="0.25">
      <c r="BY93" s="39"/>
      <c r="BZ93" s="40"/>
      <c r="CB93" s="37"/>
      <c r="CG93" s="39">
        <f t="shared" ca="1" si="73"/>
        <v>0.34366311854084441</v>
      </c>
      <c r="CH93" s="40">
        <f t="shared" ca="1" si="74"/>
        <v>66</v>
      </c>
      <c r="CJ93" s="37">
        <v>93</v>
      </c>
      <c r="CK93" s="36">
        <v>9</v>
      </c>
      <c r="CL93" s="37">
        <v>2</v>
      </c>
      <c r="CO93" s="39">
        <f t="shared" ca="1" si="75"/>
        <v>0.78051478231003013</v>
      </c>
      <c r="CP93" s="40">
        <f t="shared" ca="1" si="72"/>
        <v>28</v>
      </c>
      <c r="CR93" s="37">
        <v>93</v>
      </c>
      <c r="CS93" s="36">
        <v>9</v>
      </c>
      <c r="CT93" s="37">
        <v>2</v>
      </c>
    </row>
    <row r="94" spans="77:98" x14ac:dyDescent="0.25">
      <c r="BY94" s="39"/>
      <c r="BZ94" s="40"/>
      <c r="CB94" s="37"/>
      <c r="CG94" s="39">
        <f t="shared" ca="1" si="73"/>
        <v>0.35219306916787452</v>
      </c>
      <c r="CH94" s="40">
        <f t="shared" ca="1" si="74"/>
        <v>62</v>
      </c>
      <c r="CJ94" s="37">
        <v>94</v>
      </c>
      <c r="CK94" s="36">
        <v>9</v>
      </c>
      <c r="CL94" s="37">
        <v>3</v>
      </c>
      <c r="CO94" s="39">
        <f t="shared" ca="1" si="75"/>
        <v>0.35526400698764604</v>
      </c>
      <c r="CP94" s="40">
        <f t="shared" ca="1" si="72"/>
        <v>63</v>
      </c>
      <c r="CR94" s="37">
        <v>94</v>
      </c>
      <c r="CS94" s="36">
        <v>9</v>
      </c>
      <c r="CT94" s="37">
        <v>3</v>
      </c>
    </row>
    <row r="95" spans="77:98" x14ac:dyDescent="0.25">
      <c r="BY95" s="39"/>
      <c r="BZ95" s="40"/>
      <c r="CB95" s="37"/>
      <c r="CG95" s="39">
        <f t="shared" ca="1" si="73"/>
        <v>0.90970828062528675</v>
      </c>
      <c r="CH95" s="40">
        <f t="shared" ca="1" si="74"/>
        <v>6</v>
      </c>
      <c r="CJ95" s="37">
        <v>95</v>
      </c>
      <c r="CK95" s="36">
        <v>9</v>
      </c>
      <c r="CL95" s="37">
        <v>4</v>
      </c>
      <c r="CO95" s="39">
        <f t="shared" ca="1" si="75"/>
        <v>0.58551809835986668</v>
      </c>
      <c r="CP95" s="40">
        <f t="shared" ca="1" si="72"/>
        <v>45</v>
      </c>
      <c r="CR95" s="37">
        <v>95</v>
      </c>
      <c r="CS95" s="36">
        <v>9</v>
      </c>
      <c r="CT95" s="37">
        <v>4</v>
      </c>
    </row>
    <row r="96" spans="77:98" x14ac:dyDescent="0.25">
      <c r="BY96" s="39"/>
      <c r="BZ96" s="40"/>
      <c r="CB96" s="37"/>
      <c r="CG96" s="39">
        <f t="shared" ca="1" si="73"/>
        <v>0.4382202972178596</v>
      </c>
      <c r="CH96" s="40">
        <f t="shared" ca="1" si="74"/>
        <v>50</v>
      </c>
      <c r="CJ96" s="37">
        <v>96</v>
      </c>
      <c r="CK96" s="36">
        <v>9</v>
      </c>
      <c r="CL96" s="37">
        <v>5</v>
      </c>
      <c r="CO96" s="39">
        <f t="shared" ca="1" si="75"/>
        <v>0.36779432829351144</v>
      </c>
      <c r="CP96" s="40">
        <f t="shared" ca="1" si="72"/>
        <v>62</v>
      </c>
      <c r="CR96" s="37">
        <v>96</v>
      </c>
      <c r="CS96" s="36">
        <v>9</v>
      </c>
      <c r="CT96" s="37">
        <v>5</v>
      </c>
    </row>
    <row r="97" spans="77:98" x14ac:dyDescent="0.25">
      <c r="BY97" s="39"/>
      <c r="BZ97" s="40"/>
      <c r="CB97" s="37"/>
      <c r="CG97" s="39">
        <f t="shared" ca="1" si="73"/>
        <v>0.11717097763151307</v>
      </c>
      <c r="CH97" s="40">
        <f t="shared" ca="1" si="74"/>
        <v>87</v>
      </c>
      <c r="CJ97" s="37">
        <v>97</v>
      </c>
      <c r="CK97" s="36">
        <v>9</v>
      </c>
      <c r="CL97" s="37">
        <v>6</v>
      </c>
      <c r="CO97" s="39">
        <f t="shared" ca="1" si="75"/>
        <v>0.95065687080434191</v>
      </c>
      <c r="CP97" s="40">
        <f t="shared" ca="1" si="72"/>
        <v>7</v>
      </c>
      <c r="CR97" s="37">
        <v>97</v>
      </c>
      <c r="CS97" s="36">
        <v>9</v>
      </c>
      <c r="CT97" s="37">
        <v>6</v>
      </c>
    </row>
    <row r="98" spans="77:98" x14ac:dyDescent="0.25">
      <c r="BY98" s="39"/>
      <c r="BZ98" s="40"/>
      <c r="CB98" s="37"/>
      <c r="CG98" s="39">
        <f t="shared" ca="1" si="73"/>
        <v>0.57836431510591113</v>
      </c>
      <c r="CH98" s="40">
        <f t="shared" ca="1" si="74"/>
        <v>37</v>
      </c>
      <c r="CJ98" s="37">
        <v>98</v>
      </c>
      <c r="CK98" s="36">
        <v>9</v>
      </c>
      <c r="CL98" s="37">
        <v>7</v>
      </c>
      <c r="CO98" s="39">
        <f t="shared" ca="1" si="75"/>
        <v>0.92074248305262263</v>
      </c>
      <c r="CP98" s="40">
        <f t="shared" ca="1" si="72"/>
        <v>12</v>
      </c>
      <c r="CR98" s="37">
        <v>98</v>
      </c>
      <c r="CS98" s="36">
        <v>9</v>
      </c>
      <c r="CT98" s="37">
        <v>7</v>
      </c>
    </row>
    <row r="99" spans="77:98" x14ac:dyDescent="0.25">
      <c r="BY99" s="39"/>
      <c r="BZ99" s="40"/>
      <c r="CB99" s="37"/>
      <c r="CG99" s="39">
        <f t="shared" ca="1" si="73"/>
        <v>0.84413919405191395</v>
      </c>
      <c r="CH99" s="40">
        <f t="shared" ca="1" si="74"/>
        <v>12</v>
      </c>
      <c r="CJ99" s="37">
        <v>99</v>
      </c>
      <c r="CK99" s="36">
        <v>9</v>
      </c>
      <c r="CL99" s="37">
        <v>8</v>
      </c>
      <c r="CO99" s="39">
        <f t="shared" ca="1" si="75"/>
        <v>0.67156612060936749</v>
      </c>
      <c r="CP99" s="40">
        <f t="shared" ca="1" si="72"/>
        <v>36</v>
      </c>
      <c r="CR99" s="37">
        <v>99</v>
      </c>
      <c r="CS99" s="36">
        <v>9</v>
      </c>
      <c r="CT99" s="37">
        <v>8</v>
      </c>
    </row>
    <row r="100" spans="77:98" x14ac:dyDescent="0.25">
      <c r="BY100" s="39"/>
      <c r="BZ100" s="40"/>
      <c r="CB100" s="37"/>
      <c r="CG100" s="39">
        <f t="shared" ca="1" si="73"/>
        <v>0.68459937582761377</v>
      </c>
      <c r="CH100" s="40">
        <f t="shared" ca="1" si="74"/>
        <v>25</v>
      </c>
      <c r="CJ100" s="37">
        <v>100</v>
      </c>
      <c r="CK100" s="36">
        <v>9</v>
      </c>
      <c r="CL100" s="37">
        <v>9</v>
      </c>
      <c r="CO100" s="39">
        <f t="shared" ca="1" si="75"/>
        <v>0.56608292771273727</v>
      </c>
      <c r="CP100" s="40">
        <f t="shared" ca="1" si="72"/>
        <v>47</v>
      </c>
      <c r="CR100" s="37">
        <v>100</v>
      </c>
      <c r="CS100" s="36">
        <v>9</v>
      </c>
      <c r="CT100" s="37">
        <v>9</v>
      </c>
    </row>
  </sheetData>
  <sheetProtection algorithmName="SHA-512" hashValue="289cKCZyj8rrOJYJC4Z1bkkbIDnInRZKFn1OqvZ+iVR5Nicxt4QZmFQyHb1pvQJU4Vzz8bZcByTTEA59PKgdQg==" saltValue="Lwsc2fkEdkrMt8b2VfbBT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35"/>
  <conditionalFormatting sqref="E36">
    <cfRule type="expression" dxfId="129" priority="129">
      <formula>AND(D36=0,E36=0)</formula>
    </cfRule>
  </conditionalFormatting>
  <conditionalFormatting sqref="D36">
    <cfRule type="cellIs" dxfId="128" priority="128" operator="equal">
      <formula>0</formula>
    </cfRule>
  </conditionalFormatting>
  <conditionalFormatting sqref="D14">
    <cfRule type="cellIs" dxfId="127" priority="126" operator="equal">
      <formula>0</formula>
    </cfRule>
  </conditionalFormatting>
  <conditionalFormatting sqref="P8">
    <cfRule type="cellIs" dxfId="126" priority="124" operator="equal">
      <formula>0</formula>
    </cfRule>
  </conditionalFormatting>
  <conditionalFormatting sqref="P14">
    <cfRule type="cellIs" dxfId="125" priority="122" operator="equal">
      <formula>0</formula>
    </cfRule>
  </conditionalFormatting>
  <conditionalFormatting sqref="J20">
    <cfRule type="cellIs" dxfId="124" priority="120" operator="equal">
      <formula>0</formula>
    </cfRule>
  </conditionalFormatting>
  <conditionalFormatting sqref="D26">
    <cfRule type="cellIs" dxfId="123" priority="118" operator="equal">
      <formula>0</formula>
    </cfRule>
  </conditionalFormatting>
  <conditionalFormatting sqref="P26">
    <cfRule type="cellIs" dxfId="122" priority="116" operator="equal">
      <formula>0</formula>
    </cfRule>
  </conditionalFormatting>
  <conditionalFormatting sqref="J36">
    <cfRule type="cellIs" dxfId="121" priority="114" operator="equal">
      <formula>0</formula>
    </cfRule>
  </conditionalFormatting>
  <conditionalFormatting sqref="P36">
    <cfRule type="cellIs" dxfId="120" priority="112" operator="equal">
      <formula>0</formula>
    </cfRule>
  </conditionalFormatting>
  <conditionalFormatting sqref="P42">
    <cfRule type="cellIs" dxfId="119" priority="110" operator="equal">
      <formula>0</formula>
    </cfRule>
  </conditionalFormatting>
  <conditionalFormatting sqref="J42">
    <cfRule type="cellIs" dxfId="118" priority="108" operator="equal">
      <formula>0</formula>
    </cfRule>
  </conditionalFormatting>
  <conditionalFormatting sqref="D42">
    <cfRule type="cellIs" dxfId="117" priority="106" operator="equal">
      <formula>0</formula>
    </cfRule>
  </conditionalFormatting>
  <conditionalFormatting sqref="D48">
    <cfRule type="cellIs" dxfId="116" priority="104" operator="equal">
      <formula>0</formula>
    </cfRule>
  </conditionalFormatting>
  <conditionalFormatting sqref="J48">
    <cfRule type="cellIs" dxfId="115" priority="102" operator="equal">
      <formula>0</formula>
    </cfRule>
  </conditionalFormatting>
  <conditionalFormatting sqref="P48">
    <cfRule type="cellIs" dxfId="114" priority="100" operator="equal">
      <formula>0</formula>
    </cfRule>
  </conditionalFormatting>
  <conditionalFormatting sqref="P54">
    <cfRule type="cellIs" dxfId="113" priority="98" operator="equal">
      <formula>0</formula>
    </cfRule>
  </conditionalFormatting>
  <conditionalFormatting sqref="J54">
    <cfRule type="cellIs" dxfId="112" priority="96" operator="equal">
      <formula>0</formula>
    </cfRule>
  </conditionalFormatting>
  <conditionalFormatting sqref="C7">
    <cfRule type="cellIs" dxfId="111" priority="130" operator="equal">
      <formula>0</formula>
    </cfRule>
  </conditionalFormatting>
  <conditionalFormatting sqref="P20">
    <cfRule type="cellIs" dxfId="110" priority="119" operator="equal">
      <formula>0</formula>
    </cfRule>
  </conditionalFormatting>
  <conditionalFormatting sqref="J8">
    <cfRule type="cellIs" dxfId="109" priority="125" operator="equal">
      <formula>0</formula>
    </cfRule>
  </conditionalFormatting>
  <conditionalFormatting sqref="J14">
    <cfRule type="cellIs" dxfId="108" priority="123" operator="equal">
      <formula>0</formula>
    </cfRule>
  </conditionalFormatting>
  <conditionalFormatting sqref="D8">
    <cfRule type="cellIs" dxfId="107" priority="127" operator="equal">
      <formula>0</formula>
    </cfRule>
  </conditionalFormatting>
  <conditionalFormatting sqref="D20">
    <cfRule type="cellIs" dxfId="106" priority="121" operator="equal">
      <formula>0</formula>
    </cfRule>
  </conditionalFormatting>
  <conditionalFormatting sqref="J26">
    <cfRule type="cellIs" dxfId="105" priority="117" operator="equal">
      <formula>0</formula>
    </cfRule>
  </conditionalFormatting>
  <conditionalFormatting sqref="K36">
    <cfRule type="expression" dxfId="104" priority="115">
      <formula>AND(J36=0,K36=0)</formula>
    </cfRule>
  </conditionalFormatting>
  <conditionalFormatting sqref="Q36">
    <cfRule type="expression" dxfId="103" priority="113">
      <formula>AND(P36=0,Q36=0)</formula>
    </cfRule>
  </conditionalFormatting>
  <conditionalFormatting sqref="Q42">
    <cfRule type="expression" dxfId="102" priority="111">
      <formula>AND(P42=0,Q42=0)</formula>
    </cfRule>
  </conditionalFormatting>
  <conditionalFormatting sqref="K42">
    <cfRule type="expression" dxfId="101" priority="109">
      <formula>AND(J42=0,K42=0)</formula>
    </cfRule>
  </conditionalFormatting>
  <conditionalFormatting sqref="E42">
    <cfRule type="expression" dxfId="100" priority="107">
      <formula>AND(D42=0,E42=0)</formula>
    </cfRule>
  </conditionalFormatting>
  <conditionalFormatting sqref="E48">
    <cfRule type="expression" dxfId="99" priority="105">
      <formula>AND(D48=0,E48=0)</formula>
    </cfRule>
  </conditionalFormatting>
  <conditionalFormatting sqref="K48">
    <cfRule type="expression" dxfId="98" priority="103">
      <formula>AND(J48=0,K48=0)</formula>
    </cfRule>
  </conditionalFormatting>
  <conditionalFormatting sqref="Q48">
    <cfRule type="expression" dxfId="97" priority="101">
      <formula>AND(P48=0,Q48=0)</formula>
    </cfRule>
  </conditionalFormatting>
  <conditionalFormatting sqref="Q54">
    <cfRule type="expression" dxfId="96" priority="99">
      <formula>AND(P54=0,Q54=0)</formula>
    </cfRule>
  </conditionalFormatting>
  <conditionalFormatting sqref="K54">
    <cfRule type="expression" dxfId="95" priority="97">
      <formula>AND(J54=0,K54=0)</formula>
    </cfRule>
  </conditionalFormatting>
  <conditionalFormatting sqref="E54">
    <cfRule type="expression" dxfId="94" priority="95">
      <formula>AND(D54=0,E54=0)</formula>
    </cfRule>
  </conditionalFormatting>
  <conditionalFormatting sqref="D54">
    <cfRule type="cellIs" dxfId="93" priority="94" operator="equal">
      <formula>0</formula>
    </cfRule>
  </conditionalFormatting>
  <conditionalFormatting sqref="AC44:AC54">
    <cfRule type="containsText" dxfId="92" priority="93" operator="containsText" text="okok">
      <formula>NOT(ISERROR(SEARCH("okok",AC44)))</formula>
    </cfRule>
  </conditionalFormatting>
  <conditionalFormatting sqref="AM2:AM13">
    <cfRule type="cellIs" dxfId="91" priority="92" operator="lessThan">
      <formula>1</formula>
    </cfRule>
  </conditionalFormatting>
  <conditionalFormatting sqref="BC2:BC13">
    <cfRule type="cellIs" dxfId="90" priority="91" operator="lessThan">
      <formula>1</formula>
    </cfRule>
  </conditionalFormatting>
  <conditionalFormatting sqref="Z2:Z13">
    <cfRule type="expression" dxfId="89" priority="90">
      <formula>$Z2&lt;&gt;$AP2</formula>
    </cfRule>
  </conditionalFormatting>
  <conditionalFormatting sqref="AD2:AD13">
    <cfRule type="expression" dxfId="88" priority="89">
      <formula>$AD2&lt;&gt;$AT2</formula>
    </cfRule>
  </conditionalFormatting>
  <conditionalFormatting sqref="D7">
    <cfRule type="expression" dxfId="87" priority="88">
      <formula>AND(C7=0,D7=0)</formula>
    </cfRule>
  </conditionalFormatting>
  <conditionalFormatting sqref="I25">
    <cfRule type="cellIs" dxfId="86" priority="69" operator="equal">
      <formula>0</formula>
    </cfRule>
  </conditionalFormatting>
  <conditionalFormatting sqref="J25">
    <cfRule type="expression" dxfId="85" priority="68">
      <formula>AND(I25=0,J25=0)</formula>
    </cfRule>
  </conditionalFormatting>
  <conditionalFormatting sqref="C34">
    <cfRule type="cellIs" dxfId="84" priority="65" operator="equal">
      <formula>0</formula>
    </cfRule>
  </conditionalFormatting>
  <conditionalFormatting sqref="D34">
    <cfRule type="expression" dxfId="83" priority="64">
      <formula>AND(C34=0,D34=0)</formula>
    </cfRule>
  </conditionalFormatting>
  <conditionalFormatting sqref="O40">
    <cfRule type="cellIs" dxfId="82" priority="55" operator="equal">
      <formula>0</formula>
    </cfRule>
  </conditionalFormatting>
  <conditionalFormatting sqref="P40">
    <cfRule type="expression" dxfId="81" priority="54">
      <formula>AND(O40=0,P40=0)</formula>
    </cfRule>
  </conditionalFormatting>
  <conditionalFormatting sqref="C40">
    <cfRule type="cellIs" dxfId="80" priority="59" operator="equal">
      <formula>0</formula>
    </cfRule>
  </conditionalFormatting>
  <conditionalFormatting sqref="D40">
    <cfRule type="expression" dxfId="79" priority="58">
      <formula>AND(C40=0,D40=0)</formula>
    </cfRule>
  </conditionalFormatting>
  <conditionalFormatting sqref="C46">
    <cfRule type="cellIs" dxfId="78" priority="53" operator="equal">
      <formula>0</formula>
    </cfRule>
  </conditionalFormatting>
  <conditionalFormatting sqref="D46">
    <cfRule type="expression" dxfId="77" priority="52">
      <formula>AND(C46=0,D46=0)</formula>
    </cfRule>
  </conditionalFormatting>
  <conditionalFormatting sqref="I40">
    <cfRule type="cellIs" dxfId="76" priority="57" operator="equal">
      <formula>0</formula>
    </cfRule>
  </conditionalFormatting>
  <conditionalFormatting sqref="J40">
    <cfRule type="expression" dxfId="75" priority="56">
      <formula>AND(I40=0,J40=0)</formula>
    </cfRule>
  </conditionalFormatting>
  <conditionalFormatting sqref="I46">
    <cfRule type="cellIs" dxfId="74" priority="51" operator="equal">
      <formula>0</formula>
    </cfRule>
  </conditionalFormatting>
  <conditionalFormatting sqref="J46">
    <cfRule type="expression" dxfId="73" priority="50">
      <formula>AND(I46=0,J46=0)</formula>
    </cfRule>
  </conditionalFormatting>
  <conditionalFormatting sqref="I7">
    <cfRule type="cellIs" dxfId="72" priority="87" operator="equal">
      <formula>0</formula>
    </cfRule>
  </conditionalFormatting>
  <conditionalFormatting sqref="J7">
    <cfRule type="expression" dxfId="71" priority="86">
      <formula>AND(I7=0,J7=0)</formula>
    </cfRule>
  </conditionalFormatting>
  <conditionalFormatting sqref="O7">
    <cfRule type="cellIs" dxfId="70" priority="85" operator="equal">
      <formula>0</formula>
    </cfRule>
  </conditionalFormatting>
  <conditionalFormatting sqref="P7">
    <cfRule type="expression" dxfId="69" priority="84">
      <formula>AND(O7=0,P7=0)</formula>
    </cfRule>
  </conditionalFormatting>
  <conditionalFormatting sqref="I34">
    <cfRule type="cellIs" dxfId="68" priority="63" operator="equal">
      <formula>0</formula>
    </cfRule>
  </conditionalFormatting>
  <conditionalFormatting sqref="J34">
    <cfRule type="expression" dxfId="67" priority="62">
      <formula>AND(I34=0,J34=0)</formula>
    </cfRule>
  </conditionalFormatting>
  <conditionalFormatting sqref="O34">
    <cfRule type="cellIs" dxfId="66" priority="61" operator="equal">
      <formula>0</formula>
    </cfRule>
  </conditionalFormatting>
  <conditionalFormatting sqref="P34">
    <cfRule type="expression" dxfId="65" priority="60">
      <formula>AND(O34=0,P34=0)</formula>
    </cfRule>
  </conditionalFormatting>
  <conditionalFormatting sqref="O25">
    <cfRule type="cellIs" dxfId="64" priority="67" operator="equal">
      <formula>0</formula>
    </cfRule>
  </conditionalFormatting>
  <conditionalFormatting sqref="P25">
    <cfRule type="expression" dxfId="63" priority="66">
      <formula>AND(O25=0,P25=0)</formula>
    </cfRule>
  </conditionalFormatting>
  <conditionalFormatting sqref="I19">
    <cfRule type="cellIs" dxfId="62" priority="75" operator="equal">
      <formula>0</formula>
    </cfRule>
  </conditionalFormatting>
  <conditionalFormatting sqref="J19">
    <cfRule type="expression" dxfId="61" priority="74">
      <formula>AND(I19=0,J19=0)</formula>
    </cfRule>
  </conditionalFormatting>
  <conditionalFormatting sqref="O19">
    <cfRule type="cellIs" dxfId="60" priority="73" operator="equal">
      <formula>0</formula>
    </cfRule>
  </conditionalFormatting>
  <conditionalFormatting sqref="P19">
    <cfRule type="expression" dxfId="59" priority="72">
      <formula>AND(O19=0,P19=0)</formula>
    </cfRule>
  </conditionalFormatting>
  <conditionalFormatting sqref="C25">
    <cfRule type="cellIs" dxfId="58" priority="71" operator="equal">
      <formula>0</formula>
    </cfRule>
  </conditionalFormatting>
  <conditionalFormatting sqref="D25">
    <cfRule type="expression" dxfId="57" priority="70">
      <formula>AND(C25=0,D25=0)</formula>
    </cfRule>
  </conditionalFormatting>
  <conditionalFormatting sqref="C13">
    <cfRule type="cellIs" dxfId="56" priority="83" operator="equal">
      <formula>0</formula>
    </cfRule>
  </conditionalFormatting>
  <conditionalFormatting sqref="D13">
    <cfRule type="expression" dxfId="55" priority="82">
      <formula>AND(C13=0,D13=0)</formula>
    </cfRule>
  </conditionalFormatting>
  <conditionalFormatting sqref="I13">
    <cfRule type="cellIs" dxfId="54" priority="81" operator="equal">
      <formula>0</formula>
    </cfRule>
  </conditionalFormatting>
  <conditionalFormatting sqref="J13">
    <cfRule type="expression" dxfId="53" priority="80">
      <formula>AND(I13=0,J13=0)</formula>
    </cfRule>
  </conditionalFormatting>
  <conditionalFormatting sqref="O13">
    <cfRule type="cellIs" dxfId="52" priority="79" operator="equal">
      <formula>0</formula>
    </cfRule>
  </conditionalFormatting>
  <conditionalFormatting sqref="P13">
    <cfRule type="expression" dxfId="51" priority="78">
      <formula>AND(O13=0,P13=0)</formula>
    </cfRule>
  </conditionalFormatting>
  <conditionalFormatting sqref="C19">
    <cfRule type="cellIs" dxfId="50" priority="77" operator="equal">
      <formula>0</formula>
    </cfRule>
  </conditionalFormatting>
  <conditionalFormatting sqref="D19">
    <cfRule type="expression" dxfId="49" priority="76">
      <formula>AND(C19=0,D19=0)</formula>
    </cfRule>
  </conditionalFormatting>
  <conditionalFormatting sqref="O46">
    <cfRule type="cellIs" dxfId="48" priority="49" operator="equal">
      <formula>0</formula>
    </cfRule>
  </conditionalFormatting>
  <conditionalFormatting sqref="P46">
    <cfRule type="expression" dxfId="47" priority="48">
      <formula>AND(O46=0,P46=0)</formula>
    </cfRule>
  </conditionalFormatting>
  <conditionalFormatting sqref="C52">
    <cfRule type="cellIs" dxfId="46" priority="47" operator="equal">
      <formula>0</formula>
    </cfRule>
  </conditionalFormatting>
  <conditionalFormatting sqref="D52">
    <cfRule type="expression" dxfId="45" priority="46">
      <formula>AND(C52=0,D52=0)</formula>
    </cfRule>
  </conditionalFormatting>
  <conditionalFormatting sqref="I52">
    <cfRule type="cellIs" dxfId="44" priority="45" operator="equal">
      <formula>0</formula>
    </cfRule>
  </conditionalFormatting>
  <conditionalFormatting sqref="J52">
    <cfRule type="expression" dxfId="43" priority="44">
      <formula>AND(I52=0,J52=0)</formula>
    </cfRule>
  </conditionalFormatting>
  <conditionalFormatting sqref="O52">
    <cfRule type="cellIs" dxfId="42" priority="43" operator="equal">
      <formula>0</formula>
    </cfRule>
  </conditionalFormatting>
  <conditionalFormatting sqref="P52">
    <cfRule type="expression" dxfId="41" priority="42">
      <formula>AND(O52=0,P52=0)</formula>
    </cfRule>
  </conditionalFormatting>
  <conditionalFormatting sqref="BO43:BO54">
    <cfRule type="containsText" dxfId="40" priority="41" operator="containsText" text="ok">
      <formula>NOT(ISERROR(SEARCH("ok",BO43)))</formula>
    </cfRule>
  </conditionalFormatting>
  <conditionalFormatting sqref="BP44:BP55">
    <cfRule type="containsText" dxfId="39" priority="40" operator="containsText" text="ok">
      <formula>NOT(ISERROR(SEARCH("ok",BP44)))</formula>
    </cfRule>
  </conditionalFormatting>
  <conditionalFormatting sqref="AS34">
    <cfRule type="expression" dxfId="38" priority="38">
      <formula>AND(AR34=0,AS34=0)</formula>
    </cfRule>
  </conditionalFormatting>
  <conditionalFormatting sqref="AR34">
    <cfRule type="cellIs" dxfId="37" priority="39" operator="equal">
      <formula>0</formula>
    </cfRule>
  </conditionalFormatting>
  <conditionalFormatting sqref="C35">
    <cfRule type="cellIs" dxfId="36" priority="37" operator="equal">
      <formula>0</formula>
    </cfRule>
  </conditionalFormatting>
  <conditionalFormatting sqref="D35">
    <cfRule type="expression" dxfId="35" priority="36">
      <formula>AND(C35=0,D35=0)</formula>
    </cfRule>
  </conditionalFormatting>
  <conditionalFormatting sqref="I35">
    <cfRule type="cellIs" dxfId="34" priority="35" operator="equal">
      <formula>0</formula>
    </cfRule>
  </conditionalFormatting>
  <conditionalFormatting sqref="J35">
    <cfRule type="expression" dxfId="33" priority="34">
      <formula>AND(I35=0,J35=0)</formula>
    </cfRule>
  </conditionalFormatting>
  <conditionalFormatting sqref="O35">
    <cfRule type="cellIs" dxfId="32" priority="33" operator="equal">
      <formula>0</formula>
    </cfRule>
  </conditionalFormatting>
  <conditionalFormatting sqref="P35">
    <cfRule type="expression" dxfId="31" priority="32">
      <formula>AND(O35=0,P35=0)</formula>
    </cfRule>
  </conditionalFormatting>
  <conditionalFormatting sqref="C41">
    <cfRule type="cellIs" dxfId="30" priority="31" operator="equal">
      <formula>0</formula>
    </cfRule>
  </conditionalFormatting>
  <conditionalFormatting sqref="D41">
    <cfRule type="expression" dxfId="29" priority="30">
      <formula>AND(C41=0,D41=0)</formula>
    </cfRule>
  </conditionalFormatting>
  <conditionalFormatting sqref="I41">
    <cfRule type="cellIs" dxfId="28" priority="29" operator="equal">
      <formula>0</formula>
    </cfRule>
  </conditionalFormatting>
  <conditionalFormatting sqref="J41">
    <cfRule type="expression" dxfId="27" priority="28">
      <formula>AND(I41=0,J41=0)</formula>
    </cfRule>
  </conditionalFormatting>
  <conditionalFormatting sqref="O41">
    <cfRule type="cellIs" dxfId="26" priority="27" operator="equal">
      <formula>0</formula>
    </cfRule>
  </conditionalFormatting>
  <conditionalFormatting sqref="P41">
    <cfRule type="expression" dxfId="25" priority="26">
      <formula>AND(O41=0,P41=0)</formula>
    </cfRule>
  </conditionalFormatting>
  <conditionalFormatting sqref="C47">
    <cfRule type="cellIs" dxfId="24" priority="25" operator="equal">
      <formula>0</formula>
    </cfRule>
  </conditionalFormatting>
  <conditionalFormatting sqref="D47">
    <cfRule type="expression" dxfId="23" priority="24">
      <formula>AND(C47=0,D47=0)</formula>
    </cfRule>
  </conditionalFormatting>
  <conditionalFormatting sqref="I47">
    <cfRule type="cellIs" dxfId="22" priority="23" operator="equal">
      <formula>0</formula>
    </cfRule>
  </conditionalFormatting>
  <conditionalFormatting sqref="J47">
    <cfRule type="expression" dxfId="21" priority="22">
      <formula>AND(I47=0,J47=0)</formula>
    </cfRule>
  </conditionalFormatting>
  <conditionalFormatting sqref="O47">
    <cfRule type="cellIs" dxfId="20" priority="21" operator="equal">
      <formula>0</formula>
    </cfRule>
  </conditionalFormatting>
  <conditionalFormatting sqref="P47">
    <cfRule type="expression" dxfId="19" priority="20">
      <formula>AND(O47=0,P47=0)</formula>
    </cfRule>
  </conditionalFormatting>
  <conditionalFormatting sqref="C53">
    <cfRule type="cellIs" dxfId="18" priority="19" operator="equal">
      <formula>0</formula>
    </cfRule>
  </conditionalFormatting>
  <conditionalFormatting sqref="D53">
    <cfRule type="expression" dxfId="17" priority="18">
      <formula>AND(C53=0,D53=0)</formula>
    </cfRule>
  </conditionalFormatting>
  <conditionalFormatting sqref="I53">
    <cfRule type="cellIs" dxfId="16" priority="17" operator="equal">
      <formula>0</formula>
    </cfRule>
  </conditionalFormatting>
  <conditionalFormatting sqref="J53">
    <cfRule type="expression" dxfId="15" priority="16">
      <formula>AND(I53=0,J53=0)</formula>
    </cfRule>
  </conditionalFormatting>
  <conditionalFormatting sqref="O53">
    <cfRule type="cellIs" dxfId="14" priority="15" operator="equal">
      <formula>0</formula>
    </cfRule>
  </conditionalFormatting>
  <conditionalFormatting sqref="P53">
    <cfRule type="expression" dxfId="13" priority="14">
      <formula>AND(O53=0,P53=0)</formula>
    </cfRule>
  </conditionalFormatting>
  <conditionalFormatting sqref="AR35">
    <cfRule type="cellIs" dxfId="12" priority="13" operator="equal">
      <formula>0</formula>
    </cfRule>
  </conditionalFormatting>
  <conditionalFormatting sqref="AS35">
    <cfRule type="expression" dxfId="11" priority="12">
      <formula>AND(AR35=0,AS35=0)</formula>
    </cfRule>
  </conditionalFormatting>
  <conditionalFormatting sqref="BI43:BI54">
    <cfRule type="containsText" dxfId="10" priority="11" operator="containsText" text="ok">
      <formula>NOT(ISERROR(SEARCH("ok",BI43)))</formula>
    </cfRule>
  </conditionalFormatting>
  <conditionalFormatting sqref="AI43:AL54">
    <cfRule type="containsText" dxfId="9" priority="10" operator="containsText" text="ok">
      <formula>NOT(ISERROR(SEARCH("ok",AI43)))</formula>
    </cfRule>
  </conditionalFormatting>
  <conditionalFormatting sqref="AG43:AG54">
    <cfRule type="containsText" dxfId="8" priority="9" operator="containsText" text="ok">
      <formula>NOT(ISERROR(SEARCH("ok",AG43)))</formula>
    </cfRule>
  </conditionalFormatting>
  <conditionalFormatting sqref="BB44:BB54">
    <cfRule type="containsText" dxfId="7" priority="8" operator="containsText" text="ok">
      <formula>NOT(ISERROR(SEARCH("ok",BB44)))</formula>
    </cfRule>
  </conditionalFormatting>
  <conditionalFormatting sqref="AZ43:AZ54">
    <cfRule type="containsText" dxfId="6" priority="7" operator="containsText" text="ok">
      <formula>NOT(ISERROR(SEARCH("ok",AZ43)))</formula>
    </cfRule>
  </conditionalFormatting>
  <conditionalFormatting sqref="BA43:BA54">
    <cfRule type="containsText" dxfId="5" priority="6" operator="containsText" text="ok">
      <formula>NOT(ISERROR(SEARCH("ok",BA43)))</formula>
    </cfRule>
  </conditionalFormatting>
  <conditionalFormatting sqref="BD43:BF54">
    <cfRule type="containsText" dxfId="4" priority="5" operator="containsText" text="ok">
      <formula>NOT(ISERROR(SEARCH("ok",BD43)))</formula>
    </cfRule>
  </conditionalFormatting>
  <conditionalFormatting sqref="AV43:AV54">
    <cfRule type="containsText" dxfId="3" priority="4" operator="containsText" text="ok">
      <formula>NOT(ISERROR(SEARCH("ok",AV43)))</formula>
    </cfRule>
  </conditionalFormatting>
  <conditionalFormatting sqref="AQ43:AS54">
    <cfRule type="containsText" dxfId="2" priority="3" operator="containsText" text="ok">
      <formula>NOT(ISERROR(SEARCH("ok",AQ43)))</formula>
    </cfRule>
  </conditionalFormatting>
  <conditionalFormatting sqref="BH43:BH54">
    <cfRule type="containsText" dxfId="1" priority="2" operator="containsText" text="ok">
      <formula>NOT(ISERROR(SEARCH("ok",BH43)))</formula>
    </cfRule>
  </conditionalFormatting>
  <conditionalFormatting sqref="AF2:AF13">
    <cfRule type="expression" dxfId="0" priority="1">
      <formula>$AF2&lt;&gt;$AV2</formula>
    </cfRule>
  </conditionalFormatting>
  <pageMargins left="0.70866141732283472" right="0.70866141732283472" top="0.74803149606299213" bottom="0.74803149606299213" header="0.31496062992125984" footer="0.31496062992125984"/>
  <pageSetup paperSize="9" scale="81" fitToHeight="0" orientation="portrait" horizontalDpi="0" verticalDpi="0" r:id="rId1"/>
  <headerFooter>
    <oddHeader>&amp;L&amp;G&amp;R&amp;"UD デジタル 教科書体 N-R,標準"&amp;14&amp;K00-049計算ドリル F9マ</oddHeader>
  </headerFooter>
  <rowBreaks count="1" manualBreakCount="1">
    <brk id="27" max="17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①一位・十位くり下がり</vt:lpstr>
      <vt:lpstr>②連続くり下がり</vt:lpstr>
      <vt:lpstr>③ひかれる数十位０</vt:lpstr>
      <vt:lpstr>④ミックス</vt:lpstr>
      <vt:lpstr>②連続くり下がり!nono</vt:lpstr>
      <vt:lpstr>③ひかれる数十位０!nono</vt:lpstr>
      <vt:lpstr>④ミックス!nono</vt:lpstr>
      <vt:lpstr>nono</vt:lpstr>
      <vt:lpstr>②連続くり下がり!okok</vt:lpstr>
      <vt:lpstr>③ひかれる数十位０!okok</vt:lpstr>
      <vt:lpstr>④ミックス!okok</vt:lpstr>
      <vt:lpstr>okok</vt:lpstr>
      <vt:lpstr>①一位・十位くり下がり!Print_Area</vt:lpstr>
      <vt:lpstr>②連続くり下がり!Print_Area</vt:lpstr>
      <vt:lpstr>③ひかれる数十位０!Print_Area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2022-08-21T15:54:13Z</cp:lastPrinted>
  <dcterms:created xsi:type="dcterms:W3CDTF">2022-08-16T05:09:16Z</dcterms:created>
  <dcterms:modified xsi:type="dcterms:W3CDTF">2022-08-28T12:37:26Z</dcterms:modified>
</cp:coreProperties>
</file>