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_normal\"/>
    </mc:Choice>
  </mc:AlternateContent>
  <bookViews>
    <workbookView xWindow="0" yWindow="0" windowWidth="28800" windowHeight="12060"/>
  </bookViews>
  <sheets>
    <sheet name="ノーマル③連続くり下がり" sheetId="1" r:id="rId1"/>
  </sheets>
  <definedNames>
    <definedName name="goB">INDIRECT(ノーマル③連続くり下がり!$AB$47)</definedName>
    <definedName name="goC">INDIRECT(ノーマル③連続くり下がり!$AA$47)</definedName>
    <definedName name="goE">INDIRECT(ノーマル③連続くり下がり!$Z$47)</definedName>
    <definedName name="hatiB">INDIRECT(ノーマル③連続くり下がり!$AB$50)</definedName>
    <definedName name="hatiC">INDIRECT(ノーマル③連続くり下がり!$AA$50)</definedName>
    <definedName name="hatiE">INDIRECT(ノーマル③連続くり下がり!$Z$50)</definedName>
    <definedName name="itiB">INDIRECT(ノーマル③連続くり下がり!$AB$43)</definedName>
    <definedName name="itiC">INDIRECT(ノーマル③連続くり下がり!$AA$43)</definedName>
    <definedName name="itiE">INDIRECT(ノーマル③連続くり下がり!$Z$43)</definedName>
    <definedName name="juuB">INDIRECT(ノーマル③連続くり下がり!$AB$52)</definedName>
    <definedName name="juuC">INDIRECT(ノーマル③連続くり下がり!$AA$52)</definedName>
    <definedName name="juuE">INDIRECT(ノーマル③連続くり下がり!$Z$52)</definedName>
    <definedName name="juuitiB">INDIRECT(ノーマル③連続くり下がり!$AB$53)</definedName>
    <definedName name="juuitiC">INDIRECT(ノーマル③連続くり下がり!$AA$53)</definedName>
    <definedName name="juuitiE">INDIRECT(ノーマル③連続くり下がり!$Z$53)</definedName>
    <definedName name="juuniB">INDIRECT(ノーマル③連続くり下がり!$AB$54)</definedName>
    <definedName name="juuniC">INDIRECT(ノーマル③連続くり下がり!$AA$54)</definedName>
    <definedName name="juuniE">INDIRECT(ノーマル③連続くり下がり!$Z$54)</definedName>
    <definedName name="kuB">INDIRECT(ノーマル③連続くり下がり!$AB$51)</definedName>
    <definedName name="kuC">INDIRECT(ノーマル③連続くり下がり!$AA$51)</definedName>
    <definedName name="kuE">INDIRECT(ノーマル③連続くり下がり!$Z$51)</definedName>
    <definedName name="niB">INDIRECT(ノーマル③連続くり下がり!$AB$44)</definedName>
    <definedName name="niC">INDIRECT(ノーマル③連続くり下がり!$AA$44)</definedName>
    <definedName name="niE">INDIRECT(ノーマル③連続くり下がり!$Z$44)</definedName>
    <definedName name="nono">ノーマル③連続くり下がり!$T$40</definedName>
    <definedName name="okok">ノーマル③連続くり下がり!$T$39</definedName>
    <definedName name="_xlnm.Print_Area" localSheetId="0">ノーマル③連続くり下がり!$A$1:$R$54</definedName>
    <definedName name="rokuB">INDIRECT(ノーマル③連続くり下がり!$AB$48)</definedName>
    <definedName name="rokuC">INDIRECT(ノーマル③連続くり下がり!$AA$48)</definedName>
    <definedName name="rokuE">INDIRECT(ノーマル③連続くり下がり!$Z$48)</definedName>
    <definedName name="sanB">INDIRECT(ノーマル③連続くり下がり!$AB$45)</definedName>
    <definedName name="sanC">INDIRECT(ノーマル③連続くり下がり!$AA$45)</definedName>
    <definedName name="sanE">INDIRECT(ノーマル③連続くり下がり!$Z$45)</definedName>
    <definedName name="siB">INDIRECT(ノーマル③連続くり下がり!$AB$46)</definedName>
    <definedName name="siC">INDIRECT(ノーマル③連続くり下がり!$AA$46)</definedName>
    <definedName name="siE">INDIRECT(ノーマル③連続くり下がり!$Z$46)</definedName>
    <definedName name="sitiB">INDIRECT(ノーマル③連続くり下がり!$AB$49)</definedName>
    <definedName name="sitiC">INDIRECT(ノーマル③連続くり下がり!$AA$49)</definedName>
    <definedName name="sitiE">INDIRECT(ノーマル③連続くり下がり!$Z$49)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45" i="1" l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22" i="1"/>
  <c r="BZ30" i="1"/>
  <c r="BZ38" i="1"/>
  <c r="BZ3" i="1"/>
  <c r="BZ11" i="1"/>
  <c r="BZ23" i="1"/>
  <c r="BZ31" i="1"/>
  <c r="BZ39" i="1"/>
  <c r="BZ43" i="1"/>
  <c r="BZ4" i="1"/>
  <c r="BZ8" i="1"/>
  <c r="BZ12" i="1"/>
  <c r="BZ16" i="1"/>
  <c r="BZ20" i="1"/>
  <c r="BZ24" i="1"/>
  <c r="BZ28" i="1"/>
  <c r="BZ32" i="1"/>
  <c r="BZ36" i="1"/>
  <c r="BZ40" i="1"/>
  <c r="BZ44" i="1"/>
  <c r="BZ6" i="1"/>
  <c r="BZ10" i="1"/>
  <c r="BZ14" i="1"/>
  <c r="BZ18" i="1"/>
  <c r="BZ26" i="1"/>
  <c r="BZ34" i="1"/>
  <c r="BZ42" i="1"/>
  <c r="BZ7" i="1"/>
  <c r="BZ15" i="1"/>
  <c r="BZ19" i="1"/>
  <c r="BZ27" i="1"/>
  <c r="BZ35" i="1"/>
  <c r="BZ1" i="1"/>
  <c r="BZ5" i="1"/>
  <c r="BZ9" i="1"/>
  <c r="BZ13" i="1"/>
  <c r="BZ17" i="1"/>
  <c r="BZ21" i="1"/>
  <c r="BZ25" i="1"/>
  <c r="BZ29" i="1"/>
  <c r="BZ33" i="1"/>
  <c r="BZ37" i="1"/>
  <c r="BZ41" i="1"/>
  <c r="BZ45" i="1"/>
  <c r="CO64" i="1"/>
  <c r="CO63" i="1"/>
  <c r="CO62" i="1"/>
  <c r="CO61" i="1"/>
  <c r="CO60" i="1"/>
  <c r="CO59" i="1"/>
  <c r="CO58" i="1"/>
  <c r="CO57" i="1"/>
  <c r="CO56" i="1"/>
  <c r="CO55" i="1"/>
  <c r="CO54" i="1"/>
  <c r="CO53" i="1"/>
  <c r="CO52" i="1"/>
  <c r="CO51" i="1"/>
  <c r="CO50" i="1"/>
  <c r="CO49" i="1"/>
  <c r="CO48" i="1"/>
  <c r="CO47" i="1"/>
  <c r="CO46" i="1"/>
  <c r="CO45" i="1"/>
  <c r="CO44" i="1"/>
  <c r="CO43" i="1"/>
  <c r="CO42" i="1"/>
  <c r="CO41" i="1"/>
  <c r="CO40" i="1"/>
  <c r="CO39" i="1"/>
  <c r="CO38" i="1"/>
  <c r="CO37" i="1"/>
  <c r="CO36" i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CH2" i="1" l="1"/>
  <c r="CP21" i="1"/>
  <c r="CH4" i="1"/>
  <c r="CP29" i="1"/>
  <c r="CP25" i="1"/>
  <c r="CH12" i="1"/>
  <c r="CH16" i="1"/>
  <c r="CP41" i="1"/>
  <c r="CP49" i="1"/>
  <c r="CP61" i="1"/>
  <c r="CP4" i="1"/>
  <c r="CP6" i="1"/>
  <c r="CP8" i="1"/>
  <c r="CP10" i="1"/>
  <c r="CP12" i="1"/>
  <c r="CP14" i="1"/>
  <c r="CP16" i="1"/>
  <c r="CP18" i="1"/>
  <c r="CP22" i="1"/>
  <c r="CP26" i="1"/>
  <c r="CP30" i="1"/>
  <c r="CP34" i="1"/>
  <c r="CP38" i="1"/>
  <c r="CP42" i="1"/>
  <c r="CP46" i="1"/>
  <c r="CP50" i="1"/>
  <c r="CP54" i="1"/>
  <c r="CP58" i="1"/>
  <c r="CP62" i="1"/>
  <c r="CH8" i="1"/>
  <c r="CH14" i="1"/>
  <c r="CP37" i="1"/>
  <c r="CP53" i="1"/>
  <c r="CH3" i="1"/>
  <c r="CH5" i="1"/>
  <c r="CH7" i="1"/>
  <c r="CH9" i="1"/>
  <c r="CH11" i="1"/>
  <c r="CH13" i="1"/>
  <c r="CH15" i="1"/>
  <c r="CH17" i="1"/>
  <c r="CP2" i="1"/>
  <c r="CP23" i="1"/>
  <c r="CP27" i="1"/>
  <c r="CP31" i="1"/>
  <c r="CP35" i="1"/>
  <c r="CP39" i="1"/>
  <c r="CP43" i="1"/>
  <c r="CP47" i="1"/>
  <c r="CP51" i="1"/>
  <c r="CP55" i="1"/>
  <c r="CP59" i="1"/>
  <c r="CP63" i="1"/>
  <c r="CH6" i="1"/>
  <c r="CH10" i="1"/>
  <c r="CH18" i="1"/>
  <c r="CP33" i="1"/>
  <c r="CP45" i="1"/>
  <c r="CP57" i="1"/>
  <c r="CH1" i="1"/>
  <c r="CP3" i="1"/>
  <c r="CP5" i="1"/>
  <c r="CP7" i="1"/>
  <c r="CP9" i="1"/>
  <c r="CP11" i="1"/>
  <c r="CP13" i="1"/>
  <c r="CP15" i="1"/>
  <c r="CP17" i="1"/>
  <c r="CP20" i="1"/>
  <c r="CP24" i="1"/>
  <c r="CP28" i="1"/>
  <c r="CP32" i="1"/>
  <c r="CP36" i="1"/>
  <c r="CP40" i="1"/>
  <c r="CP44" i="1"/>
  <c r="CP48" i="1"/>
  <c r="CP52" i="1"/>
  <c r="CP56" i="1"/>
  <c r="CP60" i="1"/>
  <c r="CP64" i="1"/>
  <c r="CP19" i="1"/>
  <c r="CP1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BC45" i="1"/>
  <c r="AW45" i="1" s="1"/>
  <c r="AU45" i="1" s="1"/>
  <c r="AB53" i="1"/>
  <c r="K50" i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Q44" i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W47" i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<sst xmlns="http://schemas.openxmlformats.org/spreadsheetml/2006/main" count="258" uniqueCount="100">
  <si>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</si>
  <si>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</si>
  <si>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</si>
  <si>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</si>
  <si>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</si>
  <si>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</si>
  <si>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</si>
  <si>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</si>
  <si>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</si>
  <si>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</si>
  <si>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</si>
  <si>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</si>
  <si>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</si>
  <si>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</si>
  <si>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</si>
  <si>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</si>
  <si>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</si>
  <si>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</si>
  <si>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</si>
  <si>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</si>
  <si>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</si>
  <si>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</si>
  <si>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</si>
  <si>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</si>
  <si>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</si>
  <si>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</si>
  <si>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</si>
  <si>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</si>
  <si>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</si>
  <si>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</si>
  <si>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</si>
  <si>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</si>
  <si>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</si>
  <si>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</si>
  <si>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</si>
  <si>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</si>
  <si>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</si>
  <si>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</si>
  <si>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</si>
  <si>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</si>
  <si>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</si>
  <si>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</si>
  <si>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</si>
  <si>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</si>
  <si>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</si>
  <si>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</si>
  <si>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</si>
  <si>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</si>
  <si>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</si>
  <si>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</si>
  <si>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</si>
  <si>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</si>
  <si>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</si>
  <si>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</si>
  <si>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</si>
  <si>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</si>
  <si>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</si>
  <si>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</si>
  <si>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</si>
  <si>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</si>
  <si>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</si>
  <si>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</si>
  <si>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</si>
  <si>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</si>
  <si>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</si>
  <si>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</si>
  <si>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</si>
  <si>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</si>
  <si>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</si>
  <si>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</si>
  <si>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</si>
  <si>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</si>
  <si>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</si>
  <si>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</si>
  <si>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</si>
  <si>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</si>
  <si>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</si>
  <si>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</si>
  <si>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</si>
  <si>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</si>
  <si>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</si>
  <si>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</si>
  <si>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</si>
  <si>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</si>
  <si>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</si>
  <si>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</si>
  <si>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</si>
  <si>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</si>
  <si>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</si>
  <si>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</si>
  <si>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</si>
  <si>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</si>
  <si>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</si>
  <si>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</si>
  <si>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</si>
  <si>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</si>
  <si>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</si>
  <si>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</si>
  <si>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</si>
  <si>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3" eb="5">
      <t>ヒッサン</t>
    </rPh>
    <rPh sb="17" eb="19">
      <t>レンゾク</t>
    </rPh>
    <rPh sb="21" eb="22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</si>
</sst>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9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18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3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3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3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3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3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3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3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3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3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3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3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3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3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3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3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3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3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3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3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3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3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3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3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3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3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3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3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3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3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3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3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3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86591</xdr:colOff>
      <xdr:row>24</xdr:row>
      <xdr:rowOff>34636</xdr:rowOff>
    </xdr:from>
    <xdr:to>
      <xdr:col>19</xdr:col>
      <xdr:colOff>311727</xdr:colOff>
      <xdr:row>35</xdr:row>
      <xdr:rowOff>155864</xdr:rowOff>
    </xdr:to>
    <xdr:sp macro="" textlink="">
      <xdr:nvSpPr>
        <xdr:cNvPr id="42" name="角丸四角形吹き出し 41"/>
        <xdr:cNvSpPr/>
      </xdr:nvSpPr>
      <xdr:spPr>
        <a:xfrm>
          <a:off x="8191500" y="10754591"/>
          <a:ext cx="502227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topLeftCell="B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99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0.41532508236277699</v>
      </c>
      <c r="BZ1" s="40">
        <f ca="1">RANK(BY1,$BY$1:$BY$100,)</f>
        <v>28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39">
        <f ca="1">RAND()</f>
        <v>0.27884599740588001</v>
      </c>
      <c r="CH1" s="40">
        <f ca="1">RANK(CG1,$CG$1:$CG$100,)</f>
        <v>13</v>
      </c>
      <c r="CI1" s="17"/>
      <c r="CJ1" s="37">
        <v>1</v>
      </c>
      <c r="CK1" s="37">
        <v>1</v>
      </c>
      <c r="CL1" s="37">
        <v>1</v>
      </c>
      <c r="CN1" s="38" t="s">
        <v>24</v>
      </c>
      <c r="CO1" s="39">
        <f ca="1">RAND()</f>
        <v>0.4676302593977878</v>
      </c>
      <c r="CP1" s="40">
        <f t="shared" ref="CP1:CP64" ca="1" si="0">RANK(CO1,$CO$1:$CO$100,)</f>
        <v>30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37"/>
      <c r="Y2" s="56" t="s">
        <v>17</v>
      </c>
      <c r="Z2" s="41">
        <f ca="1">IF(AND(BC2&lt;0,AP2&lt;9),AP2+1,AP2)</f>
        <v>8</v>
      </c>
      <c r="AA2" s="41">
        <f ca="1">AQ2</f>
        <v>4</v>
      </c>
      <c r="AB2" s="41">
        <f ca="1">AR2</f>
        <v>4</v>
      </c>
      <c r="AC2" s="37"/>
      <c r="AD2" s="41">
        <f ca="1">IF(AND(BC2&lt;0,AP2=9),AT2-1,AT2)</f>
        <v>7</v>
      </c>
      <c r="AE2" s="41">
        <f ca="1">AU2</f>
        <v>4</v>
      </c>
      <c r="AF2" s="41">
        <f ca="1">IF(BA2=0,RANDBETWEEN(1,9),AV2)</f>
        <v>6</v>
      </c>
      <c r="AG2" s="37"/>
      <c r="AH2" s="56" t="s">
        <v>17</v>
      </c>
      <c r="AI2" s="41">
        <f ca="1">Z2*100+AA2*10+AB2</f>
        <v>844</v>
      </c>
      <c r="AJ2" s="61" t="s">
        <v>20</v>
      </c>
      <c r="AK2" s="41">
        <f ca="1">AD2*100+AE2*10+AF2</f>
        <v>746</v>
      </c>
      <c r="AL2" s="61" t="s">
        <v>21</v>
      </c>
      <c r="AM2" s="41">
        <f t="shared" ref="AM2:AM13" ca="1" si="1">AI2-AK2</f>
        <v>98</v>
      </c>
      <c r="AN2" s="37"/>
      <c r="AO2" s="56" t="s">
        <v>17</v>
      </c>
      <c r="AP2" s="83">
        <f ca="1">VLOOKUP($BZ1,$CB$1:$CD$101,2,FALSE)</f>
        <v>7</v>
      </c>
      <c r="AQ2" s="83">
        <f ca="1">VLOOKUP($CH1,$CJ$1:$CL$101,2,FALSE)</f>
        <v>4</v>
      </c>
      <c r="AR2" s="83">
        <f ca="1">VLOOKUP($CP1,$CR$1:$CT$101,2,FALSE)</f>
        <v>4</v>
      </c>
      <c r="AS2" s="37"/>
      <c r="AT2" s="83">
        <f ca="1">VLOOKUP($BZ1,$CB$1:$CD$101,3,FALSE)</f>
        <v>7</v>
      </c>
      <c r="AU2" s="83">
        <f ca="1">VLOOKUP($CH1,$CJ$1:$CL$101,3,FALSE)</f>
        <v>4</v>
      </c>
      <c r="AV2" s="83">
        <f ca="1">VLOOKUP($CP1,$CR$1:$CT$101,3,FALSE)</f>
        <v>6</v>
      </c>
      <c r="AW2" s="37"/>
      <c r="AX2" s="56" t="s">
        <v>17</v>
      </c>
      <c r="AY2" s="41">
        <f ca="1">AP2*100+AQ2*10+AR2</f>
        <v>744</v>
      </c>
      <c r="AZ2" s="61" t="s">
        <v>20</v>
      </c>
      <c r="BA2" s="41">
        <f ca="1">AT2*100+AU2*10+AV2</f>
        <v>746</v>
      </c>
      <c r="BB2" s="61" t="s">
        <v>21</v>
      </c>
      <c r="BC2" s="41">
        <f t="shared" ref="BC2:BC13" ca="1" si="2">AY2-BA2</f>
        <v>-2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0.30549473632042223</v>
      </c>
      <c r="BZ2" s="40">
        <f t="shared" ref="BZ2:BZ45" ca="1" si="4">RANK(BY2,$BY$1:$BY$100,)</f>
        <v>33</v>
      </c>
      <c r="CA2" s="17"/>
      <c r="CB2" s="37">
        <v>2</v>
      </c>
      <c r="CC2" s="37">
        <v>2</v>
      </c>
      <c r="CD2" s="37">
        <v>1</v>
      </c>
      <c r="CG2" s="39">
        <f t="shared" ref="CG2:CG18" ca="1" si="5">RAND()</f>
        <v>5.9355201049002271E-2</v>
      </c>
      <c r="CH2" s="40">
        <f t="shared" ref="CH2:CH18" ca="1" si="6">RANK(CG2,$CG$1:$CG$100,)</f>
        <v>17</v>
      </c>
      <c r="CI2" s="17"/>
      <c r="CJ2" s="37">
        <v>2</v>
      </c>
      <c r="CK2" s="37">
        <v>2</v>
      </c>
      <c r="CL2" s="37">
        <v>2</v>
      </c>
      <c r="CO2" s="39">
        <f t="shared" ref="CO2:CO64" ca="1" si="7">RAND()</f>
        <v>0.74116196526017308</v>
      </c>
      <c r="CP2" s="40">
        <f t="shared" ca="1" si="0"/>
        <v>18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8</v>
      </c>
      <c r="AA3" s="41">
        <f t="shared" ref="AA3:AA13" ca="1" si="9">AQ3</f>
        <v>8</v>
      </c>
      <c r="AB3" s="41">
        <f t="shared" ref="AB3:AB13" ca="1" si="10">AR3</f>
        <v>2</v>
      </c>
      <c r="AC3" s="37"/>
      <c r="AD3" s="41">
        <f t="shared" ref="AD3:AD13" ca="1" si="11">IF(AND(BC3&lt;0,AP3=9),AT3-1,AT3)</f>
        <v>5</v>
      </c>
      <c r="AE3" s="41">
        <f t="shared" ref="AE3:AE13" ca="1" si="12">AU3</f>
        <v>8</v>
      </c>
      <c r="AF3" s="41">
        <f t="shared" ref="AF3:AF13" ca="1" si="13">IF(BA3=0,RANDBETWEEN(1,9),AV3)</f>
        <v>5</v>
      </c>
      <c r="AG3" s="37"/>
      <c r="AH3" s="56" t="s">
        <v>3</v>
      </c>
      <c r="AI3" s="41">
        <f t="shared" ref="AI3:AI13" ca="1" si="14">Z3*100+AA3*10+AB3</f>
        <v>882</v>
      </c>
      <c r="AJ3" s="61" t="s">
        <v>20</v>
      </c>
      <c r="AK3" s="41">
        <f t="shared" ref="AK3:AK13" ca="1" si="15">AD3*100+AE3*10+AF3</f>
        <v>585</v>
      </c>
      <c r="AL3" s="61" t="s">
        <v>21</v>
      </c>
      <c r="AM3" s="41">
        <f t="shared" ca="1" si="1"/>
        <v>297</v>
      </c>
      <c r="AN3" s="37"/>
      <c r="AO3" s="56" t="s">
        <v>3</v>
      </c>
      <c r="AP3" s="83">
        <f t="shared" ref="AP3:AP13" ca="1" si="16">VLOOKUP($BZ2,$CB$1:$CD$101,2,FALSE)</f>
        <v>8</v>
      </c>
      <c r="AQ3" s="83">
        <f t="shared" ref="AQ3:AQ13" ca="1" si="17">VLOOKUP($CH2,$CJ$1:$CL$101,2,FALSE)</f>
        <v>8</v>
      </c>
      <c r="AR3" s="83">
        <f t="shared" ref="AR3:AR13" ca="1" si="18">VLOOKUP($CP2,$CR$1:$CT$101,2,FALSE)</f>
        <v>2</v>
      </c>
      <c r="AS3" s="37"/>
      <c r="AT3" s="83">
        <f t="shared" ref="AT3:AT13" ca="1" si="19">VLOOKUP($BZ2,$CB$1:$CD$101,3,FALSE)</f>
        <v>5</v>
      </c>
      <c r="AU3" s="83">
        <f t="shared" ref="AU3:AU13" ca="1" si="20">VLOOKUP($CH2,$CJ$1:$CL$101,3,FALSE)</f>
        <v>8</v>
      </c>
      <c r="AV3" s="83">
        <f t="shared" ref="AV3:AV13" ca="1" si="21">VLOOKUP($CP2,$CR$1:$CT$101,3,FALSE)</f>
        <v>5</v>
      </c>
      <c r="AW3" s="37"/>
      <c r="AX3" s="56" t="s">
        <v>3</v>
      </c>
      <c r="AY3" s="41">
        <f t="shared" ref="AY3:AY13" ca="1" si="22">AP3*100+AQ3*10+AR3</f>
        <v>882</v>
      </c>
      <c r="AZ3" s="61" t="s">
        <v>20</v>
      </c>
      <c r="BA3" s="41">
        <f t="shared" ref="BA3:BA13" ca="1" si="23">AT3*100+AU3*10+AV3</f>
        <v>585</v>
      </c>
      <c r="BB3" s="61" t="s">
        <v>21</v>
      </c>
      <c r="BC3" s="41">
        <f t="shared" ca="1" si="2"/>
        <v>297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0.5647341172342164</v>
      </c>
      <c r="BZ3" s="40">
        <f t="shared" ca="1" si="4"/>
        <v>22</v>
      </c>
      <c r="CA3" s="17"/>
      <c r="CB3" s="37">
        <v>3</v>
      </c>
      <c r="CC3" s="37">
        <v>2</v>
      </c>
      <c r="CD3" s="37">
        <v>2</v>
      </c>
      <c r="CG3" s="39">
        <f t="shared" ca="1" si="5"/>
        <v>6.3795987357351924E-2</v>
      </c>
      <c r="CH3" s="40">
        <f t="shared" ca="1" si="6"/>
        <v>16</v>
      </c>
      <c r="CI3" s="17"/>
      <c r="CJ3" s="37">
        <v>3</v>
      </c>
      <c r="CK3" s="37">
        <v>3</v>
      </c>
      <c r="CL3" s="37">
        <v>3</v>
      </c>
      <c r="CO3" s="39">
        <f t="shared" ca="1" si="7"/>
        <v>0.89491845016832283</v>
      </c>
      <c r="CP3" s="40">
        <f t="shared" ca="1" si="0"/>
        <v>6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6"/>
      <c r="E4" s="144"/>
      <c r="F4" s="5"/>
      <c r="G4" s="3"/>
      <c r="H4" s="4"/>
      <c r="I4" s="22"/>
      <c r="J4" s="146"/>
      <c r="K4" s="144"/>
      <c r="L4" s="5"/>
      <c r="M4" s="3"/>
      <c r="N4" s="4"/>
      <c r="O4" s="22"/>
      <c r="P4" s="146"/>
      <c r="Q4" s="144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7</v>
      </c>
      <c r="AA4" s="41">
        <f t="shared" ca="1" si="9"/>
        <v>7</v>
      </c>
      <c r="AB4" s="41">
        <f t="shared" ca="1" si="10"/>
        <v>0</v>
      </c>
      <c r="AC4" s="37"/>
      <c r="AD4" s="41">
        <f t="shared" ca="1" si="11"/>
        <v>1</v>
      </c>
      <c r="AE4" s="41">
        <f t="shared" ca="1" si="12"/>
        <v>7</v>
      </c>
      <c r="AF4" s="41">
        <f t="shared" ca="1" si="13"/>
        <v>6</v>
      </c>
      <c r="AG4" s="37"/>
      <c r="AH4" s="56" t="s">
        <v>18</v>
      </c>
      <c r="AI4" s="41">
        <f t="shared" ca="1" si="14"/>
        <v>770</v>
      </c>
      <c r="AJ4" s="61" t="s">
        <v>20</v>
      </c>
      <c r="AK4" s="41">
        <f t="shared" ca="1" si="15"/>
        <v>176</v>
      </c>
      <c r="AL4" s="61" t="s">
        <v>21</v>
      </c>
      <c r="AM4" s="41">
        <f t="shared" ca="1" si="1"/>
        <v>594</v>
      </c>
      <c r="AN4" s="37"/>
      <c r="AO4" s="56" t="s">
        <v>18</v>
      </c>
      <c r="AP4" s="83">
        <f t="shared" ca="1" si="16"/>
        <v>7</v>
      </c>
      <c r="AQ4" s="83">
        <f t="shared" ca="1" si="17"/>
        <v>7</v>
      </c>
      <c r="AR4" s="83">
        <f t="shared" ca="1" si="18"/>
        <v>0</v>
      </c>
      <c r="AS4" s="37"/>
      <c r="AT4" s="83">
        <f t="shared" ca="1" si="19"/>
        <v>1</v>
      </c>
      <c r="AU4" s="83">
        <f t="shared" ca="1" si="20"/>
        <v>7</v>
      </c>
      <c r="AV4" s="83">
        <f t="shared" ca="1" si="21"/>
        <v>6</v>
      </c>
      <c r="AW4" s="37"/>
      <c r="AX4" s="56" t="s">
        <v>18</v>
      </c>
      <c r="AY4" s="41">
        <f t="shared" ca="1" si="22"/>
        <v>770</v>
      </c>
      <c r="AZ4" s="61" t="s">
        <v>20</v>
      </c>
      <c r="BA4" s="41">
        <f t="shared" ca="1" si="23"/>
        <v>176</v>
      </c>
      <c r="BB4" s="61" t="s">
        <v>21</v>
      </c>
      <c r="BC4" s="41">
        <f t="shared" ca="1" si="2"/>
        <v>594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0.56558040123373388</v>
      </c>
      <c r="BZ4" s="40">
        <f t="shared" ca="1" si="4"/>
        <v>21</v>
      </c>
      <c r="CA4" s="17"/>
      <c r="CB4" s="37">
        <v>4</v>
      </c>
      <c r="CC4" s="37">
        <v>3</v>
      </c>
      <c r="CD4" s="37">
        <v>1</v>
      </c>
      <c r="CG4" s="39">
        <f t="shared" ca="1" si="5"/>
        <v>0.93099963159594812</v>
      </c>
      <c r="CH4" s="40">
        <f t="shared" ca="1" si="6"/>
        <v>2</v>
      </c>
      <c r="CI4" s="17"/>
      <c r="CJ4" s="37">
        <v>4</v>
      </c>
      <c r="CK4" s="37">
        <v>4</v>
      </c>
      <c r="CL4" s="37">
        <v>4</v>
      </c>
      <c r="CO4" s="39">
        <f t="shared" ca="1" si="7"/>
        <v>0.18616580658844151</v>
      </c>
      <c r="CP4" s="40">
        <f t="shared" ca="1" si="0"/>
        <v>55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5"/>
      <c r="D5" s="145"/>
      <c r="E5" s="145"/>
      <c r="F5" s="8"/>
      <c r="G5" s="6" t="s">
        <v>3</v>
      </c>
      <c r="H5" s="7"/>
      <c r="I5" s="145"/>
      <c r="J5" s="145"/>
      <c r="K5" s="145"/>
      <c r="L5" s="8"/>
      <c r="M5" s="6" t="s">
        <v>4</v>
      </c>
      <c r="N5" s="7"/>
      <c r="O5" s="145"/>
      <c r="P5" s="145"/>
      <c r="Q5" s="145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7</v>
      </c>
      <c r="AA5" s="41">
        <f t="shared" ca="1" si="9"/>
        <v>2</v>
      </c>
      <c r="AB5" s="41">
        <f t="shared" ca="1" si="10"/>
        <v>6</v>
      </c>
      <c r="AC5" s="37"/>
      <c r="AD5" s="41">
        <f t="shared" ca="1" si="11"/>
        <v>6</v>
      </c>
      <c r="AE5" s="41">
        <f t="shared" ca="1" si="12"/>
        <v>2</v>
      </c>
      <c r="AF5" s="41">
        <f t="shared" ca="1" si="13"/>
        <v>9</v>
      </c>
      <c r="AG5" s="37"/>
      <c r="AH5" s="56" t="s">
        <v>7</v>
      </c>
      <c r="AI5" s="41">
        <f t="shared" ca="1" si="14"/>
        <v>726</v>
      </c>
      <c r="AJ5" s="61" t="s">
        <v>20</v>
      </c>
      <c r="AK5" s="41">
        <f t="shared" ca="1" si="15"/>
        <v>629</v>
      </c>
      <c r="AL5" s="61" t="s">
        <v>21</v>
      </c>
      <c r="AM5" s="41">
        <f t="shared" ca="1" si="1"/>
        <v>97</v>
      </c>
      <c r="AN5" s="37"/>
      <c r="AO5" s="56" t="s">
        <v>7</v>
      </c>
      <c r="AP5" s="83">
        <f t="shared" ca="1" si="16"/>
        <v>6</v>
      </c>
      <c r="AQ5" s="83">
        <f t="shared" ca="1" si="17"/>
        <v>2</v>
      </c>
      <c r="AR5" s="83">
        <f t="shared" ca="1" si="18"/>
        <v>6</v>
      </c>
      <c r="AS5" s="37"/>
      <c r="AT5" s="83">
        <f t="shared" ca="1" si="19"/>
        <v>6</v>
      </c>
      <c r="AU5" s="83">
        <f t="shared" ca="1" si="20"/>
        <v>2</v>
      </c>
      <c r="AV5" s="83">
        <f t="shared" ca="1" si="21"/>
        <v>9</v>
      </c>
      <c r="AW5" s="37"/>
      <c r="AX5" s="56" t="s">
        <v>7</v>
      </c>
      <c r="AY5" s="41">
        <f t="shared" ca="1" si="22"/>
        <v>626</v>
      </c>
      <c r="AZ5" s="61" t="s">
        <v>20</v>
      </c>
      <c r="BA5" s="41">
        <f t="shared" ca="1" si="23"/>
        <v>629</v>
      </c>
      <c r="BB5" s="61" t="s">
        <v>21</v>
      </c>
      <c r="BC5" s="41">
        <f t="shared" ca="1" si="2"/>
        <v>-3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0.90741482960649433</v>
      </c>
      <c r="BZ5" s="40">
        <f t="shared" ca="1" si="4"/>
        <v>2</v>
      </c>
      <c r="CA5" s="17"/>
      <c r="CB5" s="37">
        <v>5</v>
      </c>
      <c r="CC5" s="37">
        <v>3</v>
      </c>
      <c r="CD5" s="37">
        <v>2</v>
      </c>
      <c r="CG5" s="39">
        <f t="shared" ca="1" si="5"/>
        <v>0.28491208063863926</v>
      </c>
      <c r="CH5" s="40">
        <f t="shared" ca="1" si="6"/>
        <v>12</v>
      </c>
      <c r="CI5" s="17"/>
      <c r="CJ5" s="37">
        <v>5</v>
      </c>
      <c r="CK5" s="37">
        <v>5</v>
      </c>
      <c r="CL5" s="37">
        <v>5</v>
      </c>
      <c r="CO5" s="39">
        <f t="shared" ca="1" si="7"/>
        <v>0.3351613691084302</v>
      </c>
      <c r="CP5" s="40">
        <f t="shared" ca="1" si="0"/>
        <v>43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48"/>
      <c r="C6" s="151">
        <f ca="1">Z2</f>
        <v>8</v>
      </c>
      <c r="D6" s="151">
        <f ca="1">AA2</f>
        <v>4</v>
      </c>
      <c r="E6" s="151">
        <f ca="1">AB2</f>
        <v>4</v>
      </c>
      <c r="F6" s="8"/>
      <c r="G6" s="9"/>
      <c r="H6" s="148"/>
      <c r="I6" s="151">
        <f ca="1">Z3</f>
        <v>8</v>
      </c>
      <c r="J6" s="151">
        <f ca="1">AA3</f>
        <v>8</v>
      </c>
      <c r="K6" s="151">
        <f ca="1">AB3</f>
        <v>2</v>
      </c>
      <c r="L6" s="8"/>
      <c r="M6" s="9"/>
      <c r="N6" s="148"/>
      <c r="O6" s="151">
        <f ca="1">Z4</f>
        <v>7</v>
      </c>
      <c r="P6" s="151">
        <f ca="1">AA4</f>
        <v>7</v>
      </c>
      <c r="Q6" s="151">
        <f ca="1">AB4</f>
        <v>0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2</v>
      </c>
      <c r="AA6" s="41">
        <f t="shared" ca="1" si="9"/>
        <v>3</v>
      </c>
      <c r="AB6" s="41">
        <f t="shared" ca="1" si="10"/>
        <v>8</v>
      </c>
      <c r="AC6" s="37"/>
      <c r="AD6" s="41">
        <f t="shared" ca="1" si="11"/>
        <v>1</v>
      </c>
      <c r="AE6" s="41">
        <f t="shared" ca="1" si="12"/>
        <v>3</v>
      </c>
      <c r="AF6" s="41">
        <f t="shared" ca="1" si="13"/>
        <v>9</v>
      </c>
      <c r="AG6" s="37"/>
      <c r="AH6" s="56" t="s">
        <v>6</v>
      </c>
      <c r="AI6" s="41">
        <f t="shared" ca="1" si="14"/>
        <v>238</v>
      </c>
      <c r="AJ6" s="61" t="s">
        <v>20</v>
      </c>
      <c r="AK6" s="41">
        <f t="shared" ca="1" si="15"/>
        <v>139</v>
      </c>
      <c r="AL6" s="61" t="s">
        <v>21</v>
      </c>
      <c r="AM6" s="41">
        <f t="shared" ca="1" si="1"/>
        <v>99</v>
      </c>
      <c r="AN6" s="37"/>
      <c r="AO6" s="56" t="s">
        <v>6</v>
      </c>
      <c r="AP6" s="83">
        <f t="shared" ca="1" si="16"/>
        <v>2</v>
      </c>
      <c r="AQ6" s="83">
        <f t="shared" ca="1" si="17"/>
        <v>3</v>
      </c>
      <c r="AR6" s="83">
        <f t="shared" ca="1" si="18"/>
        <v>8</v>
      </c>
      <c r="AS6" s="37"/>
      <c r="AT6" s="83">
        <f t="shared" ca="1" si="19"/>
        <v>1</v>
      </c>
      <c r="AU6" s="83">
        <f t="shared" ca="1" si="20"/>
        <v>3</v>
      </c>
      <c r="AV6" s="83">
        <f t="shared" ca="1" si="21"/>
        <v>9</v>
      </c>
      <c r="AW6" s="37"/>
      <c r="AX6" s="56" t="s">
        <v>6</v>
      </c>
      <c r="AY6" s="41">
        <f t="shared" ca="1" si="22"/>
        <v>238</v>
      </c>
      <c r="AZ6" s="61" t="s">
        <v>20</v>
      </c>
      <c r="BA6" s="41">
        <f t="shared" ca="1" si="23"/>
        <v>139</v>
      </c>
      <c r="BB6" s="61" t="s">
        <v>21</v>
      </c>
      <c r="BC6" s="41">
        <f t="shared" ca="1" si="2"/>
        <v>99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0.41726330504928899</v>
      </c>
      <c r="BZ6" s="40">
        <f t="shared" ca="1" si="4"/>
        <v>27</v>
      </c>
      <c r="CA6" s="17"/>
      <c r="CB6" s="37">
        <v>6</v>
      </c>
      <c r="CC6" s="37">
        <v>3</v>
      </c>
      <c r="CD6" s="37">
        <v>3</v>
      </c>
      <c r="CG6" s="39">
        <f t="shared" ca="1" si="5"/>
        <v>0.71558333644625882</v>
      </c>
      <c r="CH6" s="40">
        <f t="shared" ca="1" si="6"/>
        <v>4</v>
      </c>
      <c r="CI6" s="17"/>
      <c r="CJ6" s="37">
        <v>6</v>
      </c>
      <c r="CK6" s="37">
        <v>6</v>
      </c>
      <c r="CL6" s="37">
        <v>6</v>
      </c>
      <c r="CO6" s="39">
        <f t="shared" ca="1" si="7"/>
        <v>0.87482995036150757</v>
      </c>
      <c r="CP6" s="40">
        <f t="shared" ca="1" si="0"/>
        <v>8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49" t="s">
        <v>20</v>
      </c>
      <c r="C7" s="149">
        <f ca="1">AD2</f>
        <v>7</v>
      </c>
      <c r="D7" s="149">
        <f ca="1">AE2</f>
        <v>4</v>
      </c>
      <c r="E7" s="149">
        <f ca="1">AF2</f>
        <v>6</v>
      </c>
      <c r="F7" s="8"/>
      <c r="G7" s="9"/>
      <c r="H7" s="149" t="s">
        <v>20</v>
      </c>
      <c r="I7" s="149">
        <f ca="1">AD3</f>
        <v>5</v>
      </c>
      <c r="J7" s="149">
        <f ca="1">AE3</f>
        <v>8</v>
      </c>
      <c r="K7" s="149">
        <f ca="1">AF3</f>
        <v>5</v>
      </c>
      <c r="L7" s="8"/>
      <c r="M7" s="9"/>
      <c r="N7" s="149" t="s">
        <v>20</v>
      </c>
      <c r="O7" s="149">
        <f ca="1">AD4</f>
        <v>1</v>
      </c>
      <c r="P7" s="149">
        <f ca="1">AE4</f>
        <v>7</v>
      </c>
      <c r="Q7" s="149">
        <f ca="1">AF4</f>
        <v>6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7</v>
      </c>
      <c r="AA7" s="41">
        <f t="shared" ca="1" si="9"/>
        <v>4</v>
      </c>
      <c r="AB7" s="41">
        <f t="shared" ca="1" si="10"/>
        <v>0</v>
      </c>
      <c r="AC7" s="37"/>
      <c r="AD7" s="41">
        <f t="shared" ca="1" si="11"/>
        <v>6</v>
      </c>
      <c r="AE7" s="41">
        <f t="shared" ca="1" si="12"/>
        <v>4</v>
      </c>
      <c r="AF7" s="41">
        <f t="shared" ca="1" si="13"/>
        <v>8</v>
      </c>
      <c r="AG7" s="37"/>
      <c r="AH7" s="56" t="s">
        <v>5</v>
      </c>
      <c r="AI7" s="41">
        <f t="shared" ca="1" si="14"/>
        <v>740</v>
      </c>
      <c r="AJ7" s="61" t="s">
        <v>20</v>
      </c>
      <c r="AK7" s="41">
        <f t="shared" ca="1" si="15"/>
        <v>648</v>
      </c>
      <c r="AL7" s="61" t="s">
        <v>21</v>
      </c>
      <c r="AM7" s="41">
        <f t="shared" ca="1" si="1"/>
        <v>92</v>
      </c>
      <c r="AN7" s="37"/>
      <c r="AO7" s="56" t="s">
        <v>5</v>
      </c>
      <c r="AP7" s="83">
        <f t="shared" ca="1" si="16"/>
        <v>7</v>
      </c>
      <c r="AQ7" s="83">
        <f t="shared" ca="1" si="17"/>
        <v>4</v>
      </c>
      <c r="AR7" s="83">
        <f t="shared" ca="1" si="18"/>
        <v>0</v>
      </c>
      <c r="AS7" s="37"/>
      <c r="AT7" s="83">
        <f t="shared" ca="1" si="19"/>
        <v>6</v>
      </c>
      <c r="AU7" s="83">
        <f t="shared" ca="1" si="20"/>
        <v>4</v>
      </c>
      <c r="AV7" s="83">
        <f t="shared" ca="1" si="21"/>
        <v>8</v>
      </c>
      <c r="AW7" s="37"/>
      <c r="AX7" s="56" t="s">
        <v>5</v>
      </c>
      <c r="AY7" s="41">
        <f t="shared" ca="1" si="22"/>
        <v>740</v>
      </c>
      <c r="AZ7" s="61" t="s">
        <v>20</v>
      </c>
      <c r="BA7" s="41">
        <f t="shared" ca="1" si="23"/>
        <v>648</v>
      </c>
      <c r="BB7" s="61" t="s">
        <v>21</v>
      </c>
      <c r="BC7" s="41">
        <f t="shared" ca="1" si="2"/>
        <v>92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0.66354156668078124</v>
      </c>
      <c r="BZ7" s="40">
        <f t="shared" ca="1" si="4"/>
        <v>18</v>
      </c>
      <c r="CA7" s="17"/>
      <c r="CB7" s="37">
        <v>7</v>
      </c>
      <c r="CC7" s="37">
        <v>4</v>
      </c>
      <c r="CD7" s="37">
        <v>1</v>
      </c>
      <c r="CG7" s="39">
        <f t="shared" ca="1" si="5"/>
        <v>0.70950035255078558</v>
      </c>
      <c r="CH7" s="40">
        <f t="shared" ca="1" si="6"/>
        <v>5</v>
      </c>
      <c r="CI7" s="17"/>
      <c r="CJ7" s="37">
        <v>7</v>
      </c>
      <c r="CK7" s="37">
        <v>7</v>
      </c>
      <c r="CL7" s="37">
        <v>7</v>
      </c>
      <c r="CO7" s="39">
        <f t="shared" ca="1" si="7"/>
        <v>0.19845057077817763</v>
      </c>
      <c r="CP7" s="40">
        <f t="shared" ca="1" si="0"/>
        <v>52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6</v>
      </c>
      <c r="AA8" s="41">
        <f t="shared" ca="1" si="9"/>
        <v>5</v>
      </c>
      <c r="AB8" s="41">
        <f t="shared" ca="1" si="10"/>
        <v>5</v>
      </c>
      <c r="AC8" s="37"/>
      <c r="AD8" s="41">
        <f t="shared" ca="1" si="11"/>
        <v>3</v>
      </c>
      <c r="AE8" s="41">
        <f t="shared" ca="1" si="12"/>
        <v>5</v>
      </c>
      <c r="AF8" s="41">
        <f t="shared" ca="1" si="13"/>
        <v>9</v>
      </c>
      <c r="AG8" s="37"/>
      <c r="AH8" s="56" t="s">
        <v>8</v>
      </c>
      <c r="AI8" s="41">
        <f t="shared" ca="1" si="14"/>
        <v>655</v>
      </c>
      <c r="AJ8" s="61" t="s">
        <v>20</v>
      </c>
      <c r="AK8" s="41">
        <f t="shared" ca="1" si="15"/>
        <v>359</v>
      </c>
      <c r="AL8" s="61" t="s">
        <v>21</v>
      </c>
      <c r="AM8" s="41">
        <f t="shared" ca="1" si="1"/>
        <v>296</v>
      </c>
      <c r="AN8" s="37"/>
      <c r="AO8" s="56" t="s">
        <v>8</v>
      </c>
      <c r="AP8" s="83">
        <f t="shared" ca="1" si="16"/>
        <v>6</v>
      </c>
      <c r="AQ8" s="83">
        <f t="shared" ca="1" si="17"/>
        <v>5</v>
      </c>
      <c r="AR8" s="83">
        <f t="shared" ca="1" si="18"/>
        <v>5</v>
      </c>
      <c r="AS8" s="37"/>
      <c r="AT8" s="83">
        <f t="shared" ca="1" si="19"/>
        <v>3</v>
      </c>
      <c r="AU8" s="83">
        <f t="shared" ca="1" si="20"/>
        <v>5</v>
      </c>
      <c r="AV8" s="83">
        <f t="shared" ca="1" si="21"/>
        <v>9</v>
      </c>
      <c r="AW8" s="37"/>
      <c r="AX8" s="56" t="s">
        <v>8</v>
      </c>
      <c r="AY8" s="41">
        <f t="shared" ca="1" si="22"/>
        <v>655</v>
      </c>
      <c r="AZ8" s="61" t="s">
        <v>20</v>
      </c>
      <c r="BA8" s="41">
        <f t="shared" ca="1" si="23"/>
        <v>359</v>
      </c>
      <c r="BB8" s="61" t="s">
        <v>21</v>
      </c>
      <c r="BC8" s="41">
        <f t="shared" ca="1" si="2"/>
        <v>296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0.30890955870263259</v>
      </c>
      <c r="BZ8" s="40">
        <f t="shared" ca="1" si="4"/>
        <v>31</v>
      </c>
      <c r="CA8" s="17"/>
      <c r="CB8" s="37">
        <v>8</v>
      </c>
      <c r="CC8" s="37">
        <v>4</v>
      </c>
      <c r="CD8" s="37">
        <v>2</v>
      </c>
      <c r="CG8" s="39">
        <f t="shared" ca="1" si="5"/>
        <v>0.39908160204981458</v>
      </c>
      <c r="CH8" s="40">
        <f t="shared" ca="1" si="6"/>
        <v>10</v>
      </c>
      <c r="CI8" s="17"/>
      <c r="CJ8" s="37">
        <v>8</v>
      </c>
      <c r="CK8" s="37">
        <v>8</v>
      </c>
      <c r="CL8" s="37">
        <v>8</v>
      </c>
      <c r="CO8" s="39">
        <f t="shared" ca="1" si="7"/>
        <v>0.10219728581779741</v>
      </c>
      <c r="CP8" s="40">
        <f t="shared" ca="1" si="0"/>
        <v>60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8</v>
      </c>
      <c r="AA9" s="41">
        <f t="shared" ca="1" si="9"/>
        <v>1</v>
      </c>
      <c r="AB9" s="41">
        <f t="shared" ca="1" si="10"/>
        <v>6</v>
      </c>
      <c r="AC9" s="37"/>
      <c r="AD9" s="41">
        <f t="shared" ca="1" si="11"/>
        <v>3</v>
      </c>
      <c r="AE9" s="41">
        <f t="shared" ca="1" si="12"/>
        <v>1</v>
      </c>
      <c r="AF9" s="41">
        <f t="shared" ca="1" si="13"/>
        <v>8</v>
      </c>
      <c r="AG9" s="37"/>
      <c r="AH9" s="56" t="s">
        <v>9</v>
      </c>
      <c r="AI9" s="41">
        <f t="shared" ca="1" si="14"/>
        <v>816</v>
      </c>
      <c r="AJ9" s="61" t="s">
        <v>20</v>
      </c>
      <c r="AK9" s="41">
        <f t="shared" ca="1" si="15"/>
        <v>318</v>
      </c>
      <c r="AL9" s="61" t="s">
        <v>21</v>
      </c>
      <c r="AM9" s="41">
        <f t="shared" ca="1" si="1"/>
        <v>498</v>
      </c>
      <c r="AN9" s="37"/>
      <c r="AO9" s="56" t="s">
        <v>9</v>
      </c>
      <c r="AP9" s="83">
        <f t="shared" ca="1" si="16"/>
        <v>8</v>
      </c>
      <c r="AQ9" s="83">
        <f t="shared" ca="1" si="17"/>
        <v>1</v>
      </c>
      <c r="AR9" s="83">
        <f t="shared" ca="1" si="18"/>
        <v>6</v>
      </c>
      <c r="AS9" s="37"/>
      <c r="AT9" s="83">
        <f t="shared" ca="1" si="19"/>
        <v>3</v>
      </c>
      <c r="AU9" s="83">
        <f t="shared" ca="1" si="20"/>
        <v>1</v>
      </c>
      <c r="AV9" s="83">
        <f t="shared" ca="1" si="21"/>
        <v>8</v>
      </c>
      <c r="AW9" s="37"/>
      <c r="AX9" s="56" t="s">
        <v>9</v>
      </c>
      <c r="AY9" s="41">
        <f t="shared" ca="1" si="22"/>
        <v>816</v>
      </c>
      <c r="AZ9" s="61" t="s">
        <v>20</v>
      </c>
      <c r="BA9" s="41">
        <f t="shared" ca="1" si="23"/>
        <v>318</v>
      </c>
      <c r="BB9" s="61" t="s">
        <v>21</v>
      </c>
      <c r="BC9" s="41">
        <f t="shared" ca="1" si="2"/>
        <v>498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0.72357065961394607</v>
      </c>
      <c r="BZ9" s="40">
        <f t="shared" ca="1" si="4"/>
        <v>13</v>
      </c>
      <c r="CA9" s="17"/>
      <c r="CB9" s="37">
        <v>9</v>
      </c>
      <c r="CC9" s="37">
        <v>4</v>
      </c>
      <c r="CD9" s="37">
        <v>3</v>
      </c>
      <c r="CG9" s="39">
        <f t="shared" ca="1" si="5"/>
        <v>0.53992898490045838</v>
      </c>
      <c r="CH9" s="40">
        <f t="shared" ca="1" si="6"/>
        <v>8</v>
      </c>
      <c r="CI9" s="17"/>
      <c r="CJ9" s="37">
        <v>9</v>
      </c>
      <c r="CK9" s="37">
        <v>9</v>
      </c>
      <c r="CL9" s="37">
        <v>9</v>
      </c>
      <c r="CO9" s="39">
        <f t="shared" ca="1" si="7"/>
        <v>0.58769939006076111</v>
      </c>
      <c r="CP9" s="40">
        <f t="shared" ca="1" si="0"/>
        <v>22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6"/>
      <c r="E10" s="144"/>
      <c r="F10" s="5"/>
      <c r="G10" s="81"/>
      <c r="H10" s="4"/>
      <c r="I10" s="22"/>
      <c r="J10" s="146"/>
      <c r="K10" s="144"/>
      <c r="L10" s="5"/>
      <c r="M10" s="81"/>
      <c r="N10" s="4"/>
      <c r="O10" s="22"/>
      <c r="P10" s="146"/>
      <c r="Q10" s="144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5</v>
      </c>
      <c r="AA10" s="41">
        <f t="shared" ca="1" si="9"/>
        <v>8</v>
      </c>
      <c r="AB10" s="41">
        <f t="shared" ca="1" si="10"/>
        <v>2</v>
      </c>
      <c r="AC10" s="37"/>
      <c r="AD10" s="41">
        <f t="shared" ca="1" si="11"/>
        <v>3</v>
      </c>
      <c r="AE10" s="41">
        <f t="shared" ca="1" si="12"/>
        <v>8</v>
      </c>
      <c r="AF10" s="41">
        <f t="shared" ca="1" si="13"/>
        <v>9</v>
      </c>
      <c r="AG10" s="37"/>
      <c r="AH10" s="56" t="s">
        <v>19</v>
      </c>
      <c r="AI10" s="41">
        <f t="shared" ca="1" si="14"/>
        <v>582</v>
      </c>
      <c r="AJ10" s="61" t="s">
        <v>20</v>
      </c>
      <c r="AK10" s="41">
        <f t="shared" ca="1" si="15"/>
        <v>389</v>
      </c>
      <c r="AL10" s="61" t="s">
        <v>21</v>
      </c>
      <c r="AM10" s="41">
        <f t="shared" ca="1" si="1"/>
        <v>193</v>
      </c>
      <c r="AN10" s="37"/>
      <c r="AO10" s="56" t="s">
        <v>19</v>
      </c>
      <c r="AP10" s="83">
        <f t="shared" ca="1" si="16"/>
        <v>5</v>
      </c>
      <c r="AQ10" s="83">
        <f t="shared" ca="1" si="17"/>
        <v>8</v>
      </c>
      <c r="AR10" s="83">
        <f t="shared" ca="1" si="18"/>
        <v>2</v>
      </c>
      <c r="AS10" s="37"/>
      <c r="AT10" s="83">
        <f t="shared" ca="1" si="19"/>
        <v>3</v>
      </c>
      <c r="AU10" s="83">
        <f t="shared" ca="1" si="20"/>
        <v>8</v>
      </c>
      <c r="AV10" s="83">
        <f t="shared" ca="1" si="21"/>
        <v>9</v>
      </c>
      <c r="AW10" s="37"/>
      <c r="AX10" s="56" t="s">
        <v>19</v>
      </c>
      <c r="AY10" s="41">
        <f t="shared" ca="1" si="22"/>
        <v>582</v>
      </c>
      <c r="AZ10" s="61" t="s">
        <v>20</v>
      </c>
      <c r="BA10" s="41">
        <f t="shared" ca="1" si="23"/>
        <v>389</v>
      </c>
      <c r="BB10" s="61" t="s">
        <v>21</v>
      </c>
      <c r="BC10" s="41">
        <f t="shared" ca="1" si="2"/>
        <v>193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0.72596998267541035</v>
      </c>
      <c r="BZ10" s="40">
        <f t="shared" ca="1" si="4"/>
        <v>12</v>
      </c>
      <c r="CA10" s="17"/>
      <c r="CB10" s="37">
        <v>10</v>
      </c>
      <c r="CC10" s="37">
        <v>4</v>
      </c>
      <c r="CD10" s="37">
        <v>4</v>
      </c>
      <c r="CG10" s="39">
        <f t="shared" ca="1" si="5"/>
        <v>0.32356916358901333</v>
      </c>
      <c r="CH10" s="40">
        <f t="shared" ca="1" si="6"/>
        <v>11</v>
      </c>
      <c r="CI10" s="17"/>
      <c r="CJ10" s="37">
        <v>10</v>
      </c>
      <c r="CK10" s="37">
        <v>1</v>
      </c>
      <c r="CL10" s="37">
        <v>1</v>
      </c>
      <c r="CO10" s="39">
        <f t="shared" ca="1" si="7"/>
        <v>0.45690186022064649</v>
      </c>
      <c r="CP10" s="40">
        <f t="shared" ca="1" si="0"/>
        <v>31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5"/>
      <c r="D11" s="145"/>
      <c r="E11" s="145"/>
      <c r="F11" s="8"/>
      <c r="G11" s="6" t="s">
        <v>6</v>
      </c>
      <c r="H11" s="7"/>
      <c r="I11" s="145"/>
      <c r="J11" s="145"/>
      <c r="K11" s="145"/>
      <c r="L11" s="8"/>
      <c r="M11" s="6" t="s">
        <v>5</v>
      </c>
      <c r="N11" s="7"/>
      <c r="O11" s="145"/>
      <c r="P11" s="145"/>
      <c r="Q11" s="145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5</v>
      </c>
      <c r="AA11" s="41">
        <f t="shared" ca="1" si="9"/>
        <v>2</v>
      </c>
      <c r="AB11" s="41">
        <f t="shared" ca="1" si="10"/>
        <v>4</v>
      </c>
      <c r="AC11" s="37"/>
      <c r="AD11" s="41">
        <f t="shared" ca="1" si="11"/>
        <v>2</v>
      </c>
      <c r="AE11" s="41">
        <f t="shared" ca="1" si="12"/>
        <v>2</v>
      </c>
      <c r="AF11" s="41">
        <f t="shared" ca="1" si="13"/>
        <v>7</v>
      </c>
      <c r="AG11" s="37"/>
      <c r="AH11" s="56" t="s">
        <v>13</v>
      </c>
      <c r="AI11" s="41">
        <f t="shared" ca="1" si="14"/>
        <v>524</v>
      </c>
      <c r="AJ11" s="61" t="s">
        <v>20</v>
      </c>
      <c r="AK11" s="41">
        <f t="shared" ca="1" si="15"/>
        <v>227</v>
      </c>
      <c r="AL11" s="61" t="s">
        <v>21</v>
      </c>
      <c r="AM11" s="41">
        <f t="shared" ca="1" si="1"/>
        <v>297</v>
      </c>
      <c r="AN11" s="37"/>
      <c r="AO11" s="56" t="s">
        <v>13</v>
      </c>
      <c r="AP11" s="83">
        <f t="shared" ca="1" si="16"/>
        <v>5</v>
      </c>
      <c r="AQ11" s="83">
        <f t="shared" ca="1" si="17"/>
        <v>2</v>
      </c>
      <c r="AR11" s="83">
        <f t="shared" ca="1" si="18"/>
        <v>4</v>
      </c>
      <c r="AS11" s="37"/>
      <c r="AT11" s="83">
        <f t="shared" ca="1" si="19"/>
        <v>2</v>
      </c>
      <c r="AU11" s="83">
        <f t="shared" ca="1" si="20"/>
        <v>2</v>
      </c>
      <c r="AV11" s="83">
        <f t="shared" ca="1" si="21"/>
        <v>7</v>
      </c>
      <c r="AW11" s="37"/>
      <c r="AX11" s="56" t="s">
        <v>13</v>
      </c>
      <c r="AY11" s="41">
        <f t="shared" ca="1" si="22"/>
        <v>524</v>
      </c>
      <c r="AZ11" s="61" t="s">
        <v>20</v>
      </c>
      <c r="BA11" s="41">
        <f t="shared" ca="1" si="23"/>
        <v>227</v>
      </c>
      <c r="BB11" s="61" t="s">
        <v>21</v>
      </c>
      <c r="BC11" s="41">
        <f t="shared" ca="1" si="2"/>
        <v>297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0.84041565731723844</v>
      </c>
      <c r="BZ11" s="40">
        <f t="shared" ca="1" si="4"/>
        <v>6</v>
      </c>
      <c r="CA11" s="17"/>
      <c r="CB11" s="37">
        <v>11</v>
      </c>
      <c r="CC11" s="37">
        <v>5</v>
      </c>
      <c r="CD11" s="37">
        <v>1</v>
      </c>
      <c r="CG11" s="39">
        <f t="shared" ca="1" si="5"/>
        <v>0.60841249598980984</v>
      </c>
      <c r="CH11" s="40">
        <f t="shared" ca="1" si="6"/>
        <v>7</v>
      </c>
      <c r="CI11" s="17"/>
      <c r="CJ11" s="37">
        <v>11</v>
      </c>
      <c r="CK11" s="37">
        <v>2</v>
      </c>
      <c r="CL11" s="37">
        <v>2</v>
      </c>
      <c r="CO11" s="39">
        <f t="shared" ca="1" si="7"/>
        <v>0.34027073766692983</v>
      </c>
      <c r="CP11" s="40">
        <f t="shared" ca="1" si="0"/>
        <v>41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48"/>
      <c r="C12" s="151">
        <f ca="1">Z5</f>
        <v>7</v>
      </c>
      <c r="D12" s="151">
        <f ca="1">AA5</f>
        <v>2</v>
      </c>
      <c r="E12" s="151">
        <f ca="1">AB5</f>
        <v>6</v>
      </c>
      <c r="F12" s="8"/>
      <c r="G12" s="9"/>
      <c r="H12" s="148"/>
      <c r="I12" s="151">
        <f ca="1">Z6</f>
        <v>2</v>
      </c>
      <c r="J12" s="151">
        <f ca="1">AA6</f>
        <v>3</v>
      </c>
      <c r="K12" s="151">
        <f ca="1">AB6</f>
        <v>8</v>
      </c>
      <c r="L12" s="8"/>
      <c r="M12" s="9"/>
      <c r="N12" s="148"/>
      <c r="O12" s="151">
        <f ca="1">Z7</f>
        <v>7</v>
      </c>
      <c r="P12" s="151">
        <f ca="1">AA7</f>
        <v>4</v>
      </c>
      <c r="Q12" s="151">
        <f ca="1">AB7</f>
        <v>0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4</v>
      </c>
      <c r="AA12" s="41">
        <f t="shared" ca="1" si="9"/>
        <v>7</v>
      </c>
      <c r="AB12" s="41">
        <f t="shared" ca="1" si="10"/>
        <v>7</v>
      </c>
      <c r="AC12" s="37"/>
      <c r="AD12" s="41">
        <f t="shared" ca="1" si="11"/>
        <v>3</v>
      </c>
      <c r="AE12" s="41">
        <f t="shared" ca="1" si="12"/>
        <v>7</v>
      </c>
      <c r="AF12" s="41">
        <f t="shared" ca="1" si="13"/>
        <v>8</v>
      </c>
      <c r="AG12" s="37"/>
      <c r="AH12" s="56" t="s">
        <v>12</v>
      </c>
      <c r="AI12" s="41">
        <f t="shared" ca="1" si="14"/>
        <v>477</v>
      </c>
      <c r="AJ12" s="61" t="s">
        <v>20</v>
      </c>
      <c r="AK12" s="41">
        <f t="shared" ca="1" si="15"/>
        <v>378</v>
      </c>
      <c r="AL12" s="61" t="s">
        <v>21</v>
      </c>
      <c r="AM12" s="41">
        <f t="shared" ca="1" si="1"/>
        <v>99</v>
      </c>
      <c r="AN12" s="37"/>
      <c r="AO12" s="56" t="s">
        <v>12</v>
      </c>
      <c r="AP12" s="83">
        <f t="shared" ca="1" si="16"/>
        <v>3</v>
      </c>
      <c r="AQ12" s="83">
        <f t="shared" ca="1" si="17"/>
        <v>7</v>
      </c>
      <c r="AR12" s="83">
        <f t="shared" ca="1" si="18"/>
        <v>7</v>
      </c>
      <c r="AS12" s="37"/>
      <c r="AT12" s="83">
        <f t="shared" ca="1" si="19"/>
        <v>3</v>
      </c>
      <c r="AU12" s="83">
        <f t="shared" ca="1" si="20"/>
        <v>7</v>
      </c>
      <c r="AV12" s="83">
        <f t="shared" ca="1" si="21"/>
        <v>8</v>
      </c>
      <c r="AW12" s="37"/>
      <c r="AX12" s="56" t="s">
        <v>12</v>
      </c>
      <c r="AY12" s="41">
        <f t="shared" ca="1" si="22"/>
        <v>377</v>
      </c>
      <c r="AZ12" s="61" t="s">
        <v>20</v>
      </c>
      <c r="BA12" s="41">
        <f t="shared" ca="1" si="23"/>
        <v>378</v>
      </c>
      <c r="BB12" s="61" t="s">
        <v>21</v>
      </c>
      <c r="BC12" s="41">
        <f t="shared" ca="1" si="2"/>
        <v>-1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0.45773489138038781</v>
      </c>
      <c r="BZ12" s="40">
        <f t="shared" ca="1" si="4"/>
        <v>25</v>
      </c>
      <c r="CA12" s="17"/>
      <c r="CB12" s="37">
        <v>12</v>
      </c>
      <c r="CC12" s="37">
        <v>5</v>
      </c>
      <c r="CD12" s="37">
        <v>2</v>
      </c>
      <c r="CG12" s="39">
        <f t="shared" ca="1" si="5"/>
        <v>4.929633087304619E-2</v>
      </c>
      <c r="CH12" s="40">
        <f t="shared" ca="1" si="6"/>
        <v>18</v>
      </c>
      <c r="CI12" s="17"/>
      <c r="CJ12" s="37">
        <v>12</v>
      </c>
      <c r="CK12" s="37">
        <v>3</v>
      </c>
      <c r="CL12" s="37">
        <v>3</v>
      </c>
      <c r="CO12" s="39">
        <f t="shared" ca="1" si="7"/>
        <v>0.42571767124895665</v>
      </c>
      <c r="CP12" s="40">
        <f t="shared" ca="1" si="0"/>
        <v>34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49" t="s">
        <v>20</v>
      </c>
      <c r="C13" s="149">
        <f ca="1">AD5</f>
        <v>6</v>
      </c>
      <c r="D13" s="149">
        <f ca="1">AE5</f>
        <v>2</v>
      </c>
      <c r="E13" s="149">
        <f ca="1">AF5</f>
        <v>9</v>
      </c>
      <c r="F13" s="8"/>
      <c r="G13" s="9"/>
      <c r="H13" s="149" t="s">
        <v>20</v>
      </c>
      <c r="I13" s="149">
        <f ca="1">AD6</f>
        <v>1</v>
      </c>
      <c r="J13" s="149">
        <f ca="1">AE6</f>
        <v>3</v>
      </c>
      <c r="K13" s="149">
        <f ca="1">AF6</f>
        <v>9</v>
      </c>
      <c r="L13" s="8"/>
      <c r="M13" s="9"/>
      <c r="N13" s="149" t="s">
        <v>20</v>
      </c>
      <c r="O13" s="149">
        <f ca="1">AD7</f>
        <v>6</v>
      </c>
      <c r="P13" s="149">
        <f ca="1">AE7</f>
        <v>4</v>
      </c>
      <c r="Q13" s="149">
        <f ca="1">AF7</f>
        <v>8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7</v>
      </c>
      <c r="AA13" s="41">
        <f t="shared" ca="1" si="9"/>
        <v>9</v>
      </c>
      <c r="AB13" s="41">
        <f t="shared" ca="1" si="10"/>
        <v>5</v>
      </c>
      <c r="AC13" s="37"/>
      <c r="AD13" s="41">
        <f t="shared" ca="1" si="11"/>
        <v>4</v>
      </c>
      <c r="AE13" s="41">
        <f t="shared" ca="1" si="12"/>
        <v>9</v>
      </c>
      <c r="AF13" s="41">
        <f t="shared" ca="1" si="13"/>
        <v>6</v>
      </c>
      <c r="AG13" s="37"/>
      <c r="AH13" s="56" t="s">
        <v>11</v>
      </c>
      <c r="AI13" s="41">
        <f t="shared" ca="1" si="14"/>
        <v>795</v>
      </c>
      <c r="AJ13" s="61" t="s">
        <v>20</v>
      </c>
      <c r="AK13" s="41">
        <f t="shared" ca="1" si="15"/>
        <v>496</v>
      </c>
      <c r="AL13" s="61" t="s">
        <v>21</v>
      </c>
      <c r="AM13" s="41">
        <f t="shared" ca="1" si="1"/>
        <v>299</v>
      </c>
      <c r="AN13" s="37"/>
      <c r="AO13" s="56" t="s">
        <v>11</v>
      </c>
      <c r="AP13" s="83">
        <f t="shared" ca="1" si="16"/>
        <v>7</v>
      </c>
      <c r="AQ13" s="83">
        <f t="shared" ca="1" si="17"/>
        <v>9</v>
      </c>
      <c r="AR13" s="83">
        <f t="shared" ca="1" si="18"/>
        <v>5</v>
      </c>
      <c r="AS13" s="37"/>
      <c r="AT13" s="83">
        <f t="shared" ca="1" si="19"/>
        <v>4</v>
      </c>
      <c r="AU13" s="83">
        <f t="shared" ca="1" si="20"/>
        <v>9</v>
      </c>
      <c r="AV13" s="83">
        <f t="shared" ca="1" si="21"/>
        <v>6</v>
      </c>
      <c r="AW13" s="37"/>
      <c r="AX13" s="56" t="s">
        <v>11</v>
      </c>
      <c r="AY13" s="41">
        <f t="shared" ca="1" si="22"/>
        <v>795</v>
      </c>
      <c r="AZ13" s="61" t="s">
        <v>20</v>
      </c>
      <c r="BA13" s="41">
        <f t="shared" ca="1" si="23"/>
        <v>496</v>
      </c>
      <c r="BB13" s="61" t="s">
        <v>21</v>
      </c>
      <c r="BC13" s="41">
        <f t="shared" ca="1" si="2"/>
        <v>299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0.30747292341386823</v>
      </c>
      <c r="BZ13" s="40">
        <f t="shared" ca="1" si="4"/>
        <v>32</v>
      </c>
      <c r="CA13" s="17"/>
      <c r="CB13" s="37">
        <v>13</v>
      </c>
      <c r="CC13" s="37">
        <v>5</v>
      </c>
      <c r="CD13" s="37">
        <v>3</v>
      </c>
      <c r="CG13" s="39">
        <f t="shared" ca="1" si="5"/>
        <v>0.89867974421911789</v>
      </c>
      <c r="CH13" s="40">
        <f t="shared" ca="1" si="6"/>
        <v>3</v>
      </c>
      <c r="CI13" s="17"/>
      <c r="CJ13" s="37">
        <v>13</v>
      </c>
      <c r="CK13" s="37">
        <v>4</v>
      </c>
      <c r="CL13" s="37">
        <v>4</v>
      </c>
      <c r="CO13" s="39">
        <f t="shared" ca="1" si="7"/>
        <v>0.95505307334547596</v>
      </c>
      <c r="CP13" s="40">
        <f t="shared" ca="1" si="0"/>
        <v>1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0"/>
      <c r="C14" s="150"/>
      <c r="D14" s="152"/>
      <c r="E14" s="152"/>
      <c r="F14" s="8"/>
      <c r="G14" s="9"/>
      <c r="H14" s="150"/>
      <c r="I14" s="150"/>
      <c r="J14" s="152"/>
      <c r="K14" s="152"/>
      <c r="L14" s="8"/>
      <c r="M14" s="9"/>
      <c r="N14" s="150"/>
      <c r="O14" s="150"/>
      <c r="P14" s="152"/>
      <c r="Q14" s="152"/>
      <c r="R14" s="8"/>
      <c r="S14" s="2"/>
      <c r="T14" s="2"/>
      <c r="U14" s="2"/>
      <c r="V14" s="2"/>
      <c r="W14" s="2"/>
      <c r="X14" s="37"/>
      <c r="Y14" s="37"/>
      <c r="Z14" s="142" t="s">
        <v>95</v>
      </c>
      <c r="AA14" s="142" t="s">
        <v>96</v>
      </c>
      <c r="AB14" s="142" t="s">
        <v>97</v>
      </c>
      <c r="AC14" s="142" t="s">
        <v>98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0.4847229784355479</v>
      </c>
      <c r="BZ14" s="40">
        <f t="shared" ca="1" si="4"/>
        <v>24</v>
      </c>
      <c r="CA14" s="17"/>
      <c r="CB14" s="37">
        <v>14</v>
      </c>
      <c r="CC14" s="37">
        <v>5</v>
      </c>
      <c r="CD14" s="37">
        <v>4</v>
      </c>
      <c r="CG14" s="39">
        <f t="shared" ca="1" si="5"/>
        <v>0.1067905518315666</v>
      </c>
      <c r="CH14" s="40">
        <f t="shared" ca="1" si="6"/>
        <v>15</v>
      </c>
      <c r="CI14" s="17"/>
      <c r="CJ14" s="37">
        <v>14</v>
      </c>
      <c r="CK14" s="37">
        <v>5</v>
      </c>
      <c r="CL14" s="37">
        <v>5</v>
      </c>
      <c r="CO14" s="39">
        <f t="shared" ca="1" si="7"/>
        <v>0.78432123871497916</v>
      </c>
      <c r="CP14" s="40">
        <f t="shared" ca="1" si="0"/>
        <v>17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0.11677685036685737</v>
      </c>
      <c r="BZ15" s="40">
        <f t="shared" ca="1" si="4"/>
        <v>40</v>
      </c>
      <c r="CA15" s="17"/>
      <c r="CB15" s="37">
        <v>15</v>
      </c>
      <c r="CC15" s="37">
        <v>5</v>
      </c>
      <c r="CD15" s="37">
        <v>5</v>
      </c>
      <c r="CG15" s="39">
        <f t="shared" ca="1" si="5"/>
        <v>0.64748099661272418</v>
      </c>
      <c r="CH15" s="40">
        <f t="shared" ca="1" si="6"/>
        <v>6</v>
      </c>
      <c r="CI15" s="17"/>
      <c r="CJ15" s="37">
        <v>15</v>
      </c>
      <c r="CK15" s="37">
        <v>6</v>
      </c>
      <c r="CL15" s="37">
        <v>6</v>
      </c>
      <c r="CO15" s="39">
        <f t="shared" ca="1" si="7"/>
        <v>9.5828930239903576E-2</v>
      </c>
      <c r="CP15" s="40">
        <f t="shared" ca="1" si="0"/>
        <v>61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6"/>
      <c r="E16" s="144"/>
      <c r="F16" s="5"/>
      <c r="G16" s="3"/>
      <c r="H16" s="4"/>
      <c r="I16" s="22"/>
      <c r="J16" s="146"/>
      <c r="K16" s="144"/>
      <c r="L16" s="5"/>
      <c r="M16" s="3"/>
      <c r="N16" s="4"/>
      <c r="O16" s="22"/>
      <c r="P16" s="146"/>
      <c r="Q16" s="144"/>
      <c r="R16" s="5"/>
      <c r="S16" s="2"/>
      <c r="T16" s="2"/>
      <c r="U16" s="2"/>
      <c r="V16" s="2"/>
      <c r="W16" s="2"/>
      <c r="X16" s="37"/>
      <c r="Y16" s="56" t="s">
        <v>2</v>
      </c>
      <c r="Z16" s="143"/>
      <c r="AA16" s="143"/>
      <c r="AB16" s="143"/>
      <c r="AC16" s="143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1.4784092870289589E-2</v>
      </c>
      <c r="BZ16" s="40">
        <f t="shared" ca="1" si="4"/>
        <v>45</v>
      </c>
      <c r="CA16" s="17"/>
      <c r="CB16" s="37">
        <v>16</v>
      </c>
      <c r="CC16" s="37">
        <v>6</v>
      </c>
      <c r="CD16" s="37">
        <v>1</v>
      </c>
      <c r="CG16" s="39">
        <f t="shared" ca="1" si="5"/>
        <v>0.16659792118450756</v>
      </c>
      <c r="CH16" s="40">
        <f t="shared" ca="1" si="6"/>
        <v>14</v>
      </c>
      <c r="CI16" s="17"/>
      <c r="CJ16" s="37">
        <v>16</v>
      </c>
      <c r="CK16" s="37">
        <v>7</v>
      </c>
      <c r="CL16" s="37">
        <v>7</v>
      </c>
      <c r="CO16" s="39">
        <f t="shared" ca="1" si="7"/>
        <v>0.24464133834807889</v>
      </c>
      <c r="CP16" s="40">
        <f t="shared" ca="1" si="0"/>
        <v>50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5"/>
      <c r="D17" s="145"/>
      <c r="E17" s="145"/>
      <c r="F17" s="8"/>
      <c r="G17" s="6" t="s">
        <v>9</v>
      </c>
      <c r="H17" s="7"/>
      <c r="I17" s="145"/>
      <c r="J17" s="145"/>
      <c r="K17" s="145"/>
      <c r="L17" s="8"/>
      <c r="M17" s="6" t="s">
        <v>10</v>
      </c>
      <c r="N17" s="7"/>
      <c r="O17" s="145"/>
      <c r="P17" s="145"/>
      <c r="Q17" s="145"/>
      <c r="R17" s="8"/>
      <c r="S17" s="2"/>
      <c r="T17" s="2"/>
      <c r="U17" s="2"/>
      <c r="V17" s="2"/>
      <c r="W17" s="2"/>
      <c r="X17" s="37"/>
      <c r="Y17" s="56" t="s">
        <v>3</v>
      </c>
      <c r="Z17" s="143"/>
      <c r="AA17" s="143"/>
      <c r="AB17" s="143"/>
      <c r="AC17" s="143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0.28773991688299672</v>
      </c>
      <c r="BZ17" s="40">
        <f t="shared" ca="1" si="4"/>
        <v>34</v>
      </c>
      <c r="CA17" s="17"/>
      <c r="CB17" s="37">
        <v>17</v>
      </c>
      <c r="CC17" s="37">
        <v>6</v>
      </c>
      <c r="CD17" s="37">
        <v>2</v>
      </c>
      <c r="CG17" s="39">
        <f t="shared" ca="1" si="5"/>
        <v>0.93926365323277705</v>
      </c>
      <c r="CH17" s="40">
        <f t="shared" ca="1" si="6"/>
        <v>1</v>
      </c>
      <c r="CI17" s="17"/>
      <c r="CJ17" s="37">
        <v>17</v>
      </c>
      <c r="CK17" s="37">
        <v>8</v>
      </c>
      <c r="CL17" s="37">
        <v>8</v>
      </c>
      <c r="CO17" s="39">
        <f t="shared" ca="1" si="7"/>
        <v>0.29020214686920709</v>
      </c>
      <c r="CP17" s="40">
        <f t="shared" ca="1" si="0"/>
        <v>44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48"/>
      <c r="C18" s="151">
        <f ca="1">Z8</f>
        <v>6</v>
      </c>
      <c r="D18" s="151">
        <f ca="1">AA8</f>
        <v>5</v>
      </c>
      <c r="E18" s="151">
        <f ca="1">AB8</f>
        <v>5</v>
      </c>
      <c r="F18" s="8"/>
      <c r="G18" s="9"/>
      <c r="H18" s="148"/>
      <c r="I18" s="151">
        <f ca="1">Z9</f>
        <v>8</v>
      </c>
      <c r="J18" s="151">
        <f ca="1">AA9</f>
        <v>1</v>
      </c>
      <c r="K18" s="151">
        <f ca="1">AB9</f>
        <v>6</v>
      </c>
      <c r="L18" s="8"/>
      <c r="M18" s="9"/>
      <c r="N18" s="148"/>
      <c r="O18" s="151">
        <f ca="1">Z10</f>
        <v>5</v>
      </c>
      <c r="P18" s="151">
        <f ca="1">AA10</f>
        <v>8</v>
      </c>
      <c r="Q18" s="151">
        <f ca="1">AB10</f>
        <v>2</v>
      </c>
      <c r="R18" s="8"/>
      <c r="S18" s="2"/>
      <c r="T18" s="2"/>
      <c r="U18" s="2"/>
      <c r="V18" s="2"/>
      <c r="W18" s="2"/>
      <c r="X18" s="37"/>
      <c r="Y18" s="56" t="s">
        <v>4</v>
      </c>
      <c r="Z18" s="143"/>
      <c r="AA18" s="143"/>
      <c r="AB18" s="143"/>
      <c r="AC18" s="143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0.42045154392504147</v>
      </c>
      <c r="BZ18" s="40">
        <f t="shared" ca="1" si="4"/>
        <v>26</v>
      </c>
      <c r="CA18" s="17"/>
      <c r="CB18" s="37">
        <v>18</v>
      </c>
      <c r="CC18" s="37">
        <v>6</v>
      </c>
      <c r="CD18" s="37">
        <v>3</v>
      </c>
      <c r="CG18" s="39">
        <f t="shared" ca="1" si="5"/>
        <v>0.41049705036130868</v>
      </c>
      <c r="CH18" s="40">
        <f t="shared" ca="1" si="6"/>
        <v>9</v>
      </c>
      <c r="CI18" s="17"/>
      <c r="CJ18" s="37">
        <v>18</v>
      </c>
      <c r="CK18" s="37">
        <v>9</v>
      </c>
      <c r="CL18" s="37">
        <v>9</v>
      </c>
      <c r="CO18" s="39">
        <f t="shared" ca="1" si="7"/>
        <v>0.40337719146742479</v>
      </c>
      <c r="CP18" s="40">
        <f t="shared" ca="1" si="0"/>
        <v>37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49" t="s">
        <v>20</v>
      </c>
      <c r="C19" s="149">
        <f ca="1">AD8</f>
        <v>3</v>
      </c>
      <c r="D19" s="149">
        <f ca="1">AE8</f>
        <v>5</v>
      </c>
      <c r="E19" s="149">
        <f ca="1">AF8</f>
        <v>9</v>
      </c>
      <c r="F19" s="8"/>
      <c r="G19" s="9"/>
      <c r="H19" s="149" t="s">
        <v>20</v>
      </c>
      <c r="I19" s="149">
        <f ca="1">AD9</f>
        <v>3</v>
      </c>
      <c r="J19" s="149">
        <f ca="1">AE9</f>
        <v>1</v>
      </c>
      <c r="K19" s="149">
        <f ca="1">AF9</f>
        <v>8</v>
      </c>
      <c r="L19" s="8"/>
      <c r="M19" s="9"/>
      <c r="N19" s="149" t="s">
        <v>20</v>
      </c>
      <c r="O19" s="149">
        <f ca="1">AD10</f>
        <v>3</v>
      </c>
      <c r="P19" s="149">
        <f ca="1">AE10</f>
        <v>8</v>
      </c>
      <c r="Q19" s="149">
        <f ca="1">AF10</f>
        <v>9</v>
      </c>
      <c r="R19" s="8"/>
      <c r="S19" s="2"/>
      <c r="T19" s="2"/>
      <c r="U19" s="2"/>
      <c r="V19" s="2"/>
      <c r="W19" s="2"/>
      <c r="X19" s="37"/>
      <c r="Y19" s="56" t="s">
        <v>7</v>
      </c>
      <c r="Z19" s="143"/>
      <c r="AA19" s="143"/>
      <c r="AB19" s="143"/>
      <c r="AC19" s="143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0.18479315646403072</v>
      </c>
      <c r="BZ19" s="40">
        <f t="shared" ca="1" si="4"/>
        <v>36</v>
      </c>
      <c r="CA19" s="17"/>
      <c r="CB19" s="37">
        <v>19</v>
      </c>
      <c r="CC19" s="37">
        <v>6</v>
      </c>
      <c r="CD19" s="37">
        <v>4</v>
      </c>
      <c r="CG19" s="39"/>
      <c r="CH19" s="40"/>
      <c r="CI19" s="17"/>
      <c r="CJ19" s="37"/>
      <c r="CK19" s="36"/>
      <c r="CL19" s="37"/>
      <c r="CO19" s="39">
        <f t="shared" ca="1" si="7"/>
        <v>0.90851331546085634</v>
      </c>
      <c r="CP19" s="40">
        <f t="shared" ca="1" si="0"/>
        <v>5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3"/>
      <c r="AA20" s="143"/>
      <c r="AB20" s="143"/>
      <c r="AC20" s="143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0.86727776932677658</v>
      </c>
      <c r="BZ20" s="40">
        <f t="shared" ca="1" si="4"/>
        <v>3</v>
      </c>
      <c r="CA20" s="17"/>
      <c r="CB20" s="37">
        <v>20</v>
      </c>
      <c r="CC20" s="37">
        <v>6</v>
      </c>
      <c r="CD20" s="37">
        <v>5</v>
      </c>
      <c r="CG20" s="39"/>
      <c r="CH20" s="40"/>
      <c r="CI20" s="17"/>
      <c r="CJ20" s="37"/>
      <c r="CK20" s="37"/>
      <c r="CL20" s="37"/>
      <c r="CO20" s="39">
        <f t="shared" ca="1" si="7"/>
        <v>0.33685784827250287</v>
      </c>
      <c r="CP20" s="40">
        <f t="shared" ca="1" si="0"/>
        <v>42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3"/>
      <c r="AA21" s="143"/>
      <c r="AB21" s="143"/>
      <c r="AC21" s="143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0.83565274422284141</v>
      </c>
      <c r="BZ21" s="40">
        <f t="shared" ca="1" si="4"/>
        <v>7</v>
      </c>
      <c r="CA21" s="17"/>
      <c r="CB21" s="37">
        <v>21</v>
      </c>
      <c r="CC21" s="37">
        <v>6</v>
      </c>
      <c r="CD21" s="37">
        <v>6</v>
      </c>
      <c r="CG21" s="39"/>
      <c r="CH21" s="40"/>
      <c r="CI21" s="17"/>
      <c r="CJ21" s="37"/>
      <c r="CK21" s="37"/>
      <c r="CL21" s="37"/>
      <c r="CO21" s="39">
        <f t="shared" ca="1" si="7"/>
        <v>0.45305607198343334</v>
      </c>
      <c r="CP21" s="40">
        <f t="shared" ca="1" si="0"/>
        <v>33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6"/>
      <c r="E22" s="144"/>
      <c r="F22" s="5"/>
      <c r="G22" s="3"/>
      <c r="H22" s="4"/>
      <c r="I22" s="22"/>
      <c r="J22" s="146"/>
      <c r="K22" s="144"/>
      <c r="L22" s="5"/>
      <c r="M22" s="3"/>
      <c r="N22" s="4"/>
      <c r="O22" s="22"/>
      <c r="P22" s="146"/>
      <c r="Q22" s="144"/>
      <c r="R22" s="5"/>
      <c r="S22" s="2"/>
      <c r="T22" s="2"/>
      <c r="U22" s="2"/>
      <c r="V22" s="2"/>
      <c r="W22" s="2"/>
      <c r="X22" s="37"/>
      <c r="Y22" s="56" t="s">
        <v>8</v>
      </c>
      <c r="Z22" s="143"/>
      <c r="AA22" s="143"/>
      <c r="AB22" s="143"/>
      <c r="AC22" s="143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0.39308740535324971</v>
      </c>
      <c r="BZ22" s="40">
        <f t="shared" ca="1" si="4"/>
        <v>30</v>
      </c>
      <c r="CA22" s="17"/>
      <c r="CB22" s="37">
        <v>22</v>
      </c>
      <c r="CC22" s="37">
        <v>7</v>
      </c>
      <c r="CD22" s="37">
        <v>1</v>
      </c>
      <c r="CG22" s="39"/>
      <c r="CH22" s="40"/>
      <c r="CI22" s="17"/>
      <c r="CJ22" s="37"/>
      <c r="CK22" s="36"/>
      <c r="CL22" s="37"/>
      <c r="CO22" s="39">
        <f t="shared" ca="1" si="7"/>
        <v>0.48787634551064474</v>
      </c>
      <c r="CP22" s="40">
        <f t="shared" ca="1" si="0"/>
        <v>29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5"/>
      <c r="D23" s="145"/>
      <c r="E23" s="145"/>
      <c r="F23" s="8"/>
      <c r="G23" s="6" t="s">
        <v>12</v>
      </c>
      <c r="H23" s="7"/>
      <c r="I23" s="145"/>
      <c r="J23" s="145"/>
      <c r="K23" s="145"/>
      <c r="L23" s="8"/>
      <c r="M23" s="6" t="s">
        <v>11</v>
      </c>
      <c r="N23" s="7"/>
      <c r="O23" s="145"/>
      <c r="P23" s="145"/>
      <c r="Q23" s="145"/>
      <c r="R23" s="8"/>
      <c r="S23" s="2"/>
      <c r="T23" s="2"/>
      <c r="U23" s="2"/>
      <c r="V23" s="2"/>
      <c r="W23" s="2"/>
      <c r="X23" s="37"/>
      <c r="Y23" s="56" t="s">
        <v>9</v>
      </c>
      <c r="Z23" s="143"/>
      <c r="AA23" s="143"/>
      <c r="AB23" s="143"/>
      <c r="AC23" s="143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0.50195184008250593</v>
      </c>
      <c r="BZ23" s="40">
        <f t="shared" ca="1" si="4"/>
        <v>23</v>
      </c>
      <c r="CA23" s="17"/>
      <c r="CB23" s="37">
        <v>23</v>
      </c>
      <c r="CC23" s="37">
        <v>7</v>
      </c>
      <c r="CD23" s="37">
        <v>2</v>
      </c>
      <c r="CG23" s="39"/>
      <c r="CH23" s="40"/>
      <c r="CI23" s="17"/>
      <c r="CJ23" s="37"/>
      <c r="CK23" s="36"/>
      <c r="CL23" s="37"/>
      <c r="CO23" s="39">
        <f t="shared" ca="1" si="7"/>
        <v>0.61006138346334404</v>
      </c>
      <c r="CP23" s="40">
        <f t="shared" ca="1" si="0"/>
        <v>21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48"/>
      <c r="C24" s="151">
        <f ca="1">Z11</f>
        <v>5</v>
      </c>
      <c r="D24" s="151">
        <f ca="1">AA11</f>
        <v>2</v>
      </c>
      <c r="E24" s="151">
        <f ca="1">AB11</f>
        <v>4</v>
      </c>
      <c r="F24" s="8"/>
      <c r="G24" s="9"/>
      <c r="H24" s="148"/>
      <c r="I24" s="151">
        <f ca="1">Z12</f>
        <v>4</v>
      </c>
      <c r="J24" s="151">
        <f ca="1">AA12</f>
        <v>7</v>
      </c>
      <c r="K24" s="151">
        <f ca="1">AB12</f>
        <v>7</v>
      </c>
      <c r="L24" s="8"/>
      <c r="M24" s="9"/>
      <c r="N24" s="148"/>
      <c r="O24" s="151">
        <f ca="1">Z13</f>
        <v>7</v>
      </c>
      <c r="P24" s="151">
        <f ca="1">AA13</f>
        <v>9</v>
      </c>
      <c r="Q24" s="151">
        <f ca="1">AB13</f>
        <v>5</v>
      </c>
      <c r="R24" s="8"/>
      <c r="S24" s="2"/>
      <c r="T24" s="2"/>
      <c r="U24" s="2"/>
      <c r="V24" s="2"/>
      <c r="W24" s="2"/>
      <c r="X24" s="37"/>
      <c r="Y24" s="56" t="s">
        <v>10</v>
      </c>
      <c r="Z24" s="143"/>
      <c r="AA24" s="143"/>
      <c r="AB24" s="143"/>
      <c r="AC24" s="143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0.27652565722901656</v>
      </c>
      <c r="BZ24" s="40">
        <f t="shared" ca="1" si="4"/>
        <v>35</v>
      </c>
      <c r="CA24" s="17"/>
      <c r="CB24" s="37">
        <v>24</v>
      </c>
      <c r="CC24" s="37">
        <v>7</v>
      </c>
      <c r="CD24" s="37">
        <v>3</v>
      </c>
      <c r="CG24" s="39"/>
      <c r="CH24" s="40"/>
      <c r="CI24" s="17"/>
      <c r="CJ24" s="37"/>
      <c r="CK24" s="36"/>
      <c r="CL24" s="37"/>
      <c r="CO24" s="39">
        <f t="shared" ca="1" si="7"/>
        <v>0.84240951637380335</v>
      </c>
      <c r="CP24" s="40">
        <f t="shared" ca="1" si="0"/>
        <v>11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49" t="s">
        <v>20</v>
      </c>
      <c r="C25" s="149">
        <f ca="1">AD11</f>
        <v>2</v>
      </c>
      <c r="D25" s="149">
        <f ca="1">AE11</f>
        <v>2</v>
      </c>
      <c r="E25" s="149">
        <f ca="1">AF11</f>
        <v>7</v>
      </c>
      <c r="F25" s="8"/>
      <c r="G25" s="9"/>
      <c r="H25" s="149" t="s">
        <v>20</v>
      </c>
      <c r="I25" s="149">
        <f ca="1">AD12</f>
        <v>3</v>
      </c>
      <c r="J25" s="149">
        <f ca="1">AE12</f>
        <v>7</v>
      </c>
      <c r="K25" s="149">
        <f ca="1">AF12</f>
        <v>8</v>
      </c>
      <c r="L25" s="8"/>
      <c r="M25" s="9"/>
      <c r="N25" s="149" t="s">
        <v>20</v>
      </c>
      <c r="O25" s="149">
        <f ca="1">AD13</f>
        <v>4</v>
      </c>
      <c r="P25" s="149">
        <f ca="1">AE13</f>
        <v>9</v>
      </c>
      <c r="Q25" s="149">
        <f ca="1">AF13</f>
        <v>6</v>
      </c>
      <c r="R25" s="8"/>
      <c r="S25" s="2"/>
      <c r="T25" s="2"/>
      <c r="U25" s="2"/>
      <c r="V25" s="2"/>
      <c r="W25" s="2"/>
      <c r="X25" s="37"/>
      <c r="Y25" s="56" t="s">
        <v>13</v>
      </c>
      <c r="Z25" s="143"/>
      <c r="AA25" s="143"/>
      <c r="AB25" s="143"/>
      <c r="AC25" s="143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0.9150180963950123</v>
      </c>
      <c r="BZ25" s="40">
        <f t="shared" ca="1" si="4"/>
        <v>1</v>
      </c>
      <c r="CA25" s="17"/>
      <c r="CB25" s="37">
        <v>25</v>
      </c>
      <c r="CC25" s="37">
        <v>7</v>
      </c>
      <c r="CD25" s="37">
        <v>4</v>
      </c>
      <c r="CG25" s="39"/>
      <c r="CH25" s="40"/>
      <c r="CI25" s="17"/>
      <c r="CJ25" s="37"/>
      <c r="CK25" s="36"/>
      <c r="CL25" s="37"/>
      <c r="CO25" s="39">
        <f t="shared" ca="1" si="7"/>
        <v>0.14010808383150897</v>
      </c>
      <c r="CP25" s="40">
        <f t="shared" ca="1" si="0"/>
        <v>59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3"/>
      <c r="AA26" s="143"/>
      <c r="AB26" s="143"/>
      <c r="AC26" s="143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0.10648864222008414</v>
      </c>
      <c r="BZ26" s="40">
        <f t="shared" ca="1" si="4"/>
        <v>41</v>
      </c>
      <c r="CA26" s="17"/>
      <c r="CB26" s="37">
        <v>26</v>
      </c>
      <c r="CC26" s="37">
        <v>7</v>
      </c>
      <c r="CD26" s="37">
        <v>5</v>
      </c>
      <c r="CG26" s="39"/>
      <c r="CH26" s="40"/>
      <c r="CI26" s="17"/>
      <c r="CJ26" s="37"/>
      <c r="CK26" s="36"/>
      <c r="CL26" s="37"/>
      <c r="CO26" s="39">
        <f t="shared" ca="1" si="7"/>
        <v>0.83978008883891042</v>
      </c>
      <c r="CP26" s="40">
        <f t="shared" ca="1" si="0"/>
        <v>13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3"/>
      <c r="AA27" s="143"/>
      <c r="AB27" s="143"/>
      <c r="AC27" s="143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0.40715698344560114</v>
      </c>
      <c r="BZ27" s="40">
        <f t="shared" ca="1" si="4"/>
        <v>29</v>
      </c>
      <c r="CA27" s="17"/>
      <c r="CB27" s="37">
        <v>27</v>
      </c>
      <c r="CC27" s="37">
        <v>7</v>
      </c>
      <c r="CD27" s="37">
        <v>6</v>
      </c>
      <c r="CG27" s="39"/>
      <c r="CH27" s="40"/>
      <c r="CI27" s="17"/>
      <c r="CJ27" s="37"/>
      <c r="CK27" s="36"/>
      <c r="CL27" s="37"/>
      <c r="CO27" s="39">
        <f t="shared" ca="1" si="7"/>
        <v>0.2885889130371192</v>
      </c>
      <c r="CP27" s="40">
        <f t="shared" ca="1" si="0"/>
        <v>45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57" t="str">
        <f>A1</f>
        <v>ひき算筆算３けた－３けたノーマル 連続くり下がり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0.722697640742476</v>
      </c>
      <c r="BZ28" s="40">
        <f t="shared" ca="1" si="4"/>
        <v>14</v>
      </c>
      <c r="CA28" s="17"/>
      <c r="CB28" s="37">
        <v>28</v>
      </c>
      <c r="CC28" s="37">
        <v>7</v>
      </c>
      <c r="CD28" s="37">
        <v>7</v>
      </c>
      <c r="CG28" s="39"/>
      <c r="CH28" s="40"/>
      <c r="CI28" s="17"/>
      <c r="CJ28" s="37"/>
      <c r="CK28" s="36"/>
      <c r="CL28" s="37"/>
      <c r="CO28" s="39">
        <f t="shared" ca="1" si="7"/>
        <v>0.25684933459384207</v>
      </c>
      <c r="CP28" s="40">
        <f t="shared" ca="1" si="0"/>
        <v>48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8</v>
      </c>
      <c r="AA29" s="41">
        <f t="shared" ca="1" si="24"/>
        <v>4</v>
      </c>
      <c r="AB29" s="41">
        <f t="shared" ca="1" si="24"/>
        <v>4</v>
      </c>
      <c r="AC29" s="37"/>
      <c r="AD29" s="41">
        <f t="shared" ca="1" si="25"/>
        <v>7</v>
      </c>
      <c r="AE29" s="41">
        <f t="shared" ref="AE29:AF40" ca="1" si="27">AE2</f>
        <v>4</v>
      </c>
      <c r="AF29" s="41">
        <f t="shared" ca="1" si="27"/>
        <v>6</v>
      </c>
      <c r="AG29" s="37"/>
      <c r="AH29" s="42" t="str">
        <f t="shared" ref="AH29:AM40" si="28">AH2</f>
        <v>①</v>
      </c>
      <c r="AI29" s="41">
        <f t="shared" ca="1" si="28"/>
        <v>844</v>
      </c>
      <c r="AJ29" s="37" t="str">
        <f t="shared" si="28"/>
        <v>－</v>
      </c>
      <c r="AK29" s="41">
        <f t="shared" ca="1" si="28"/>
        <v>746</v>
      </c>
      <c r="AL29" s="37" t="str">
        <f t="shared" si="28"/>
        <v>＝</v>
      </c>
      <c r="AM29" s="41">
        <f t="shared" ca="1" si="28"/>
        <v>98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0.75836942661249829</v>
      </c>
      <c r="BZ29" s="40">
        <f t="shared" ca="1" si="4"/>
        <v>11</v>
      </c>
      <c r="CA29" s="17"/>
      <c r="CB29" s="37">
        <v>29</v>
      </c>
      <c r="CC29" s="36">
        <v>8</v>
      </c>
      <c r="CD29" s="37">
        <v>1</v>
      </c>
      <c r="CG29" s="39"/>
      <c r="CH29" s="40"/>
      <c r="CI29" s="17"/>
      <c r="CJ29" s="37"/>
      <c r="CK29" s="36"/>
      <c r="CL29" s="37"/>
      <c r="CO29" s="39">
        <f t="shared" ca="1" si="7"/>
        <v>0.80090831930544903</v>
      </c>
      <c r="CP29" s="40">
        <f t="shared" ca="1" si="0"/>
        <v>16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8</v>
      </c>
      <c r="AA30" s="41">
        <f t="shared" ca="1" si="24"/>
        <v>8</v>
      </c>
      <c r="AB30" s="41">
        <f t="shared" ca="1" si="24"/>
        <v>2</v>
      </c>
      <c r="AC30" s="37"/>
      <c r="AD30" s="41">
        <f t="shared" ca="1" si="25"/>
        <v>5</v>
      </c>
      <c r="AE30" s="41">
        <f t="shared" ca="1" si="27"/>
        <v>8</v>
      </c>
      <c r="AF30" s="41">
        <f t="shared" ca="1" si="27"/>
        <v>5</v>
      </c>
      <c r="AG30" s="37"/>
      <c r="AH30" s="42" t="str">
        <f t="shared" si="28"/>
        <v>②</v>
      </c>
      <c r="AI30" s="41">
        <f t="shared" ca="1" si="28"/>
        <v>882</v>
      </c>
      <c r="AJ30" s="37" t="str">
        <f t="shared" si="28"/>
        <v>－</v>
      </c>
      <c r="AK30" s="41">
        <f t="shared" ca="1" si="28"/>
        <v>585</v>
      </c>
      <c r="AL30" s="37" t="str">
        <f t="shared" si="28"/>
        <v>＝</v>
      </c>
      <c r="AM30" s="41">
        <f t="shared" ca="1" si="28"/>
        <v>297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7.3154082768709716E-2</v>
      </c>
      <c r="BZ30" s="40">
        <f t="shared" ca="1" si="4"/>
        <v>44</v>
      </c>
      <c r="CA30" s="17"/>
      <c r="CB30" s="37">
        <v>30</v>
      </c>
      <c r="CC30" s="36">
        <v>8</v>
      </c>
      <c r="CD30" s="37">
        <v>2</v>
      </c>
      <c r="CG30" s="39"/>
      <c r="CH30" s="40"/>
      <c r="CI30" s="17"/>
      <c r="CJ30" s="37"/>
      <c r="CK30" s="36"/>
      <c r="CL30" s="37"/>
      <c r="CO30" s="39">
        <f t="shared" ca="1" si="7"/>
        <v>0.496947008456465</v>
      </c>
      <c r="CP30" s="40">
        <f t="shared" ca="1" si="0"/>
        <v>28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>
        <f ca="1">IF($AT43="","",VLOOKUP($AT43,$BT$43:$BU$53,2,FALSE))</f>
        <v>10</v>
      </c>
      <c r="E31" s="21"/>
      <c r="F31" s="21"/>
      <c r="G31" s="23"/>
      <c r="H31" s="21"/>
      <c r="I31" s="21"/>
      <c r="J31" s="22">
        <f ca="1">IF($AT44="","",VLOOKUP($AT44,$BT$43:$BU$53,2,FALSE))</f>
        <v>10</v>
      </c>
      <c r="K31" s="21"/>
      <c r="L31" s="24"/>
      <c r="M31" s="20"/>
      <c r="N31" s="24"/>
      <c r="O31" s="21"/>
      <c r="P31" s="22">
        <f ca="1">IF($AT45="","",VLOOKUP($AT45,$BT$43:$BU$53,2,FALSE))</f>
        <v>10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7</v>
      </c>
      <c r="AA31" s="41">
        <f t="shared" ca="1" si="24"/>
        <v>7</v>
      </c>
      <c r="AB31" s="41">
        <f t="shared" ca="1" si="24"/>
        <v>0</v>
      </c>
      <c r="AC31" s="37"/>
      <c r="AD31" s="41">
        <f t="shared" ca="1" si="25"/>
        <v>1</v>
      </c>
      <c r="AE31" s="41">
        <f t="shared" ca="1" si="27"/>
        <v>7</v>
      </c>
      <c r="AF31" s="41">
        <f t="shared" ca="1" si="27"/>
        <v>6</v>
      </c>
      <c r="AG31" s="37"/>
      <c r="AH31" s="42" t="str">
        <f t="shared" si="28"/>
        <v>③</v>
      </c>
      <c r="AI31" s="41">
        <f t="shared" ca="1" si="28"/>
        <v>770</v>
      </c>
      <c r="AJ31" s="37" t="str">
        <f t="shared" si="28"/>
        <v>－</v>
      </c>
      <c r="AK31" s="41">
        <f t="shared" ca="1" si="28"/>
        <v>176</v>
      </c>
      <c r="AL31" s="37" t="str">
        <f t="shared" si="28"/>
        <v>＝</v>
      </c>
      <c r="AM31" s="41">
        <f t="shared" ca="1" si="28"/>
        <v>594</v>
      </c>
      <c r="AN31" s="37"/>
      <c r="AO31" s="36"/>
      <c r="AP31" s="92"/>
      <c r="AQ31" s="104"/>
      <c r="AR31" s="104"/>
      <c r="AS31" s="104">
        <f ca="1">IF(AT43="","",VLOOKUP($AT43,$BT$43:$BU$53,2,FALSE))</f>
        <v>10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0.10255968292330908</v>
      </c>
      <c r="BZ31" s="40">
        <f t="shared" ca="1" si="4"/>
        <v>42</v>
      </c>
      <c r="CA31" s="17"/>
      <c r="CB31" s="37">
        <v>31</v>
      </c>
      <c r="CC31" s="36">
        <v>8</v>
      </c>
      <c r="CD31" s="37">
        <v>3</v>
      </c>
      <c r="CG31" s="39"/>
      <c r="CH31" s="40"/>
      <c r="CI31" s="17"/>
      <c r="CJ31" s="37"/>
      <c r="CK31" s="36"/>
      <c r="CL31" s="37"/>
      <c r="CO31" s="39">
        <f t="shared" ca="1" si="7"/>
        <v>0.3685634117221106</v>
      </c>
      <c r="CP31" s="40">
        <f t="shared" ca="1" si="0"/>
        <v>40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>
        <f ca="1">IF($AH43="","",VLOOKUP($AH43,$BT$43:$BU$53,2,FALSE))</f>
        <v>7</v>
      </c>
      <c r="D32" s="32">
        <f ca="1">IF($BC43="","",VLOOKUP($BC43,$BT$43:$BU$53,2,FALSE))</f>
        <v>3</v>
      </c>
      <c r="E32" s="32">
        <f ca="1">IF($BN43="","",VLOOKUP($BN43,$BT$43:$BU$53,2,FALSE))</f>
        <v>10</v>
      </c>
      <c r="F32" s="8"/>
      <c r="G32" s="6" t="str">
        <f>G5</f>
        <v>②</v>
      </c>
      <c r="H32" s="7"/>
      <c r="I32" s="32">
        <f ca="1">IF($AH44="","",VLOOKUP($AH44,$BT$43:$BU$53,2,FALSE))</f>
        <v>7</v>
      </c>
      <c r="J32" s="32">
        <f ca="1">IF($BC44="","",VLOOKUP($BC44,$BT$43:$BU$53,2,FALSE))</f>
        <v>7</v>
      </c>
      <c r="K32" s="32">
        <f ca="1">IF($BN44="","",VLOOKUP($BN44,$BT$43:$BU$53,2,FALSE))</f>
        <v>10</v>
      </c>
      <c r="L32" s="8"/>
      <c r="M32" s="6" t="str">
        <f>M5</f>
        <v>③</v>
      </c>
      <c r="N32" s="26"/>
      <c r="O32" s="32">
        <f ca="1">IF($AH45="","",VLOOKUP($AH45,$BT$43:$BU$53,2,FALSE))</f>
        <v>6</v>
      </c>
      <c r="P32" s="32">
        <f ca="1">IF($BC45="","",VLOOKUP($BC45,$BT$43:$BU$53,2,FALSE))</f>
        <v>6</v>
      </c>
      <c r="Q32" s="32">
        <f ca="1">IF($BN45="","",VLOOKUP($BN45,$BT$43:$BU$53,2,FALSE))</f>
        <v>10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7</v>
      </c>
      <c r="AA32" s="41">
        <f t="shared" ca="1" si="24"/>
        <v>2</v>
      </c>
      <c r="AB32" s="41">
        <f t="shared" ca="1" si="24"/>
        <v>6</v>
      </c>
      <c r="AC32" s="37"/>
      <c r="AD32" s="41">
        <f t="shared" ca="1" si="25"/>
        <v>6</v>
      </c>
      <c r="AE32" s="41">
        <f t="shared" ca="1" si="27"/>
        <v>2</v>
      </c>
      <c r="AF32" s="41">
        <f t="shared" ca="1" si="27"/>
        <v>9</v>
      </c>
      <c r="AG32" s="37"/>
      <c r="AH32" s="42" t="str">
        <f t="shared" si="28"/>
        <v>④</v>
      </c>
      <c r="AI32" s="41">
        <f t="shared" ca="1" si="28"/>
        <v>726</v>
      </c>
      <c r="AJ32" s="37" t="str">
        <f t="shared" si="28"/>
        <v>－</v>
      </c>
      <c r="AK32" s="41">
        <f t="shared" ca="1" si="28"/>
        <v>629</v>
      </c>
      <c r="AL32" s="37" t="str">
        <f t="shared" si="28"/>
        <v>＝</v>
      </c>
      <c r="AM32" s="41">
        <f t="shared" ca="1" si="28"/>
        <v>97</v>
      </c>
      <c r="AN32" s="37"/>
      <c r="AO32" s="36"/>
      <c r="AP32" s="92"/>
      <c r="AQ32" s="103"/>
      <c r="AR32" s="104">
        <f ca="1">IF(AH43="","",VLOOKUP($AH43,$BT$43:$BU$53,2,FALSE))</f>
        <v>7</v>
      </c>
      <c r="AS32" s="104">
        <f ca="1">IF(BC43="","",VLOOKUP($BC43,$BT$43:$BU$53,2,FALSE))</f>
        <v>3</v>
      </c>
      <c r="AT32" s="104">
        <f ca="1">IF(BN43="","",VLOOKUP($BN43,$BT$43:$BU$53,2,FALSE))</f>
        <v>10</v>
      </c>
      <c r="AU32" s="93"/>
      <c r="AV32" s="36"/>
      <c r="AW32" s="9"/>
      <c r="AX32" s="2"/>
      <c r="AY32" s="26" t="s">
        <v>55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0.80177970168283363</v>
      </c>
      <c r="BZ32" s="40">
        <f t="shared" ca="1" si="4"/>
        <v>9</v>
      </c>
      <c r="CA32" s="17"/>
      <c r="CB32" s="37">
        <v>32</v>
      </c>
      <c r="CC32" s="36">
        <v>8</v>
      </c>
      <c r="CD32" s="37">
        <v>4</v>
      </c>
      <c r="CG32" s="39"/>
      <c r="CH32" s="40"/>
      <c r="CI32" s="17"/>
      <c r="CJ32" s="37"/>
      <c r="CK32" s="36"/>
      <c r="CL32" s="37"/>
      <c r="CO32" s="39">
        <f t="shared" ca="1" si="7"/>
        <v>0.19143484703926916</v>
      </c>
      <c r="CP32" s="40">
        <f t="shared" ca="1" si="0"/>
        <v>54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8</v>
      </c>
      <c r="D33" s="11">
        <f t="shared" ca="1" si="29"/>
        <v>4</v>
      </c>
      <c r="E33" s="11">
        <f t="shared" ca="1" si="29"/>
        <v>4</v>
      </c>
      <c r="F33" s="8"/>
      <c r="G33" s="9"/>
      <c r="H33" s="27"/>
      <c r="I33" s="28">
        <f t="shared" ca="1" si="29"/>
        <v>8</v>
      </c>
      <c r="J33" s="11">
        <f t="shared" ca="1" si="29"/>
        <v>8</v>
      </c>
      <c r="K33" s="11">
        <f t="shared" ca="1" si="29"/>
        <v>2</v>
      </c>
      <c r="L33" s="8"/>
      <c r="M33" s="9"/>
      <c r="N33" s="27"/>
      <c r="O33" s="28">
        <f t="shared" ca="1" si="29"/>
        <v>7</v>
      </c>
      <c r="P33" s="11">
        <f t="shared" ca="1" si="29"/>
        <v>7</v>
      </c>
      <c r="Q33" s="11">
        <f t="shared" ca="1" si="29"/>
        <v>0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2</v>
      </c>
      <c r="AA33" s="41">
        <f t="shared" ca="1" si="24"/>
        <v>3</v>
      </c>
      <c r="AB33" s="41">
        <f t="shared" ca="1" si="24"/>
        <v>8</v>
      </c>
      <c r="AC33" s="37"/>
      <c r="AD33" s="41">
        <f t="shared" ca="1" si="25"/>
        <v>1</v>
      </c>
      <c r="AE33" s="41">
        <f t="shared" ca="1" si="27"/>
        <v>3</v>
      </c>
      <c r="AF33" s="41">
        <f t="shared" ca="1" si="27"/>
        <v>9</v>
      </c>
      <c r="AG33" s="37"/>
      <c r="AH33" s="42" t="str">
        <f t="shared" si="28"/>
        <v>⑤</v>
      </c>
      <c r="AI33" s="41">
        <f t="shared" ca="1" si="28"/>
        <v>238</v>
      </c>
      <c r="AJ33" s="37" t="str">
        <f t="shared" si="28"/>
        <v>－</v>
      </c>
      <c r="AK33" s="41">
        <f t="shared" ca="1" si="28"/>
        <v>139</v>
      </c>
      <c r="AL33" s="37" t="str">
        <f t="shared" si="28"/>
        <v>＝</v>
      </c>
      <c r="AM33" s="41">
        <f t="shared" ca="1" si="28"/>
        <v>99</v>
      </c>
      <c r="AN33" s="37"/>
      <c r="AO33" s="36"/>
      <c r="AP33" s="92"/>
      <c r="AQ33" s="97"/>
      <c r="AR33" s="98">
        <f t="shared" ref="AR33:AT35" ca="1" si="30">C33</f>
        <v>8</v>
      </c>
      <c r="AS33" s="99">
        <f t="shared" ca="1" si="30"/>
        <v>4</v>
      </c>
      <c r="AT33" s="99">
        <f t="shared" ca="1" si="30"/>
        <v>4</v>
      </c>
      <c r="AU33" s="93"/>
      <c r="AV33" s="36"/>
      <c r="AW33" s="9"/>
      <c r="AX33" s="2"/>
      <c r="AY33" s="26" t="s">
        <v>54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0.10180841080524627</v>
      </c>
      <c r="BZ33" s="40">
        <f t="shared" ca="1" si="4"/>
        <v>43</v>
      </c>
      <c r="CA33" s="17"/>
      <c r="CB33" s="37">
        <v>33</v>
      </c>
      <c r="CC33" s="36">
        <v>8</v>
      </c>
      <c r="CD33" s="37">
        <v>5</v>
      </c>
      <c r="CG33" s="39"/>
      <c r="CH33" s="40"/>
      <c r="CI33" s="17"/>
      <c r="CJ33" s="37"/>
      <c r="CK33" s="36"/>
      <c r="CL33" s="37"/>
      <c r="CO33" s="39">
        <f t="shared" ca="1" si="7"/>
        <v>0.45671021850063065</v>
      </c>
      <c r="CP33" s="40">
        <f t="shared" ca="1" si="0"/>
        <v>32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7</v>
      </c>
      <c r="D34" s="13">
        <f t="shared" ca="1" si="31"/>
        <v>4</v>
      </c>
      <c r="E34" s="13">
        <f t="shared" ca="1" si="31"/>
        <v>6</v>
      </c>
      <c r="F34" s="8"/>
      <c r="G34" s="9"/>
      <c r="H34" s="12" t="str">
        <f t="shared" si="31"/>
        <v>－</v>
      </c>
      <c r="I34" s="13">
        <f t="shared" ca="1" si="31"/>
        <v>5</v>
      </c>
      <c r="J34" s="13">
        <f t="shared" ca="1" si="31"/>
        <v>8</v>
      </c>
      <c r="K34" s="13">
        <f t="shared" ca="1" si="31"/>
        <v>5</v>
      </c>
      <c r="L34" s="8"/>
      <c r="M34" s="9"/>
      <c r="N34" s="12" t="str">
        <f t="shared" si="31"/>
        <v>－</v>
      </c>
      <c r="O34" s="13">
        <f t="shared" ca="1" si="31"/>
        <v>1</v>
      </c>
      <c r="P34" s="13">
        <f t="shared" ca="1" si="31"/>
        <v>7</v>
      </c>
      <c r="Q34" s="13">
        <f t="shared" ca="1" si="31"/>
        <v>6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7</v>
      </c>
      <c r="AA34" s="41">
        <f t="shared" ca="1" si="24"/>
        <v>4</v>
      </c>
      <c r="AB34" s="41">
        <f t="shared" ca="1" si="24"/>
        <v>0</v>
      </c>
      <c r="AC34" s="37"/>
      <c r="AD34" s="41">
        <f t="shared" ca="1" si="25"/>
        <v>6</v>
      </c>
      <c r="AE34" s="41">
        <f t="shared" ca="1" si="27"/>
        <v>4</v>
      </c>
      <c r="AF34" s="41">
        <f t="shared" ca="1" si="27"/>
        <v>8</v>
      </c>
      <c r="AG34" s="37"/>
      <c r="AH34" s="42" t="str">
        <f t="shared" si="28"/>
        <v>⑥</v>
      </c>
      <c r="AI34" s="41">
        <f t="shared" ca="1" si="28"/>
        <v>740</v>
      </c>
      <c r="AJ34" s="37" t="str">
        <f t="shared" si="28"/>
        <v>－</v>
      </c>
      <c r="AK34" s="41">
        <f t="shared" ca="1" si="28"/>
        <v>648</v>
      </c>
      <c r="AL34" s="37" t="str">
        <f t="shared" si="28"/>
        <v>＝</v>
      </c>
      <c r="AM34" s="41">
        <f t="shared" ca="1" si="28"/>
        <v>92</v>
      </c>
      <c r="AN34" s="37"/>
      <c r="AO34" s="36"/>
      <c r="AP34" s="92"/>
      <c r="AQ34" s="100" t="s">
        <v>46</v>
      </c>
      <c r="AR34" s="101">
        <f t="shared" ca="1" si="30"/>
        <v>7</v>
      </c>
      <c r="AS34" s="101">
        <f t="shared" ca="1" si="30"/>
        <v>4</v>
      </c>
      <c r="AT34" s="101">
        <f t="shared" ca="1" si="30"/>
        <v>6</v>
      </c>
      <c r="AU34" s="93"/>
      <c r="AV34" s="36"/>
      <c r="AW34" s="9"/>
      <c r="AX34" s="100" t="s">
        <v>46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0.77091759697871831</v>
      </c>
      <c r="BZ34" s="40">
        <f t="shared" ca="1" si="4"/>
        <v>10</v>
      </c>
      <c r="CA34" s="17"/>
      <c r="CB34" s="37">
        <v>34</v>
      </c>
      <c r="CC34" s="36">
        <v>8</v>
      </c>
      <c r="CD34" s="37">
        <v>6</v>
      </c>
      <c r="CG34" s="39"/>
      <c r="CH34" s="40"/>
      <c r="CI34" s="17"/>
      <c r="CJ34" s="37"/>
      <c r="CK34" s="36"/>
      <c r="CL34" s="37"/>
      <c r="CO34" s="39">
        <f t="shared" ca="1" si="7"/>
        <v>6.2383423944947558E-2</v>
      </c>
      <c r="CP34" s="40">
        <f t="shared" ca="1" si="0"/>
        <v>62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9</v>
      </c>
      <c r="E35" s="30">
        <f ca="1">MOD(ROUNDDOWN(AM29/1,0),10)</f>
        <v>8</v>
      </c>
      <c r="F35" s="8"/>
      <c r="G35" s="9"/>
      <c r="H35" s="29"/>
      <c r="I35" s="30">
        <f ca="1">MOD(ROUNDDOWN(AM30/100,0),10)</f>
        <v>2</v>
      </c>
      <c r="J35" s="30">
        <f ca="1">MOD(ROUNDDOWN(AM30/10,0),10)</f>
        <v>9</v>
      </c>
      <c r="K35" s="30">
        <f ca="1">MOD(ROUNDDOWN(AM30/1,0),10)</f>
        <v>7</v>
      </c>
      <c r="L35" s="8"/>
      <c r="M35" s="9"/>
      <c r="N35" s="29"/>
      <c r="O35" s="30">
        <f ca="1">MOD(ROUNDDOWN(AM31/100,0),10)</f>
        <v>5</v>
      </c>
      <c r="P35" s="30">
        <f ca="1">MOD(ROUNDDOWN(AM31/10,0),10)</f>
        <v>9</v>
      </c>
      <c r="Q35" s="30">
        <f ca="1">MOD(AM31,10)</f>
        <v>4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6</v>
      </c>
      <c r="AA35" s="41">
        <f t="shared" ca="1" si="24"/>
        <v>5</v>
      </c>
      <c r="AB35" s="41">
        <f t="shared" ca="1" si="24"/>
        <v>5</v>
      </c>
      <c r="AC35" s="37"/>
      <c r="AD35" s="41">
        <f t="shared" ca="1" si="25"/>
        <v>3</v>
      </c>
      <c r="AE35" s="41">
        <f t="shared" ca="1" si="27"/>
        <v>5</v>
      </c>
      <c r="AF35" s="41">
        <f t="shared" ca="1" si="27"/>
        <v>9</v>
      </c>
      <c r="AG35" s="37"/>
      <c r="AH35" s="42" t="str">
        <f t="shared" si="28"/>
        <v>⑦</v>
      </c>
      <c r="AI35" s="41">
        <f t="shared" ca="1" si="28"/>
        <v>655</v>
      </c>
      <c r="AJ35" s="37" t="str">
        <f t="shared" si="28"/>
        <v>－</v>
      </c>
      <c r="AK35" s="41">
        <f t="shared" ca="1" si="28"/>
        <v>359</v>
      </c>
      <c r="AL35" s="37" t="str">
        <f t="shared" si="28"/>
        <v>＝</v>
      </c>
      <c r="AM35" s="41">
        <f t="shared" ca="1" si="28"/>
        <v>296</v>
      </c>
      <c r="AN35" s="37"/>
      <c r="AO35" s="36"/>
      <c r="AP35" s="92"/>
      <c r="AQ35" s="102"/>
      <c r="AR35" s="99">
        <f ca="1">C35</f>
        <v>0</v>
      </c>
      <c r="AS35" s="99">
        <f t="shared" ca="1" si="30"/>
        <v>9</v>
      </c>
      <c r="AT35" s="99">
        <f t="shared" ca="1" si="30"/>
        <v>8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0.84285320180743684</v>
      </c>
      <c r="BZ35" s="40">
        <f t="shared" ca="1" si="4"/>
        <v>5</v>
      </c>
      <c r="CA35" s="17"/>
      <c r="CB35" s="37">
        <v>35</v>
      </c>
      <c r="CC35" s="36">
        <v>8</v>
      </c>
      <c r="CD35" s="37">
        <v>7</v>
      </c>
      <c r="CG35" s="39"/>
      <c r="CH35" s="40"/>
      <c r="CI35" s="17"/>
      <c r="CJ35" s="37"/>
      <c r="CK35" s="37"/>
      <c r="CL35" s="37"/>
      <c r="CO35" s="39">
        <f t="shared" ca="1" si="7"/>
        <v>0.84272012132895202</v>
      </c>
      <c r="CP35" s="40">
        <f t="shared" ca="1" si="0"/>
        <v>10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8</v>
      </c>
      <c r="AA36" s="41">
        <f t="shared" ca="1" si="24"/>
        <v>1</v>
      </c>
      <c r="AB36" s="41">
        <f t="shared" ca="1" si="24"/>
        <v>6</v>
      </c>
      <c r="AC36" s="37"/>
      <c r="AD36" s="41">
        <f t="shared" ca="1" si="25"/>
        <v>3</v>
      </c>
      <c r="AE36" s="41">
        <f t="shared" ca="1" si="27"/>
        <v>1</v>
      </c>
      <c r="AF36" s="41">
        <f t="shared" ca="1" si="27"/>
        <v>8</v>
      </c>
      <c r="AG36" s="37"/>
      <c r="AH36" s="42" t="str">
        <f t="shared" si="28"/>
        <v>⑧</v>
      </c>
      <c r="AI36" s="41">
        <f t="shared" ca="1" si="28"/>
        <v>816</v>
      </c>
      <c r="AJ36" s="37" t="str">
        <f t="shared" si="28"/>
        <v>－</v>
      </c>
      <c r="AK36" s="41">
        <f t="shared" ca="1" si="28"/>
        <v>318</v>
      </c>
      <c r="AL36" s="37" t="str">
        <f t="shared" si="28"/>
        <v>＝</v>
      </c>
      <c r="AM36" s="41">
        <f t="shared" ca="1" si="28"/>
        <v>498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0.61536793167585868</v>
      </c>
      <c r="BZ36" s="40">
        <f t="shared" ca="1" si="4"/>
        <v>20</v>
      </c>
      <c r="CA36" s="17"/>
      <c r="CB36" s="37">
        <v>36</v>
      </c>
      <c r="CC36" s="36">
        <v>8</v>
      </c>
      <c r="CD36" s="37">
        <v>8</v>
      </c>
      <c r="CG36" s="39"/>
      <c r="CH36" s="40"/>
      <c r="CI36" s="17"/>
      <c r="CJ36" s="37"/>
      <c r="CK36" s="37"/>
      <c r="CL36" s="37"/>
      <c r="CO36" s="39">
        <f t="shared" ca="1" si="7"/>
        <v>0.50899496755776719</v>
      </c>
      <c r="CP36" s="40">
        <f t="shared" ca="1" si="0"/>
        <v>27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>
        <f ca="1">IF($AT46="","",VLOOKUP($AT46,$BT$43:$BU$53,2,FALSE))</f>
        <v>10</v>
      </c>
      <c r="E37" s="21"/>
      <c r="F37" s="21"/>
      <c r="G37" s="23"/>
      <c r="H37" s="21"/>
      <c r="I37" s="21"/>
      <c r="J37" s="22">
        <f ca="1">IF($AT47="","",VLOOKUP($AT47,$BT$43:$BU$53,2,FALSE))</f>
        <v>10</v>
      </c>
      <c r="K37" s="21"/>
      <c r="L37" s="24"/>
      <c r="M37" s="20"/>
      <c r="N37" s="24"/>
      <c r="O37" s="21"/>
      <c r="P37" s="22">
        <f ca="1">IF($AT48="","",VLOOKUP($AT48,$BT$43:$BU$53,2,FALSE))</f>
        <v>10</v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5</v>
      </c>
      <c r="AA37" s="41">
        <f t="shared" ca="1" si="24"/>
        <v>8</v>
      </c>
      <c r="AB37" s="41">
        <f t="shared" ca="1" si="24"/>
        <v>2</v>
      </c>
      <c r="AC37" s="37"/>
      <c r="AD37" s="41">
        <f t="shared" ca="1" si="25"/>
        <v>3</v>
      </c>
      <c r="AE37" s="41">
        <f t="shared" ca="1" si="27"/>
        <v>8</v>
      </c>
      <c r="AF37" s="41">
        <f t="shared" ca="1" si="27"/>
        <v>9</v>
      </c>
      <c r="AG37" s="37"/>
      <c r="AH37" s="42" t="str">
        <f t="shared" si="28"/>
        <v>⑨</v>
      </c>
      <c r="AI37" s="41">
        <f t="shared" ca="1" si="28"/>
        <v>582</v>
      </c>
      <c r="AJ37" s="37" t="str">
        <f t="shared" si="28"/>
        <v>－</v>
      </c>
      <c r="AK37" s="41">
        <f t="shared" ca="1" si="28"/>
        <v>389</v>
      </c>
      <c r="AL37" s="37" t="str">
        <f t="shared" si="28"/>
        <v>＝</v>
      </c>
      <c r="AM37" s="41">
        <f t="shared" ca="1" si="28"/>
        <v>193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0.1728940682159692</v>
      </c>
      <c r="BZ37" s="40">
        <f t="shared" ca="1" si="4"/>
        <v>38</v>
      </c>
      <c r="CA37" s="17"/>
      <c r="CB37" s="37">
        <v>37</v>
      </c>
      <c r="CC37" s="36">
        <v>9</v>
      </c>
      <c r="CD37" s="37">
        <v>1</v>
      </c>
      <c r="CG37" s="39"/>
      <c r="CH37" s="40"/>
      <c r="CI37" s="17"/>
      <c r="CJ37" s="37"/>
      <c r="CK37" s="37"/>
      <c r="CL37" s="37"/>
      <c r="CO37" s="39">
        <f t="shared" ca="1" si="7"/>
        <v>0.91725607421043109</v>
      </c>
      <c r="CP37" s="40">
        <f t="shared" ca="1" si="0"/>
        <v>3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>
        <f ca="1">IF($AH46="","",VLOOKUP($AH46,$BT$43:$BU$53,2,FALSE))</f>
        <v>6</v>
      </c>
      <c r="D38" s="32">
        <f ca="1">IF($BC46="","",VLOOKUP($BC46,$BT$43:$BU$53,2,FALSE))</f>
        <v>1</v>
      </c>
      <c r="E38" s="32">
        <f ca="1">IF($BN46="","",VLOOKUP($BN46,$BT$43:$BU$53,2,FALSE))</f>
        <v>10</v>
      </c>
      <c r="F38" s="8"/>
      <c r="G38" s="6" t="str">
        <f>G11</f>
        <v>⑤</v>
      </c>
      <c r="H38" s="7"/>
      <c r="I38" s="32">
        <f ca="1">IF($AH47="","",VLOOKUP($AH47,$BT$43:$BU$53,2,FALSE))</f>
        <v>1</v>
      </c>
      <c r="J38" s="32">
        <f ca="1">IF($BC47="","",VLOOKUP($BC47,$BT$43:$BU$53,2,FALSE))</f>
        <v>2</v>
      </c>
      <c r="K38" s="32">
        <f ca="1">IF($BN47="","",VLOOKUP($BN47,$BT$43:$BU$53,2,FALSE))</f>
        <v>10</v>
      </c>
      <c r="L38" s="8"/>
      <c r="M38" s="6" t="str">
        <f>M11</f>
        <v>⑥</v>
      </c>
      <c r="N38" s="7"/>
      <c r="O38" s="32">
        <f ca="1">IF($AH48="","",VLOOKUP($AH48,$BT$43:$BU$53,2,FALSE))</f>
        <v>6</v>
      </c>
      <c r="P38" s="32">
        <f ca="1">IF($BC48="","",VLOOKUP($BC48,$BT$43:$BU$53,2,FALSE))</f>
        <v>3</v>
      </c>
      <c r="Q38" s="32">
        <f ca="1">IF($BN48="","",VLOOKUP($BN48,$BT$43:$BU$53,2,FALSE))</f>
        <v>10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5</v>
      </c>
      <c r="AA38" s="41">
        <f t="shared" ca="1" si="24"/>
        <v>2</v>
      </c>
      <c r="AB38" s="41">
        <f t="shared" ca="1" si="24"/>
        <v>4</v>
      </c>
      <c r="AC38" s="37"/>
      <c r="AD38" s="41">
        <f t="shared" ca="1" si="25"/>
        <v>2</v>
      </c>
      <c r="AE38" s="41">
        <f t="shared" ca="1" si="27"/>
        <v>2</v>
      </c>
      <c r="AF38" s="41">
        <f t="shared" ca="1" si="27"/>
        <v>7</v>
      </c>
      <c r="AG38" s="37"/>
      <c r="AH38" s="42" t="str">
        <f t="shared" si="28"/>
        <v>⑩</v>
      </c>
      <c r="AI38" s="41">
        <f t="shared" ca="1" si="28"/>
        <v>524</v>
      </c>
      <c r="AJ38" s="37" t="str">
        <f t="shared" si="28"/>
        <v>－</v>
      </c>
      <c r="AK38" s="41">
        <f t="shared" ca="1" si="28"/>
        <v>227</v>
      </c>
      <c r="AL38" s="37" t="str">
        <f t="shared" si="28"/>
        <v>＝</v>
      </c>
      <c r="AM38" s="41">
        <f t="shared" ca="1" si="28"/>
        <v>297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0.85931696322444417</v>
      </c>
      <c r="BZ38" s="40">
        <f t="shared" ca="1" si="4"/>
        <v>4</v>
      </c>
      <c r="CB38" s="37">
        <v>38</v>
      </c>
      <c r="CC38" s="36">
        <v>9</v>
      </c>
      <c r="CD38" s="37">
        <v>2</v>
      </c>
      <c r="CG38" s="39"/>
      <c r="CH38" s="40"/>
      <c r="CJ38" s="37"/>
      <c r="CK38" s="37"/>
      <c r="CL38" s="37"/>
      <c r="CO38" s="39">
        <f t="shared" ca="1" si="7"/>
        <v>0.37005648153452486</v>
      </c>
      <c r="CP38" s="40">
        <f t="shared" ca="1" si="0"/>
        <v>39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7</v>
      </c>
      <c r="D39" s="11">
        <f t="shared" ca="1" si="32"/>
        <v>2</v>
      </c>
      <c r="E39" s="11">
        <f t="shared" ca="1" si="32"/>
        <v>6</v>
      </c>
      <c r="F39" s="8"/>
      <c r="G39" s="9"/>
      <c r="H39" s="10"/>
      <c r="I39" s="11">
        <f t="shared" ca="1" si="32"/>
        <v>2</v>
      </c>
      <c r="J39" s="11">
        <f t="shared" ca="1" si="32"/>
        <v>3</v>
      </c>
      <c r="K39" s="11">
        <f t="shared" ca="1" si="32"/>
        <v>8</v>
      </c>
      <c r="L39" s="8"/>
      <c r="M39" s="9"/>
      <c r="N39" s="10"/>
      <c r="O39" s="11">
        <f t="shared" ca="1" si="32"/>
        <v>7</v>
      </c>
      <c r="P39" s="11">
        <f t="shared" ca="1" si="32"/>
        <v>4</v>
      </c>
      <c r="Q39" s="11">
        <f t="shared" ca="1" si="32"/>
        <v>0</v>
      </c>
      <c r="R39" s="8"/>
      <c r="S39" s="2"/>
      <c r="T39" s="2"/>
      <c r="U39" s="46" t="s">
        <v>79</v>
      </c>
      <c r="V39" s="2"/>
      <c r="W39" s="2"/>
      <c r="X39" s="37"/>
      <c r="Y39" s="37" t="str">
        <f t="shared" si="26"/>
        <v>⑪</v>
      </c>
      <c r="Z39" s="41">
        <f t="shared" ca="1" si="24"/>
        <v>4</v>
      </c>
      <c r="AA39" s="41">
        <f t="shared" ca="1" si="24"/>
        <v>7</v>
      </c>
      <c r="AB39" s="41">
        <f t="shared" ca="1" si="24"/>
        <v>7</v>
      </c>
      <c r="AC39" s="37"/>
      <c r="AD39" s="41">
        <f t="shared" ca="1" si="25"/>
        <v>3</v>
      </c>
      <c r="AE39" s="41">
        <f t="shared" ca="1" si="27"/>
        <v>7</v>
      </c>
      <c r="AF39" s="41">
        <f t="shared" ca="1" si="27"/>
        <v>8</v>
      </c>
      <c r="AG39" s="37"/>
      <c r="AH39" s="42" t="str">
        <f t="shared" si="28"/>
        <v>⑪</v>
      </c>
      <c r="AI39" s="41">
        <f t="shared" ca="1" si="28"/>
        <v>477</v>
      </c>
      <c r="AJ39" s="37" t="str">
        <f t="shared" si="28"/>
        <v>－</v>
      </c>
      <c r="AK39" s="41">
        <f t="shared" ca="1" si="28"/>
        <v>378</v>
      </c>
      <c r="AL39" s="37" t="str">
        <f t="shared" si="28"/>
        <v>＝</v>
      </c>
      <c r="AM39" s="41">
        <f t="shared" ca="1" si="28"/>
        <v>99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0.6379646375390895</v>
      </c>
      <c r="BZ39" s="40">
        <f t="shared" ca="1" si="4"/>
        <v>19</v>
      </c>
      <c r="CB39" s="37">
        <v>39</v>
      </c>
      <c r="CC39" s="36">
        <v>9</v>
      </c>
      <c r="CD39" s="37">
        <v>3</v>
      </c>
      <c r="CG39" s="39"/>
      <c r="CH39" s="40"/>
      <c r="CJ39" s="37"/>
      <c r="CK39" s="36"/>
      <c r="CL39" s="37"/>
      <c r="CO39" s="39">
        <f t="shared" ca="1" si="7"/>
        <v>0.26784665168496746</v>
      </c>
      <c r="CP39" s="40">
        <f t="shared" ca="1" si="0"/>
        <v>47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6</v>
      </c>
      <c r="D40" s="13">
        <f t="shared" ca="1" si="33"/>
        <v>2</v>
      </c>
      <c r="E40" s="13">
        <f t="shared" ca="1" si="33"/>
        <v>9</v>
      </c>
      <c r="F40" s="8"/>
      <c r="G40" s="9"/>
      <c r="H40" s="12" t="str">
        <f t="shared" si="33"/>
        <v>－</v>
      </c>
      <c r="I40" s="13">
        <f t="shared" ca="1" si="33"/>
        <v>1</v>
      </c>
      <c r="J40" s="13">
        <f t="shared" ca="1" si="33"/>
        <v>3</v>
      </c>
      <c r="K40" s="13">
        <f t="shared" ca="1" si="33"/>
        <v>9</v>
      </c>
      <c r="L40" s="8"/>
      <c r="M40" s="9"/>
      <c r="N40" s="12" t="str">
        <f t="shared" si="33"/>
        <v>－</v>
      </c>
      <c r="O40" s="13">
        <f t="shared" ca="1" si="33"/>
        <v>6</v>
      </c>
      <c r="P40" s="13">
        <f t="shared" ca="1" si="33"/>
        <v>4</v>
      </c>
      <c r="Q40" s="13">
        <f t="shared" ca="1" si="33"/>
        <v>8</v>
      </c>
      <c r="R40" s="8"/>
      <c r="S40" s="2"/>
      <c r="T40" s="2"/>
      <c r="U40" s="46" t="s">
        <v>80</v>
      </c>
      <c r="V40" s="2"/>
      <c r="W40" s="2"/>
      <c r="X40" s="37"/>
      <c r="Y40" s="37" t="str">
        <f t="shared" si="26"/>
        <v>⑫</v>
      </c>
      <c r="Z40" s="41">
        <f t="shared" ca="1" si="24"/>
        <v>7</v>
      </c>
      <c r="AA40" s="41">
        <f t="shared" ca="1" si="24"/>
        <v>9</v>
      </c>
      <c r="AB40" s="41">
        <f t="shared" ca="1" si="24"/>
        <v>5</v>
      </c>
      <c r="AC40" s="37"/>
      <c r="AD40" s="41">
        <f t="shared" ca="1" si="25"/>
        <v>4</v>
      </c>
      <c r="AE40" s="48">
        <f t="shared" ca="1" si="27"/>
        <v>9</v>
      </c>
      <c r="AF40" s="48">
        <f t="shared" ca="1" si="27"/>
        <v>6</v>
      </c>
      <c r="AG40" s="37"/>
      <c r="AH40" s="35" t="str">
        <f t="shared" si="28"/>
        <v>⑫</v>
      </c>
      <c r="AI40" s="49">
        <f t="shared" ca="1" si="28"/>
        <v>795</v>
      </c>
      <c r="AJ40" s="36" t="str">
        <f t="shared" si="28"/>
        <v>－</v>
      </c>
      <c r="AK40" s="49">
        <f t="shared" ca="1" si="28"/>
        <v>496</v>
      </c>
      <c r="AL40" s="36" t="str">
        <f t="shared" si="28"/>
        <v>＝</v>
      </c>
      <c r="AM40" s="49">
        <f t="shared" ca="1" si="28"/>
        <v>299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0.12443757164680191</v>
      </c>
      <c r="BZ40" s="40">
        <f t="shared" ca="1" si="4"/>
        <v>39</v>
      </c>
      <c r="CB40" s="37">
        <v>40</v>
      </c>
      <c r="CC40" s="36">
        <v>9</v>
      </c>
      <c r="CD40" s="37">
        <v>4</v>
      </c>
      <c r="CG40" s="39"/>
      <c r="CH40" s="40"/>
      <c r="CJ40" s="37"/>
      <c r="CK40" s="36"/>
      <c r="CL40" s="37"/>
      <c r="CO40" s="39">
        <f t="shared" ca="1" si="7"/>
        <v>0.87196448739927068</v>
      </c>
      <c r="CP40" s="40">
        <f t="shared" ca="1" si="0"/>
        <v>9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9</v>
      </c>
      <c r="E41" s="30">
        <f ca="1">MOD(AM32,10)</f>
        <v>7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9</v>
      </c>
      <c r="K41" s="30">
        <f ca="1">MOD(AM33,10)</f>
        <v>9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9</v>
      </c>
      <c r="Q41" s="30">
        <f ca="1">MOD(AM34,10)</f>
        <v>2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0.6750721338849095</v>
      </c>
      <c r="BZ41" s="40">
        <f t="shared" ca="1" si="4"/>
        <v>17</v>
      </c>
      <c r="CB41" s="37">
        <v>41</v>
      </c>
      <c r="CC41" s="36">
        <v>9</v>
      </c>
      <c r="CD41" s="37">
        <v>5</v>
      </c>
      <c r="CG41" s="39"/>
      <c r="CH41" s="40"/>
      <c r="CJ41" s="37"/>
      <c r="CK41" s="36"/>
      <c r="CL41" s="37"/>
      <c r="CO41" s="39">
        <f t="shared" ca="1" si="7"/>
        <v>0.61487130427030123</v>
      </c>
      <c r="CP41" s="40">
        <f t="shared" ca="1" si="0"/>
        <v>20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1" t="s">
        <v>94</v>
      </c>
      <c r="V42" s="2"/>
      <c r="W42" s="2"/>
      <c r="X42" s="37"/>
      <c r="Z42" s="45" t="s">
        <v>54</v>
      </c>
      <c r="AA42" s="45" t="s">
        <v>32</v>
      </c>
      <c r="AB42" s="45" t="s">
        <v>81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3" t="s">
        <v>33</v>
      </c>
      <c r="AR42" s="114"/>
      <c r="AS42" s="114"/>
      <c r="AT42" s="115" t="s">
        <v>30</v>
      </c>
      <c r="AU42" s="113" t="s">
        <v>47</v>
      </c>
      <c r="AV42" s="113" t="s">
        <v>30</v>
      </c>
      <c r="AW42" s="113"/>
      <c r="AX42" s="114"/>
      <c r="AY42" s="115" t="s">
        <v>30</v>
      </c>
      <c r="AZ42" s="114"/>
      <c r="BA42" s="113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0.71911783010250263</v>
      </c>
      <c r="BZ42" s="40">
        <f t="shared" ca="1" si="4"/>
        <v>15</v>
      </c>
      <c r="CB42" s="37">
        <v>42</v>
      </c>
      <c r="CC42" s="36">
        <v>9</v>
      </c>
      <c r="CD42" s="37">
        <v>6</v>
      </c>
      <c r="CG42" s="39"/>
      <c r="CH42" s="40"/>
      <c r="CJ42" s="37"/>
      <c r="CK42" s="36"/>
      <c r="CL42" s="37"/>
      <c r="CO42" s="39">
        <f t="shared" ca="1" si="7"/>
        <v>0.19565574897333504</v>
      </c>
      <c r="CP42" s="40">
        <f t="shared" ca="1" si="0"/>
        <v>53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>
        <f ca="1">IF($AT49="","",VLOOKUP($AT49,$BT$43:$BU$53,2,FALSE))</f>
        <v>10</v>
      </c>
      <c r="E43" s="21"/>
      <c r="F43" s="21"/>
      <c r="G43" s="23"/>
      <c r="H43" s="21"/>
      <c r="I43" s="21"/>
      <c r="J43" s="22">
        <f ca="1">IF($AT50="","",VLOOKUP($AT50,$BT$43:$BU$53,2,FALSE))</f>
        <v>10</v>
      </c>
      <c r="K43" s="21"/>
      <c r="L43" s="24"/>
      <c r="M43" s="20"/>
      <c r="N43" s="24"/>
      <c r="O43" s="21"/>
      <c r="P43" s="22">
        <f ca="1">IF($AT51="","",VLOOKUP($AT51,$BT$43:$BU$53,2,FALSE))</f>
        <v>10</v>
      </c>
      <c r="Q43" s="21"/>
      <c r="R43" s="5"/>
      <c r="S43" s="2"/>
      <c r="T43" s="2"/>
      <c r="U43" s="58" t="s">
        <v>82</v>
      </c>
      <c r="V43" s="2"/>
      <c r="W43" s="2"/>
      <c r="X43" s="37"/>
      <c r="Y43" s="37" t="s">
        <v>56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56</v>
      </c>
      <c r="AF43" s="62"/>
      <c r="AG43" s="123" t="str">
        <f t="shared" ref="AG43:AG54" ca="1" si="34">IF(BL43&lt;0,"ok",IF(AND(BL43=0,BR43&lt;0),"ok","no"))</f>
        <v>ok</v>
      </c>
      <c r="AH43" s="127">
        <f ca="1">IF(AI43="ok",AM43-1,"")</f>
        <v>7</v>
      </c>
      <c r="AI43" s="126" t="str">
        <f ca="1">IF(AL43="ok","ok",IF(AND(AK43="ok",AJ43="ok"),"ok","no"))</f>
        <v>ok</v>
      </c>
      <c r="AJ43" s="121" t="str">
        <f ca="1">IF(BR43&lt;0,"ok","no")</f>
        <v>ok</v>
      </c>
      <c r="AK43" s="121" t="str">
        <f t="shared" ref="AK43:AK54" ca="1" si="35">IF(BJ43=BK43,"ok","no")</f>
        <v>ok</v>
      </c>
      <c r="AL43" s="121" t="str">
        <f ca="1">IF(BL43&lt;0,"ok","no")</f>
        <v>no</v>
      </c>
      <c r="AM43" s="63">
        <f t="shared" ref="AM43:AM54" ca="1" si="36">Z29</f>
        <v>8</v>
      </c>
      <c r="AN43" s="64">
        <f t="shared" ref="AN43:AN54" ca="1" si="37">AD29</f>
        <v>7</v>
      </c>
      <c r="AO43" s="65">
        <f t="shared" ref="AO43:AO54" ca="1" si="38">AM43-AN43</f>
        <v>1</v>
      </c>
      <c r="AP43" s="36"/>
      <c r="AQ43" s="124" t="str">
        <f ca="1">IF(AND(AS43="ok",AR43="ok"),"ok","no")</f>
        <v>no</v>
      </c>
      <c r="AR43" s="126" t="str">
        <f ca="1">IF(AY43=9,"ok","no")</f>
        <v>no</v>
      </c>
      <c r="AS43" s="121" t="str">
        <f ca="1">IF(BC43=10,"ok","no")</f>
        <v>no</v>
      </c>
      <c r="AT43" s="133">
        <f ca="1">IF(AY43=9,AY43,IF(AU43=10,AU43,""))</f>
        <v>10</v>
      </c>
      <c r="AU43" s="130">
        <f ca="1">IF(AND(AW43&lt;&gt;"",AV43="ok"),10,"")</f>
        <v>10</v>
      </c>
      <c r="AV43" s="121" t="str">
        <f ca="1">IF(BL43&lt;0,"ok",IF(AND(BL43=0,BR43&lt;0),"ok","no"))</f>
        <v>ok</v>
      </c>
      <c r="AW43" s="116">
        <f ca="1">IF(BC43=10,"",BC43)</f>
        <v>3</v>
      </c>
      <c r="AX43" s="114"/>
      <c r="AY43" s="116" t="str">
        <f ca="1">IF(AND(BA43="ok",AZ43="ok"),9,"")</f>
        <v/>
      </c>
      <c r="AZ43" s="121" t="str">
        <f ca="1">IF(BR43&lt;0,"ok","no")</f>
        <v>ok</v>
      </c>
      <c r="BA43" s="120" t="str">
        <f ca="1">IF(BC43=10,"ok","no")</f>
        <v>no</v>
      </c>
      <c r="BB43" s="36"/>
      <c r="BC43" s="147">
        <f ca="1">IF(AND(BO43="ok",BJ43=0),10,IF(BF43="ok",BJ43-1,IF(BE43="ok",10,"")))</f>
        <v>3</v>
      </c>
      <c r="BD43" s="126" t="str">
        <f t="shared" ref="BD43:BD54" ca="1" si="39">IF(BJ43=0,"ok","no")</f>
        <v>no</v>
      </c>
      <c r="BE43" s="121" t="str">
        <f t="shared" ref="BE43:BE54" ca="1" si="40">IF(BL43&lt;0,"ok","no")</f>
        <v>no</v>
      </c>
      <c r="BF43" s="120" t="str">
        <f ca="1">IF(AND(BO43="ok",BI43="no"),"ok","no")</f>
        <v>ok</v>
      </c>
      <c r="BG43" s="36"/>
      <c r="BH43" s="123" t="str">
        <f ca="1">IF(BO43="ok","ok","no")</f>
        <v>ok</v>
      </c>
      <c r="BI43" s="126" t="str">
        <f ca="1">IF(BJ43=0,"ok","no")</f>
        <v>no</v>
      </c>
      <c r="BJ43" s="63">
        <f ca="1">AA29</f>
        <v>4</v>
      </c>
      <c r="BK43" s="64">
        <f ca="1">AE29</f>
        <v>4</v>
      </c>
      <c r="BL43" s="66">
        <f t="shared" ref="BL43:BL54" ca="1" si="41">BJ43-BK43</f>
        <v>0</v>
      </c>
      <c r="BM43" s="68"/>
      <c r="BN43" s="136">
        <f ca="1">IF(BO43="ok",10,"")</f>
        <v>10</v>
      </c>
      <c r="BO43" s="126" t="str">
        <f ca="1">IF(BR43&lt;0,"ok","no")</f>
        <v>ok</v>
      </c>
      <c r="BP43" s="63">
        <f t="shared" ref="BP43:BP54" ca="1" si="42">AB29</f>
        <v>4</v>
      </c>
      <c r="BQ43" s="64">
        <f t="shared" ref="BQ43:BQ54" ca="1" si="43">AF29</f>
        <v>6</v>
      </c>
      <c r="BR43" s="67">
        <f t="shared" ref="BR43:BR54" ca="1" si="44">BP43-BQ43</f>
        <v>-2</v>
      </c>
      <c r="BS43" s="68"/>
      <c r="BT43" s="110">
        <v>0</v>
      </c>
      <c r="BU43" s="110">
        <v>0</v>
      </c>
      <c r="BV43" s="68" t="s">
        <v>14</v>
      </c>
      <c r="BW43" s="68"/>
      <c r="BX43" s="68"/>
      <c r="BY43" s="39">
        <f t="shared" ca="1" si="3"/>
        <v>0.69903322751737296</v>
      </c>
      <c r="BZ43" s="40">
        <f t="shared" ca="1" si="4"/>
        <v>16</v>
      </c>
      <c r="CB43" s="37">
        <v>43</v>
      </c>
      <c r="CC43" s="36">
        <v>9</v>
      </c>
      <c r="CD43" s="37">
        <v>7</v>
      </c>
      <c r="CG43" s="39"/>
      <c r="CH43" s="40"/>
      <c r="CJ43" s="37"/>
      <c r="CK43" s="36"/>
      <c r="CL43" s="37"/>
      <c r="CO43" s="39">
        <f t="shared" ca="1" si="7"/>
        <v>0.53962891754477471</v>
      </c>
      <c r="CP43" s="40">
        <f t="shared" ca="1" si="0"/>
        <v>23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>
        <f ca="1">IF($AH49="","",VLOOKUP($AH49,$BT$43:$BU$53,2,FALSE))</f>
        <v>5</v>
      </c>
      <c r="D44" s="32">
        <f ca="1">IF($BC49="","",VLOOKUP($BC49,$BT$43:$BU$53,2,FALSE))</f>
        <v>4</v>
      </c>
      <c r="E44" s="32">
        <f ca="1">IF($BN49="","",VLOOKUP($BN49,$BT$43:$BU$53,2,FALSE))</f>
        <v>10</v>
      </c>
      <c r="F44" s="8"/>
      <c r="G44" s="6" t="str">
        <f>G17</f>
        <v>⑧</v>
      </c>
      <c r="H44" s="7"/>
      <c r="I44" s="32">
        <f ca="1">IF($AH50="","",VLOOKUP($AH50,$BT$43:$BU$53,2,FALSE))</f>
        <v>7</v>
      </c>
      <c r="J44" s="32">
        <f ca="1">IF($BC50="","",VLOOKUP($BC50,$BT$43:$BU$53,2,FALSE))</f>
        <v>0</v>
      </c>
      <c r="K44" s="32">
        <f ca="1">IF($BN50="","",VLOOKUP($BN50,$BT$43:$BU$53,2,FALSE))</f>
        <v>10</v>
      </c>
      <c r="L44" s="8"/>
      <c r="M44" s="6" t="str">
        <f>M17</f>
        <v>⑨</v>
      </c>
      <c r="N44" s="7"/>
      <c r="O44" s="32">
        <f ca="1">IF($AH51="","",VLOOKUP($AH51,$BT$43:$BU$53,2,FALSE))</f>
        <v>4</v>
      </c>
      <c r="P44" s="32">
        <f ca="1">IF($BC51="","",VLOOKUP($BC51,$BT$43:$BU$53,2,FALSE))</f>
        <v>7</v>
      </c>
      <c r="Q44" s="32">
        <f ca="1">IF($BN51="","",VLOOKUP($BN51,$BT$43:$BU$53,2,FALSE))</f>
        <v>10</v>
      </c>
      <c r="R44" s="8"/>
      <c r="S44" s="2"/>
      <c r="T44" s="2"/>
      <c r="U44" s="58" t="s">
        <v>83</v>
      </c>
      <c r="V44" s="2"/>
      <c r="W44" s="2"/>
      <c r="X44" s="37"/>
      <c r="Y44" s="37" t="s">
        <v>57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okok</v>
      </c>
      <c r="AC44" s="43"/>
      <c r="AD44" s="42"/>
      <c r="AE44" s="61" t="s">
        <v>57</v>
      </c>
      <c r="AF44" s="62"/>
      <c r="AG44" s="124" t="str">
        <f t="shared" ca="1" si="34"/>
        <v>ok</v>
      </c>
      <c r="AH44" s="128">
        <f t="shared" ref="AH44:AH54" ca="1" si="48">IF(AI44="ok",AM44-1,"")</f>
        <v>7</v>
      </c>
      <c r="AI44" s="126" t="str">
        <f t="shared" ref="AI44:AI54" ca="1" si="49">IF(AL44="ok","ok",IF(AND(AK44="ok",AJ44="ok"),"ok","no"))</f>
        <v>ok</v>
      </c>
      <c r="AJ44" s="121" t="str">
        <f t="shared" ref="AJ44:AJ54" ca="1" si="50">IF(BR44&lt;0,"ok","no")</f>
        <v>ok</v>
      </c>
      <c r="AK44" s="121" t="str">
        <f t="shared" ca="1" si="35"/>
        <v>ok</v>
      </c>
      <c r="AL44" s="121" t="str">
        <f t="shared" ref="AL44:AL54" ca="1" si="51">IF(BL44&lt;0,"ok","no")</f>
        <v>no</v>
      </c>
      <c r="AM44" s="69">
        <f t="shared" ca="1" si="36"/>
        <v>8</v>
      </c>
      <c r="AN44" s="41">
        <f t="shared" ca="1" si="37"/>
        <v>5</v>
      </c>
      <c r="AO44" s="70">
        <f t="shared" ca="1" si="38"/>
        <v>3</v>
      </c>
      <c r="AP44" s="36"/>
      <c r="AQ44" s="124" t="str">
        <f t="shared" ref="AQ44:AQ54" ca="1" si="52">IF(AND(AS44="ok",AR44="ok"),"ok","no")</f>
        <v>no</v>
      </c>
      <c r="AR44" s="126" t="str">
        <f t="shared" ref="AR44:AR53" ca="1" si="53">IF(AY44=9,"ok","no")</f>
        <v>no</v>
      </c>
      <c r="AS44" s="121" t="str">
        <f t="shared" ref="AS44:AS54" ca="1" si="54">IF(BC44=10,"ok","no")</f>
        <v>no</v>
      </c>
      <c r="AT44" s="134">
        <f t="shared" ref="AT44:AT54" ca="1" si="55">IF(AY44=9,AY44,IF(AU44=10,AU44,""))</f>
        <v>10</v>
      </c>
      <c r="AU44" s="131">
        <f t="shared" ref="AU44:AU54" ca="1" si="56">IF(AND(AW44&lt;&gt;"",AV44="ok"),10,"")</f>
        <v>10</v>
      </c>
      <c r="AV44" s="121" t="str">
        <f t="shared" ref="AV44:AV54" ca="1" si="57">IF(BL44&lt;0,"ok",IF(AND(BL44=0,BR44&lt;0),"ok","no"))</f>
        <v>ok</v>
      </c>
      <c r="AW44" s="117">
        <f t="shared" ref="AW44:AW54" ca="1" si="58">IF(BC44=10,"",BC44)</f>
        <v>7</v>
      </c>
      <c r="AX44" s="114"/>
      <c r="AY44" s="117" t="str">
        <f t="shared" ref="AY44:AY54" ca="1" si="59">IF(AND(BA44="ok",AZ44="ok"),9,"")</f>
        <v/>
      </c>
      <c r="AZ44" s="121" t="str">
        <f t="shared" ref="AZ44:AZ54" ca="1" si="60">IF(BR44&lt;0,"ok","no")</f>
        <v>ok</v>
      </c>
      <c r="BA44" s="120" t="str">
        <f t="shared" ref="BA44:BA54" ca="1" si="61">IF(BC44=10,"ok","no")</f>
        <v>no</v>
      </c>
      <c r="BB44" s="36"/>
      <c r="BC44" s="137">
        <f t="shared" ref="BC44:BC54" ca="1" si="62">IF(AND(BO44="ok",BJ44=0),10,IF(BF44="ok",BJ44-1,IF(BE44="ok",10,"")))</f>
        <v>7</v>
      </c>
      <c r="BD44" s="126" t="str">
        <f t="shared" ca="1" si="39"/>
        <v>no</v>
      </c>
      <c r="BE44" s="121" t="str">
        <f t="shared" ca="1" si="40"/>
        <v>no</v>
      </c>
      <c r="BF44" s="120" t="str">
        <f t="shared" ref="BF44:BF54" ca="1" si="63">IF(AND(BO44="ok",BI44="no"),"ok","no")</f>
        <v>ok</v>
      </c>
      <c r="BG44" s="36"/>
      <c r="BH44" s="124" t="str">
        <f t="shared" ref="BH44:BH54" ca="1" si="64">IF(BO44="ok","ok","no")</f>
        <v>ok</v>
      </c>
      <c r="BI44" s="126" t="str">
        <f t="shared" ref="BI44:BI54" ca="1" si="65">IF(BJ44=0,"ok","no")</f>
        <v>no</v>
      </c>
      <c r="BJ44" s="69">
        <f t="shared" ref="BJ44:BJ54" ca="1" si="66">AA30</f>
        <v>8</v>
      </c>
      <c r="BK44" s="41">
        <f t="shared" ref="BK44:BK54" ca="1" si="67">AE30</f>
        <v>8</v>
      </c>
      <c r="BL44" s="71">
        <f t="shared" ca="1" si="41"/>
        <v>0</v>
      </c>
      <c r="BM44" s="68"/>
      <c r="BN44" s="137">
        <f t="shared" ref="BN44:BN54" ca="1" si="68">IF(BO44="ok",10,"")</f>
        <v>10</v>
      </c>
      <c r="BO44" s="126" t="str">
        <f t="shared" ref="BO44:BO54" ca="1" si="69">IF(BR44&lt;0,"ok","no")</f>
        <v>ok</v>
      </c>
      <c r="BP44" s="69">
        <f t="shared" ca="1" si="42"/>
        <v>2</v>
      </c>
      <c r="BQ44" s="41">
        <f t="shared" ca="1" si="43"/>
        <v>5</v>
      </c>
      <c r="BR44" s="72">
        <f t="shared" ca="1" si="44"/>
        <v>-3</v>
      </c>
      <c r="BS44" s="68"/>
      <c r="BT44" s="111">
        <v>1</v>
      </c>
      <c r="BU44" s="111">
        <v>1</v>
      </c>
      <c r="BV44" s="68" t="s">
        <v>14</v>
      </c>
      <c r="BW44" s="68"/>
      <c r="BX44" s="68"/>
      <c r="BY44" s="39">
        <f t="shared" ca="1" si="3"/>
        <v>0.8046052074830099</v>
      </c>
      <c r="BZ44" s="40">
        <f t="shared" ca="1" si="4"/>
        <v>8</v>
      </c>
      <c r="CB44" s="37">
        <v>44</v>
      </c>
      <c r="CC44" s="36">
        <v>9</v>
      </c>
      <c r="CD44" s="37">
        <v>8</v>
      </c>
      <c r="CG44" s="39"/>
      <c r="CH44" s="40"/>
      <c r="CJ44" s="37"/>
      <c r="CK44" s="36"/>
      <c r="CL44" s="37"/>
      <c r="CO44" s="39">
        <f t="shared" ca="1" si="7"/>
        <v>0.16107636456504348</v>
      </c>
      <c r="CP44" s="40">
        <f t="shared" ca="1" si="0"/>
        <v>57</v>
      </c>
      <c r="CQ44" s="17"/>
      <c r="CR44" s="37">
        <v>44</v>
      </c>
      <c r="CS44" s="153">
        <v>4</v>
      </c>
      <c r="CT44" s="153">
        <v>5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6</v>
      </c>
      <c r="D45" s="11">
        <f t="shared" ca="1" si="70"/>
        <v>5</v>
      </c>
      <c r="E45" s="11">
        <f t="shared" ca="1" si="70"/>
        <v>5</v>
      </c>
      <c r="F45" s="8"/>
      <c r="G45" s="9"/>
      <c r="H45" s="27"/>
      <c r="I45" s="28">
        <f t="shared" ca="1" si="70"/>
        <v>8</v>
      </c>
      <c r="J45" s="11">
        <f t="shared" ca="1" si="70"/>
        <v>1</v>
      </c>
      <c r="K45" s="11">
        <f t="shared" ca="1" si="70"/>
        <v>6</v>
      </c>
      <c r="L45" s="8"/>
      <c r="M45" s="9"/>
      <c r="N45" s="27"/>
      <c r="O45" s="28">
        <f t="shared" ca="1" si="70"/>
        <v>5</v>
      </c>
      <c r="P45" s="11">
        <f t="shared" ca="1" si="70"/>
        <v>8</v>
      </c>
      <c r="Q45" s="11">
        <f t="shared" ca="1" si="70"/>
        <v>2</v>
      </c>
      <c r="R45" s="8"/>
      <c r="S45" s="2"/>
      <c r="T45" s="2"/>
      <c r="U45" s="58" t="s">
        <v>84</v>
      </c>
      <c r="V45" s="2"/>
      <c r="W45" s="2"/>
      <c r="X45" s="37"/>
      <c r="Y45" s="37" t="s">
        <v>58</v>
      </c>
      <c r="Z45" s="59" t="str">
        <f t="shared" ca="1" si="45"/>
        <v>okok</v>
      </c>
      <c r="AA45" s="59" t="str">
        <f t="shared" ca="1" si="46"/>
        <v>nono</v>
      </c>
      <c r="AB45" s="59" t="str">
        <f t="shared" ca="1" si="47"/>
        <v>okok</v>
      </c>
      <c r="AC45" s="43"/>
      <c r="AD45" s="42"/>
      <c r="AE45" s="61" t="s">
        <v>58</v>
      </c>
      <c r="AF45" s="62"/>
      <c r="AG45" s="124" t="str">
        <f t="shared" ca="1" si="34"/>
        <v>ok</v>
      </c>
      <c r="AH45" s="128">
        <f t="shared" ca="1" si="48"/>
        <v>6</v>
      </c>
      <c r="AI45" s="126" t="str">
        <f t="shared" ca="1" si="49"/>
        <v>ok</v>
      </c>
      <c r="AJ45" s="121" t="str">
        <f t="shared" ca="1" si="50"/>
        <v>ok</v>
      </c>
      <c r="AK45" s="121" t="str">
        <f t="shared" ca="1" si="35"/>
        <v>ok</v>
      </c>
      <c r="AL45" s="121" t="str">
        <f t="shared" ca="1" si="51"/>
        <v>no</v>
      </c>
      <c r="AM45" s="69">
        <f t="shared" ca="1" si="36"/>
        <v>7</v>
      </c>
      <c r="AN45" s="41">
        <f t="shared" ca="1" si="37"/>
        <v>1</v>
      </c>
      <c r="AO45" s="70">
        <f t="shared" ca="1" si="38"/>
        <v>6</v>
      </c>
      <c r="AP45" s="36"/>
      <c r="AQ45" s="124" t="str">
        <f t="shared" ca="1" si="52"/>
        <v>no</v>
      </c>
      <c r="AR45" s="126" t="str">
        <f t="shared" ca="1" si="53"/>
        <v>no</v>
      </c>
      <c r="AS45" s="121" t="str">
        <f t="shared" ca="1" si="54"/>
        <v>no</v>
      </c>
      <c r="AT45" s="134">
        <f t="shared" ca="1" si="55"/>
        <v>10</v>
      </c>
      <c r="AU45" s="131">
        <f t="shared" ca="1" si="56"/>
        <v>10</v>
      </c>
      <c r="AV45" s="121" t="str">
        <f t="shared" ca="1" si="57"/>
        <v>ok</v>
      </c>
      <c r="AW45" s="117">
        <f t="shared" ca="1" si="58"/>
        <v>6</v>
      </c>
      <c r="AX45" s="114"/>
      <c r="AY45" s="117" t="str">
        <f t="shared" ca="1" si="59"/>
        <v/>
      </c>
      <c r="AZ45" s="121" t="str">
        <f t="shared" ca="1" si="60"/>
        <v>ok</v>
      </c>
      <c r="BA45" s="120" t="str">
        <f t="shared" ca="1" si="61"/>
        <v>no</v>
      </c>
      <c r="BB45" s="36"/>
      <c r="BC45" s="137">
        <f t="shared" ca="1" si="62"/>
        <v>6</v>
      </c>
      <c r="BD45" s="126" t="str">
        <f t="shared" ca="1" si="39"/>
        <v>no</v>
      </c>
      <c r="BE45" s="121" t="str">
        <f t="shared" ca="1" si="40"/>
        <v>no</v>
      </c>
      <c r="BF45" s="120" t="str">
        <f t="shared" ca="1" si="63"/>
        <v>ok</v>
      </c>
      <c r="BG45" s="36"/>
      <c r="BH45" s="124" t="str">
        <f t="shared" ca="1" si="64"/>
        <v>ok</v>
      </c>
      <c r="BI45" s="126" t="str">
        <f t="shared" ca="1" si="65"/>
        <v>no</v>
      </c>
      <c r="BJ45" s="69">
        <f t="shared" ca="1" si="66"/>
        <v>7</v>
      </c>
      <c r="BK45" s="41">
        <f t="shared" ca="1" si="67"/>
        <v>7</v>
      </c>
      <c r="BL45" s="71">
        <f t="shared" ca="1" si="41"/>
        <v>0</v>
      </c>
      <c r="BM45" s="68"/>
      <c r="BN45" s="137">
        <f t="shared" ca="1" si="68"/>
        <v>10</v>
      </c>
      <c r="BO45" s="126" t="str">
        <f t="shared" ca="1" si="69"/>
        <v>ok</v>
      </c>
      <c r="BP45" s="69">
        <f t="shared" ca="1" si="42"/>
        <v>0</v>
      </c>
      <c r="BQ45" s="41">
        <f t="shared" ca="1" si="43"/>
        <v>6</v>
      </c>
      <c r="BR45" s="72">
        <f t="shared" ca="1" si="44"/>
        <v>-6</v>
      </c>
      <c r="BS45" s="68"/>
      <c r="BT45" s="111">
        <v>2</v>
      </c>
      <c r="BU45" s="111">
        <v>2</v>
      </c>
      <c r="BV45" s="68" t="s">
        <v>14</v>
      </c>
      <c r="BW45" s="68"/>
      <c r="BX45" s="68"/>
      <c r="BY45" s="39">
        <f t="shared" ca="1" si="3"/>
        <v>0.18031128711796052</v>
      </c>
      <c r="BZ45" s="40">
        <f t="shared" ca="1" si="4"/>
        <v>37</v>
      </c>
      <c r="CB45" s="37">
        <v>45</v>
      </c>
      <c r="CC45" s="36">
        <v>9</v>
      </c>
      <c r="CD45" s="37">
        <v>9</v>
      </c>
      <c r="CG45" s="39"/>
      <c r="CH45" s="40"/>
      <c r="CJ45" s="37"/>
      <c r="CK45" s="36"/>
      <c r="CL45" s="37"/>
      <c r="CO45" s="39">
        <f t="shared" ca="1" si="7"/>
        <v>2.8927481813205813E-2</v>
      </c>
      <c r="CP45" s="40">
        <f t="shared" ca="1" si="0"/>
        <v>64</v>
      </c>
      <c r="CQ45" s="17"/>
      <c r="CR45" s="37">
        <v>45</v>
      </c>
      <c r="CS45" s="153">
        <v>4</v>
      </c>
      <c r="CT45" s="153">
        <v>6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3</v>
      </c>
      <c r="D46" s="13">
        <f t="shared" ca="1" si="71"/>
        <v>5</v>
      </c>
      <c r="E46" s="13">
        <f t="shared" ca="1" si="71"/>
        <v>9</v>
      </c>
      <c r="F46" s="8"/>
      <c r="G46" s="9"/>
      <c r="H46" s="12" t="str">
        <f t="shared" si="71"/>
        <v>－</v>
      </c>
      <c r="I46" s="13">
        <f t="shared" ca="1" si="71"/>
        <v>3</v>
      </c>
      <c r="J46" s="13">
        <f t="shared" ca="1" si="71"/>
        <v>1</v>
      </c>
      <c r="K46" s="13">
        <f t="shared" ca="1" si="71"/>
        <v>8</v>
      </c>
      <c r="L46" s="8"/>
      <c r="M46" s="9"/>
      <c r="N46" s="12" t="str">
        <f t="shared" si="71"/>
        <v>－</v>
      </c>
      <c r="O46" s="13">
        <f t="shared" ca="1" si="71"/>
        <v>3</v>
      </c>
      <c r="P46" s="13">
        <f t="shared" ca="1" si="71"/>
        <v>8</v>
      </c>
      <c r="Q46" s="13">
        <f t="shared" ca="1" si="71"/>
        <v>9</v>
      </c>
      <c r="R46" s="8"/>
      <c r="S46" s="2"/>
      <c r="T46" s="2"/>
      <c r="U46" s="58" t="s">
        <v>85</v>
      </c>
      <c r="V46" s="2"/>
      <c r="W46" s="2"/>
      <c r="X46" s="37"/>
      <c r="Y46" s="37" t="s">
        <v>59</v>
      </c>
      <c r="Z46" s="59" t="str">
        <f t="shared" ca="1" si="45"/>
        <v>okok</v>
      </c>
      <c r="AA46" s="59" t="str">
        <f t="shared" ca="1" si="46"/>
        <v>nono</v>
      </c>
      <c r="AB46" s="59" t="str">
        <f t="shared" ca="1" si="47"/>
        <v>okok</v>
      </c>
      <c r="AC46" s="43"/>
      <c r="AD46" s="42"/>
      <c r="AE46" s="61" t="s">
        <v>59</v>
      </c>
      <c r="AF46" s="62"/>
      <c r="AG46" s="124" t="str">
        <f t="shared" ca="1" si="34"/>
        <v>ok</v>
      </c>
      <c r="AH46" s="128">
        <f t="shared" ca="1" si="48"/>
        <v>6</v>
      </c>
      <c r="AI46" s="126" t="str">
        <f t="shared" ca="1" si="49"/>
        <v>ok</v>
      </c>
      <c r="AJ46" s="121" t="str">
        <f t="shared" ca="1" si="50"/>
        <v>ok</v>
      </c>
      <c r="AK46" s="121" t="str">
        <f t="shared" ca="1" si="35"/>
        <v>ok</v>
      </c>
      <c r="AL46" s="121" t="str">
        <f t="shared" ca="1" si="51"/>
        <v>no</v>
      </c>
      <c r="AM46" s="69">
        <f t="shared" ca="1" si="36"/>
        <v>7</v>
      </c>
      <c r="AN46" s="41">
        <f t="shared" ca="1" si="37"/>
        <v>6</v>
      </c>
      <c r="AO46" s="70">
        <f t="shared" ca="1" si="38"/>
        <v>1</v>
      </c>
      <c r="AP46" s="36"/>
      <c r="AQ46" s="124" t="str">
        <f t="shared" ca="1" si="52"/>
        <v>no</v>
      </c>
      <c r="AR46" s="126" t="str">
        <f t="shared" ca="1" si="53"/>
        <v>no</v>
      </c>
      <c r="AS46" s="121" t="str">
        <f t="shared" ca="1" si="54"/>
        <v>no</v>
      </c>
      <c r="AT46" s="134">
        <f t="shared" ca="1" si="55"/>
        <v>10</v>
      </c>
      <c r="AU46" s="131">
        <f t="shared" ca="1" si="56"/>
        <v>10</v>
      </c>
      <c r="AV46" s="121" t="str">
        <f t="shared" ca="1" si="57"/>
        <v>ok</v>
      </c>
      <c r="AW46" s="117">
        <f t="shared" ca="1" si="58"/>
        <v>1</v>
      </c>
      <c r="AX46" s="114"/>
      <c r="AY46" s="117" t="str">
        <f t="shared" ca="1" si="59"/>
        <v/>
      </c>
      <c r="AZ46" s="121" t="str">
        <f t="shared" ca="1" si="60"/>
        <v>ok</v>
      </c>
      <c r="BA46" s="120" t="str">
        <f t="shared" ca="1" si="61"/>
        <v>no</v>
      </c>
      <c r="BB46" s="36"/>
      <c r="BC46" s="137">
        <f t="shared" ca="1" si="62"/>
        <v>1</v>
      </c>
      <c r="BD46" s="126" t="str">
        <f t="shared" ca="1" si="39"/>
        <v>no</v>
      </c>
      <c r="BE46" s="121" t="str">
        <f t="shared" ca="1" si="40"/>
        <v>no</v>
      </c>
      <c r="BF46" s="120" t="str">
        <f t="shared" ca="1" si="63"/>
        <v>ok</v>
      </c>
      <c r="BG46" s="36"/>
      <c r="BH46" s="124" t="str">
        <f t="shared" ca="1" si="64"/>
        <v>ok</v>
      </c>
      <c r="BI46" s="126" t="str">
        <f t="shared" ca="1" si="65"/>
        <v>no</v>
      </c>
      <c r="BJ46" s="69">
        <f t="shared" ca="1" si="66"/>
        <v>2</v>
      </c>
      <c r="BK46" s="41">
        <f t="shared" ca="1" si="67"/>
        <v>2</v>
      </c>
      <c r="BL46" s="71">
        <f t="shared" ca="1" si="41"/>
        <v>0</v>
      </c>
      <c r="BM46" s="68"/>
      <c r="BN46" s="137">
        <f t="shared" ca="1" si="68"/>
        <v>10</v>
      </c>
      <c r="BO46" s="126" t="str">
        <f t="shared" ca="1" si="69"/>
        <v>ok</v>
      </c>
      <c r="BP46" s="69">
        <f t="shared" ca="1" si="42"/>
        <v>6</v>
      </c>
      <c r="BQ46" s="41">
        <f t="shared" ca="1" si="43"/>
        <v>9</v>
      </c>
      <c r="BR46" s="72">
        <f t="shared" ca="1" si="44"/>
        <v>-3</v>
      </c>
      <c r="BS46" s="68"/>
      <c r="BT46" s="111">
        <v>3</v>
      </c>
      <c r="BU46" s="111">
        <v>3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>
        <f t="shared" ca="1" si="7"/>
        <v>0.51474308784717049</v>
      </c>
      <c r="CP46" s="40">
        <f t="shared" ca="1" si="0"/>
        <v>25</v>
      </c>
      <c r="CQ46" s="17"/>
      <c r="CR46" s="37">
        <v>46</v>
      </c>
      <c r="CS46" s="154">
        <v>4</v>
      </c>
      <c r="CT46" s="153">
        <v>7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2</v>
      </c>
      <c r="D47" s="30">
        <f ca="1">MOD(ROUNDDOWN(AM35/10,0),10)</f>
        <v>9</v>
      </c>
      <c r="E47" s="30">
        <f ca="1">MOD(AM35,10)</f>
        <v>6</v>
      </c>
      <c r="F47" s="8"/>
      <c r="G47" s="9"/>
      <c r="H47" s="29"/>
      <c r="I47" s="30">
        <f ca="1">MOD(ROUNDDOWN(AM36/100,0),10)</f>
        <v>4</v>
      </c>
      <c r="J47" s="30">
        <f ca="1">MOD(ROUNDDOWN(AM36/10,0),10)</f>
        <v>9</v>
      </c>
      <c r="K47" s="30">
        <f ca="1">MOD(AM36,10)</f>
        <v>8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9</v>
      </c>
      <c r="Q47" s="30">
        <f ca="1">MOD(AM37,10)</f>
        <v>3</v>
      </c>
      <c r="R47" s="8"/>
      <c r="S47" s="2"/>
      <c r="T47" s="2"/>
      <c r="U47" s="58" t="s">
        <v>86</v>
      </c>
      <c r="V47" s="2"/>
      <c r="W47" s="2"/>
      <c r="X47" s="37"/>
      <c r="Y47" s="37" t="s">
        <v>60</v>
      </c>
      <c r="Z47" s="59" t="str">
        <f t="shared" ca="1" si="45"/>
        <v>okok</v>
      </c>
      <c r="AA47" s="59" t="str">
        <f t="shared" ca="1" si="46"/>
        <v>nono</v>
      </c>
      <c r="AB47" s="59" t="str">
        <f t="shared" ca="1" si="47"/>
        <v>okok</v>
      </c>
      <c r="AC47" s="43"/>
      <c r="AD47" s="42"/>
      <c r="AE47" s="61" t="s">
        <v>60</v>
      </c>
      <c r="AF47" s="62"/>
      <c r="AG47" s="124" t="str">
        <f t="shared" ca="1" si="34"/>
        <v>ok</v>
      </c>
      <c r="AH47" s="128">
        <f t="shared" ca="1" si="48"/>
        <v>1</v>
      </c>
      <c r="AI47" s="126" t="str">
        <f t="shared" ca="1" si="49"/>
        <v>ok</v>
      </c>
      <c r="AJ47" s="121" t="str">
        <f t="shared" ca="1" si="50"/>
        <v>ok</v>
      </c>
      <c r="AK47" s="121" t="str">
        <f t="shared" ca="1" si="35"/>
        <v>ok</v>
      </c>
      <c r="AL47" s="121" t="str">
        <f t="shared" ca="1" si="51"/>
        <v>no</v>
      </c>
      <c r="AM47" s="69">
        <f t="shared" ca="1" si="36"/>
        <v>2</v>
      </c>
      <c r="AN47" s="41">
        <f t="shared" ca="1" si="37"/>
        <v>1</v>
      </c>
      <c r="AO47" s="70">
        <f t="shared" ca="1" si="38"/>
        <v>1</v>
      </c>
      <c r="AP47" s="36"/>
      <c r="AQ47" s="124" t="str">
        <f t="shared" ca="1" si="52"/>
        <v>no</v>
      </c>
      <c r="AR47" s="126" t="str">
        <f t="shared" ca="1" si="53"/>
        <v>no</v>
      </c>
      <c r="AS47" s="121" t="str">
        <f t="shared" ca="1" si="54"/>
        <v>no</v>
      </c>
      <c r="AT47" s="134">
        <f t="shared" ca="1" si="55"/>
        <v>10</v>
      </c>
      <c r="AU47" s="131">
        <f t="shared" ca="1" si="56"/>
        <v>10</v>
      </c>
      <c r="AV47" s="121" t="str">
        <f t="shared" ca="1" si="57"/>
        <v>ok</v>
      </c>
      <c r="AW47" s="117">
        <f t="shared" ca="1" si="58"/>
        <v>2</v>
      </c>
      <c r="AX47" s="114"/>
      <c r="AY47" s="117" t="str">
        <f t="shared" ca="1" si="59"/>
        <v/>
      </c>
      <c r="AZ47" s="121" t="str">
        <f t="shared" ca="1" si="60"/>
        <v>ok</v>
      </c>
      <c r="BA47" s="120" t="str">
        <f t="shared" ca="1" si="61"/>
        <v>no</v>
      </c>
      <c r="BB47" s="36"/>
      <c r="BC47" s="137">
        <f t="shared" ca="1" si="62"/>
        <v>2</v>
      </c>
      <c r="BD47" s="126" t="str">
        <f t="shared" ca="1" si="39"/>
        <v>no</v>
      </c>
      <c r="BE47" s="121" t="str">
        <f t="shared" ca="1" si="40"/>
        <v>no</v>
      </c>
      <c r="BF47" s="120" t="str">
        <f t="shared" ca="1" si="63"/>
        <v>ok</v>
      </c>
      <c r="BG47" s="36"/>
      <c r="BH47" s="124" t="str">
        <f t="shared" ca="1" si="64"/>
        <v>ok</v>
      </c>
      <c r="BI47" s="126" t="str">
        <f t="shared" ca="1" si="65"/>
        <v>no</v>
      </c>
      <c r="BJ47" s="69">
        <f t="shared" ca="1" si="66"/>
        <v>3</v>
      </c>
      <c r="BK47" s="41">
        <f t="shared" ca="1" si="67"/>
        <v>3</v>
      </c>
      <c r="BL47" s="71">
        <f t="shared" ca="1" si="41"/>
        <v>0</v>
      </c>
      <c r="BM47" s="68"/>
      <c r="BN47" s="137">
        <f t="shared" ca="1" si="68"/>
        <v>10</v>
      </c>
      <c r="BO47" s="126" t="str">
        <f t="shared" ca="1" si="69"/>
        <v>ok</v>
      </c>
      <c r="BP47" s="69">
        <f t="shared" ca="1" si="42"/>
        <v>8</v>
      </c>
      <c r="BQ47" s="41">
        <f t="shared" ca="1" si="43"/>
        <v>9</v>
      </c>
      <c r="BR47" s="72">
        <f t="shared" ca="1" si="44"/>
        <v>-1</v>
      </c>
      <c r="BS47" s="68"/>
      <c r="BT47" s="111">
        <v>4</v>
      </c>
      <c r="BU47" s="111">
        <v>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>
        <f t="shared" ca="1" si="7"/>
        <v>3.3053372554136318E-2</v>
      </c>
      <c r="CP47" s="40">
        <f t="shared" ca="1" si="0"/>
        <v>63</v>
      </c>
      <c r="CR47" s="37">
        <v>47</v>
      </c>
      <c r="CS47" s="154">
        <v>4</v>
      </c>
      <c r="CT47" s="153">
        <v>8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87</v>
      </c>
      <c r="V48" s="2"/>
      <c r="W48" s="2"/>
      <c r="X48" s="37"/>
      <c r="Y48" s="37" t="s">
        <v>61</v>
      </c>
      <c r="Z48" s="59" t="str">
        <f t="shared" ca="1" si="45"/>
        <v>okok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61</v>
      </c>
      <c r="AF48" s="62"/>
      <c r="AG48" s="124" t="str">
        <f t="shared" ca="1" si="34"/>
        <v>ok</v>
      </c>
      <c r="AH48" s="128">
        <f t="shared" ca="1" si="48"/>
        <v>6</v>
      </c>
      <c r="AI48" s="126" t="str">
        <f t="shared" ca="1" si="49"/>
        <v>ok</v>
      </c>
      <c r="AJ48" s="121" t="str">
        <f t="shared" ca="1" si="50"/>
        <v>ok</v>
      </c>
      <c r="AK48" s="121" t="str">
        <f t="shared" ca="1" si="35"/>
        <v>ok</v>
      </c>
      <c r="AL48" s="121" t="str">
        <f t="shared" ca="1" si="51"/>
        <v>no</v>
      </c>
      <c r="AM48" s="69">
        <f t="shared" ca="1" si="36"/>
        <v>7</v>
      </c>
      <c r="AN48" s="41">
        <f t="shared" ca="1" si="37"/>
        <v>6</v>
      </c>
      <c r="AO48" s="70">
        <f t="shared" ca="1" si="38"/>
        <v>1</v>
      </c>
      <c r="AP48" s="36"/>
      <c r="AQ48" s="124" t="str">
        <f t="shared" ca="1" si="52"/>
        <v>no</v>
      </c>
      <c r="AR48" s="126" t="str">
        <f t="shared" ca="1" si="53"/>
        <v>no</v>
      </c>
      <c r="AS48" s="121" t="str">
        <f t="shared" ca="1" si="54"/>
        <v>no</v>
      </c>
      <c r="AT48" s="134">
        <f t="shared" ca="1" si="55"/>
        <v>10</v>
      </c>
      <c r="AU48" s="131">
        <f t="shared" ca="1" si="56"/>
        <v>10</v>
      </c>
      <c r="AV48" s="121" t="str">
        <f t="shared" ca="1" si="57"/>
        <v>ok</v>
      </c>
      <c r="AW48" s="117">
        <f t="shared" ca="1" si="58"/>
        <v>3</v>
      </c>
      <c r="AX48" s="114"/>
      <c r="AY48" s="117" t="str">
        <f t="shared" ca="1" si="59"/>
        <v/>
      </c>
      <c r="AZ48" s="121" t="str">
        <f t="shared" ca="1" si="60"/>
        <v>ok</v>
      </c>
      <c r="BA48" s="120" t="str">
        <f t="shared" ca="1" si="61"/>
        <v>no</v>
      </c>
      <c r="BB48" s="36"/>
      <c r="BC48" s="137">
        <f t="shared" ca="1" si="62"/>
        <v>3</v>
      </c>
      <c r="BD48" s="126" t="str">
        <f t="shared" ca="1" si="39"/>
        <v>no</v>
      </c>
      <c r="BE48" s="121" t="str">
        <f t="shared" ca="1" si="40"/>
        <v>no</v>
      </c>
      <c r="BF48" s="120" t="str">
        <f t="shared" ca="1" si="63"/>
        <v>ok</v>
      </c>
      <c r="BG48" s="36"/>
      <c r="BH48" s="124" t="str">
        <f t="shared" ca="1" si="64"/>
        <v>ok</v>
      </c>
      <c r="BI48" s="126" t="str">
        <f t="shared" ca="1" si="65"/>
        <v>no</v>
      </c>
      <c r="BJ48" s="69">
        <f t="shared" ca="1" si="66"/>
        <v>4</v>
      </c>
      <c r="BK48" s="41">
        <f t="shared" ca="1" si="67"/>
        <v>4</v>
      </c>
      <c r="BL48" s="71">
        <f t="shared" ca="1" si="41"/>
        <v>0</v>
      </c>
      <c r="BM48" s="68"/>
      <c r="BN48" s="137">
        <f t="shared" ca="1" si="68"/>
        <v>10</v>
      </c>
      <c r="BO48" s="126" t="str">
        <f t="shared" ca="1" si="69"/>
        <v>ok</v>
      </c>
      <c r="BP48" s="69">
        <f t="shared" ca="1" si="42"/>
        <v>0</v>
      </c>
      <c r="BQ48" s="41">
        <f t="shared" ca="1" si="43"/>
        <v>8</v>
      </c>
      <c r="BR48" s="72">
        <f t="shared" ca="1" si="44"/>
        <v>-8</v>
      </c>
      <c r="BS48" s="68"/>
      <c r="BT48" s="111">
        <v>5</v>
      </c>
      <c r="BU48" s="111">
        <v>5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7"/>
        <v>0.39171034906836621</v>
      </c>
      <c r="CP48" s="40">
        <f t="shared" ca="1" si="0"/>
        <v>38</v>
      </c>
      <c r="CR48" s="37">
        <v>48</v>
      </c>
      <c r="CS48" s="154">
        <v>4</v>
      </c>
      <c r="CT48" s="153">
        <v>9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>
        <f ca="1">IF($AT52="","",VLOOKUP($AT52,$BT$43:$BU$53,2,FALSE))</f>
        <v>10</v>
      </c>
      <c r="E49" s="21"/>
      <c r="F49" s="21"/>
      <c r="G49" s="23"/>
      <c r="H49" s="21"/>
      <c r="I49" s="21"/>
      <c r="J49" s="22">
        <f ca="1">IF($AT53="","",VLOOKUP($AT53,$BT$43:$BU$53,2,FALSE))</f>
        <v>10</v>
      </c>
      <c r="K49" s="21"/>
      <c r="L49" s="24"/>
      <c r="M49" s="20"/>
      <c r="N49" s="24"/>
      <c r="O49" s="21"/>
      <c r="P49" s="22">
        <f ca="1">IF($AT54="","",VLOOKUP($AT54,$BT$43:$BU$53,2,FALSE))</f>
        <v>10</v>
      </c>
      <c r="Q49" s="21"/>
      <c r="R49" s="5"/>
      <c r="S49" s="2"/>
      <c r="T49" s="2"/>
      <c r="U49" s="58" t="s">
        <v>93</v>
      </c>
      <c r="V49" s="2"/>
      <c r="W49" s="2"/>
      <c r="X49" s="37"/>
      <c r="Y49" s="37" t="s">
        <v>62</v>
      </c>
      <c r="Z49" s="59" t="str">
        <f t="shared" ca="1" si="45"/>
        <v>okok</v>
      </c>
      <c r="AA49" s="59" t="str">
        <f t="shared" ca="1" si="46"/>
        <v>nono</v>
      </c>
      <c r="AB49" s="59" t="str">
        <f t="shared" ca="1" si="47"/>
        <v>okok</v>
      </c>
      <c r="AC49" s="43"/>
      <c r="AD49" s="73"/>
      <c r="AE49" s="61" t="s">
        <v>62</v>
      </c>
      <c r="AF49" s="62"/>
      <c r="AG49" s="124" t="str">
        <f t="shared" ca="1" si="34"/>
        <v>ok</v>
      </c>
      <c r="AH49" s="128">
        <f t="shared" ca="1" si="48"/>
        <v>5</v>
      </c>
      <c r="AI49" s="126" t="str">
        <f t="shared" ca="1" si="49"/>
        <v>ok</v>
      </c>
      <c r="AJ49" s="121" t="str">
        <f t="shared" ca="1" si="50"/>
        <v>ok</v>
      </c>
      <c r="AK49" s="121" t="str">
        <f t="shared" ca="1" si="35"/>
        <v>ok</v>
      </c>
      <c r="AL49" s="121" t="str">
        <f t="shared" ca="1" si="51"/>
        <v>no</v>
      </c>
      <c r="AM49" s="69">
        <f t="shared" ca="1" si="36"/>
        <v>6</v>
      </c>
      <c r="AN49" s="41">
        <f t="shared" ca="1" si="37"/>
        <v>3</v>
      </c>
      <c r="AO49" s="70">
        <f t="shared" ca="1" si="38"/>
        <v>3</v>
      </c>
      <c r="AP49" s="36"/>
      <c r="AQ49" s="124" t="str">
        <f t="shared" ca="1" si="52"/>
        <v>no</v>
      </c>
      <c r="AR49" s="126" t="str">
        <f ca="1">IF(AY49=9,"ok","no")</f>
        <v>no</v>
      </c>
      <c r="AS49" s="121" t="str">
        <f t="shared" ca="1" si="54"/>
        <v>no</v>
      </c>
      <c r="AT49" s="134">
        <f ca="1">IF(AY49=9,AY49,IF(AU49=10,AU49,""))</f>
        <v>10</v>
      </c>
      <c r="AU49" s="131">
        <f t="shared" ca="1" si="56"/>
        <v>10</v>
      </c>
      <c r="AV49" s="121" t="str">
        <f t="shared" ca="1" si="57"/>
        <v>ok</v>
      </c>
      <c r="AW49" s="117">
        <f t="shared" ca="1" si="58"/>
        <v>4</v>
      </c>
      <c r="AX49" s="114"/>
      <c r="AY49" s="117" t="str">
        <f t="shared" ca="1" si="59"/>
        <v/>
      </c>
      <c r="AZ49" s="121" t="str">
        <f t="shared" ca="1" si="60"/>
        <v>ok</v>
      </c>
      <c r="BA49" s="120" t="str">
        <f t="shared" ca="1" si="61"/>
        <v>no</v>
      </c>
      <c r="BB49" s="36"/>
      <c r="BC49" s="137">
        <f t="shared" ca="1" si="62"/>
        <v>4</v>
      </c>
      <c r="BD49" s="126" t="str">
        <f t="shared" ca="1" si="39"/>
        <v>no</v>
      </c>
      <c r="BE49" s="121" t="str">
        <f t="shared" ca="1" si="40"/>
        <v>no</v>
      </c>
      <c r="BF49" s="120" t="str">
        <f t="shared" ca="1" si="63"/>
        <v>ok</v>
      </c>
      <c r="BG49" s="36"/>
      <c r="BH49" s="124" t="str">
        <f t="shared" ca="1" si="64"/>
        <v>ok</v>
      </c>
      <c r="BI49" s="126" t="str">
        <f t="shared" ca="1" si="65"/>
        <v>no</v>
      </c>
      <c r="BJ49" s="69">
        <f t="shared" ca="1" si="66"/>
        <v>5</v>
      </c>
      <c r="BK49" s="41">
        <f t="shared" ca="1" si="67"/>
        <v>5</v>
      </c>
      <c r="BL49" s="71">
        <f t="shared" ca="1" si="41"/>
        <v>0</v>
      </c>
      <c r="BM49" s="68"/>
      <c r="BN49" s="137">
        <f t="shared" ca="1" si="68"/>
        <v>10</v>
      </c>
      <c r="BO49" s="126" t="str">
        <f t="shared" ca="1" si="69"/>
        <v>ok</v>
      </c>
      <c r="BP49" s="69">
        <f t="shared" ca="1" si="42"/>
        <v>5</v>
      </c>
      <c r="BQ49" s="41">
        <f t="shared" ca="1" si="43"/>
        <v>9</v>
      </c>
      <c r="BR49" s="72">
        <f t="shared" ca="1" si="44"/>
        <v>-4</v>
      </c>
      <c r="BS49" s="68"/>
      <c r="BT49" s="111">
        <v>6</v>
      </c>
      <c r="BU49" s="111">
        <v>6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7"/>
        <v>0.8340986964126712</v>
      </c>
      <c r="CP49" s="40">
        <f t="shared" ca="1" si="0"/>
        <v>14</v>
      </c>
      <c r="CR49" s="37">
        <v>49</v>
      </c>
      <c r="CS49" s="154">
        <v>5</v>
      </c>
      <c r="CT49" s="153">
        <v>6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>
        <f ca="1">IF($AH52="","",VLOOKUP($AH52,$BT$43:$BU$53,2,FALSE))</f>
        <v>4</v>
      </c>
      <c r="D50" s="32">
        <f ca="1">IF($BC52="","",VLOOKUP($BC52,$BT$43:$BU$53,2,FALSE))</f>
        <v>1</v>
      </c>
      <c r="E50" s="32">
        <f ca="1">IF($BN52="","",VLOOKUP($BN52,$BT$43:$BU$53,2,FALSE))</f>
        <v>10</v>
      </c>
      <c r="F50" s="8"/>
      <c r="G50" s="6" t="str">
        <f>G23</f>
        <v>⑪</v>
      </c>
      <c r="H50" s="7"/>
      <c r="I50" s="32">
        <f ca="1">IF($AH53="","",VLOOKUP($AH53,$BT$43:$BU$53,2,FALSE))</f>
        <v>3</v>
      </c>
      <c r="J50" s="32">
        <f ca="1">IF($BC53="","",VLOOKUP($BC53,$BT$43:$BU$53,2,FALSE))</f>
        <v>6</v>
      </c>
      <c r="K50" s="32">
        <f ca="1">IF($BN53="","",VLOOKUP($BN53,$BT$43:$BU$53,2,FALSE))</f>
        <v>10</v>
      </c>
      <c r="L50" s="8"/>
      <c r="M50" s="6" t="str">
        <f>M23</f>
        <v>⑫</v>
      </c>
      <c r="N50" s="7"/>
      <c r="O50" s="32">
        <f ca="1">IF($AH54="","",VLOOKUP($AH54,$BT$43:$BU$53,2,FALSE))</f>
        <v>6</v>
      </c>
      <c r="P50" s="32">
        <f ca="1">IF($BC54="","",VLOOKUP($BC54,$BT$43:$BU$53,2,FALSE))</f>
        <v>8</v>
      </c>
      <c r="Q50" s="32">
        <f ca="1">IF($BN54="","",VLOOKUP($BN54,$BT$43:$BU$53,2,FALSE))</f>
        <v>10</v>
      </c>
      <c r="R50" s="8"/>
      <c r="S50" s="2"/>
      <c r="T50" s="2"/>
      <c r="U50" s="58" t="s">
        <v>88</v>
      </c>
      <c r="V50" s="2"/>
      <c r="W50" s="2"/>
      <c r="X50" s="37"/>
      <c r="Y50" s="37" t="s">
        <v>63</v>
      </c>
      <c r="Z50" s="59" t="str">
        <f t="shared" ca="1" si="45"/>
        <v>okok</v>
      </c>
      <c r="AA50" s="59" t="str">
        <f t="shared" ca="1" si="46"/>
        <v>nono</v>
      </c>
      <c r="AB50" s="59" t="str">
        <f t="shared" ca="1" si="47"/>
        <v>okok</v>
      </c>
      <c r="AC50" s="43"/>
      <c r="AD50" s="35"/>
      <c r="AE50" s="61" t="s">
        <v>63</v>
      </c>
      <c r="AF50" s="62"/>
      <c r="AG50" s="124" t="str">
        <f t="shared" ca="1" si="34"/>
        <v>ok</v>
      </c>
      <c r="AH50" s="128">
        <f t="shared" ca="1" si="48"/>
        <v>7</v>
      </c>
      <c r="AI50" s="126" t="str">
        <f t="shared" ca="1" si="49"/>
        <v>ok</v>
      </c>
      <c r="AJ50" s="121" t="str">
        <f t="shared" ca="1" si="50"/>
        <v>ok</v>
      </c>
      <c r="AK50" s="121" t="str">
        <f t="shared" ca="1" si="35"/>
        <v>ok</v>
      </c>
      <c r="AL50" s="121" t="str">
        <f t="shared" ca="1" si="51"/>
        <v>no</v>
      </c>
      <c r="AM50" s="69">
        <f t="shared" ca="1" si="36"/>
        <v>8</v>
      </c>
      <c r="AN50" s="41">
        <f t="shared" ca="1" si="37"/>
        <v>3</v>
      </c>
      <c r="AO50" s="70">
        <f t="shared" ca="1" si="38"/>
        <v>5</v>
      </c>
      <c r="AP50" s="36"/>
      <c r="AQ50" s="124" t="str">
        <f t="shared" ca="1" si="52"/>
        <v>no</v>
      </c>
      <c r="AR50" s="126" t="str">
        <f t="shared" ca="1" si="53"/>
        <v>no</v>
      </c>
      <c r="AS50" s="121" t="str">
        <f t="shared" ca="1" si="54"/>
        <v>no</v>
      </c>
      <c r="AT50" s="134">
        <f t="shared" ca="1" si="55"/>
        <v>10</v>
      </c>
      <c r="AU50" s="131">
        <f t="shared" ca="1" si="56"/>
        <v>10</v>
      </c>
      <c r="AV50" s="121" t="str">
        <f t="shared" ca="1" si="57"/>
        <v>ok</v>
      </c>
      <c r="AW50" s="117">
        <f t="shared" ca="1" si="58"/>
        <v>0</v>
      </c>
      <c r="AX50" s="114"/>
      <c r="AY50" s="117" t="str">
        <f t="shared" ca="1" si="59"/>
        <v/>
      </c>
      <c r="AZ50" s="121" t="str">
        <f t="shared" ca="1" si="60"/>
        <v>ok</v>
      </c>
      <c r="BA50" s="120" t="str">
        <f t="shared" ca="1" si="61"/>
        <v>no</v>
      </c>
      <c r="BB50" s="36"/>
      <c r="BC50" s="137">
        <f t="shared" ca="1" si="62"/>
        <v>0</v>
      </c>
      <c r="BD50" s="126" t="str">
        <f t="shared" ca="1" si="39"/>
        <v>no</v>
      </c>
      <c r="BE50" s="121" t="str">
        <f t="shared" ca="1" si="40"/>
        <v>no</v>
      </c>
      <c r="BF50" s="120" t="str">
        <f t="shared" ca="1" si="63"/>
        <v>ok</v>
      </c>
      <c r="BG50" s="36"/>
      <c r="BH50" s="124" t="str">
        <f t="shared" ca="1" si="64"/>
        <v>ok</v>
      </c>
      <c r="BI50" s="126" t="str">
        <f t="shared" ca="1" si="65"/>
        <v>no</v>
      </c>
      <c r="BJ50" s="69">
        <f t="shared" ca="1" si="66"/>
        <v>1</v>
      </c>
      <c r="BK50" s="41">
        <f t="shared" ca="1" si="67"/>
        <v>1</v>
      </c>
      <c r="BL50" s="71">
        <f t="shared" ca="1" si="41"/>
        <v>0</v>
      </c>
      <c r="BM50" s="68"/>
      <c r="BN50" s="137">
        <f t="shared" ca="1" si="68"/>
        <v>10</v>
      </c>
      <c r="BO50" s="126" t="str">
        <f t="shared" ca="1" si="69"/>
        <v>ok</v>
      </c>
      <c r="BP50" s="69">
        <f t="shared" ca="1" si="42"/>
        <v>6</v>
      </c>
      <c r="BQ50" s="41">
        <f t="shared" ca="1" si="43"/>
        <v>8</v>
      </c>
      <c r="BR50" s="72">
        <f t="shared" ca="1" si="44"/>
        <v>-2</v>
      </c>
      <c r="BS50" s="68"/>
      <c r="BT50" s="111">
        <v>7</v>
      </c>
      <c r="BU50" s="111">
        <v>7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7"/>
        <v>0.52869923950759445</v>
      </c>
      <c r="CP50" s="40">
        <f t="shared" ca="1" si="0"/>
        <v>24</v>
      </c>
      <c r="CR50" s="37">
        <v>50</v>
      </c>
      <c r="CS50" s="154">
        <v>5</v>
      </c>
      <c r="CT50" s="153">
        <v>7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5</v>
      </c>
      <c r="D51" s="11">
        <f t="shared" ca="1" si="72"/>
        <v>2</v>
      </c>
      <c r="E51" s="11">
        <f t="shared" ca="1" si="72"/>
        <v>4</v>
      </c>
      <c r="F51" s="8"/>
      <c r="G51" s="9"/>
      <c r="H51" s="10"/>
      <c r="I51" s="11">
        <f t="shared" ca="1" si="72"/>
        <v>4</v>
      </c>
      <c r="J51" s="11">
        <f t="shared" ca="1" si="72"/>
        <v>7</v>
      </c>
      <c r="K51" s="11">
        <f t="shared" ca="1" si="72"/>
        <v>7</v>
      </c>
      <c r="L51" s="8"/>
      <c r="M51" s="9"/>
      <c r="N51" s="10"/>
      <c r="O51" s="11">
        <f t="shared" ca="1" si="72"/>
        <v>7</v>
      </c>
      <c r="P51" s="11">
        <f t="shared" ca="1" si="72"/>
        <v>9</v>
      </c>
      <c r="Q51" s="11">
        <f t="shared" ca="1" si="72"/>
        <v>5</v>
      </c>
      <c r="R51" s="8"/>
      <c r="S51" s="2"/>
      <c r="T51" s="2"/>
      <c r="U51" s="58" t="s">
        <v>89</v>
      </c>
      <c r="V51" s="2"/>
      <c r="W51" s="2"/>
      <c r="X51" s="37"/>
      <c r="Y51" s="37" t="s">
        <v>64</v>
      </c>
      <c r="Z51" s="59" t="str">
        <f t="shared" ca="1" si="45"/>
        <v>okok</v>
      </c>
      <c r="AA51" s="59" t="str">
        <f t="shared" ca="1" si="46"/>
        <v>nono</v>
      </c>
      <c r="AB51" s="59" t="str">
        <f t="shared" ca="1" si="47"/>
        <v>okok</v>
      </c>
      <c r="AC51" s="43"/>
      <c r="AD51" s="35"/>
      <c r="AE51" s="61" t="s">
        <v>64</v>
      </c>
      <c r="AF51" s="62"/>
      <c r="AG51" s="124" t="str">
        <f t="shared" ca="1" si="34"/>
        <v>ok</v>
      </c>
      <c r="AH51" s="128">
        <f t="shared" ca="1" si="48"/>
        <v>4</v>
      </c>
      <c r="AI51" s="126" t="str">
        <f t="shared" ca="1" si="49"/>
        <v>ok</v>
      </c>
      <c r="AJ51" s="121" t="str">
        <f t="shared" ca="1" si="50"/>
        <v>ok</v>
      </c>
      <c r="AK51" s="121" t="str">
        <f t="shared" ca="1" si="35"/>
        <v>ok</v>
      </c>
      <c r="AL51" s="121" t="str">
        <f t="shared" ca="1" si="51"/>
        <v>no</v>
      </c>
      <c r="AM51" s="69">
        <f t="shared" ca="1" si="36"/>
        <v>5</v>
      </c>
      <c r="AN51" s="41">
        <f t="shared" ca="1" si="37"/>
        <v>3</v>
      </c>
      <c r="AO51" s="70">
        <f t="shared" ca="1" si="38"/>
        <v>2</v>
      </c>
      <c r="AP51" s="36"/>
      <c r="AQ51" s="124" t="str">
        <f t="shared" ca="1" si="52"/>
        <v>no</v>
      </c>
      <c r="AR51" s="126" t="str">
        <f t="shared" ca="1" si="53"/>
        <v>no</v>
      </c>
      <c r="AS51" s="121" t="str">
        <f t="shared" ca="1" si="54"/>
        <v>no</v>
      </c>
      <c r="AT51" s="134">
        <f t="shared" ca="1" si="55"/>
        <v>10</v>
      </c>
      <c r="AU51" s="131">
        <f t="shared" ca="1" si="56"/>
        <v>10</v>
      </c>
      <c r="AV51" s="121" t="str">
        <f t="shared" ca="1" si="57"/>
        <v>ok</v>
      </c>
      <c r="AW51" s="117">
        <f t="shared" ca="1" si="58"/>
        <v>7</v>
      </c>
      <c r="AX51" s="114"/>
      <c r="AY51" s="117" t="str">
        <f t="shared" ca="1" si="59"/>
        <v/>
      </c>
      <c r="AZ51" s="121" t="str">
        <f t="shared" ca="1" si="60"/>
        <v>ok</v>
      </c>
      <c r="BA51" s="120" t="str">
        <f t="shared" ca="1" si="61"/>
        <v>no</v>
      </c>
      <c r="BB51" s="36"/>
      <c r="BC51" s="137">
        <f t="shared" ca="1" si="62"/>
        <v>7</v>
      </c>
      <c r="BD51" s="126" t="str">
        <f t="shared" ca="1" si="39"/>
        <v>no</v>
      </c>
      <c r="BE51" s="121" t="str">
        <f t="shared" ca="1" si="40"/>
        <v>no</v>
      </c>
      <c r="BF51" s="120" t="str">
        <f t="shared" ca="1" si="63"/>
        <v>ok</v>
      </c>
      <c r="BG51" s="36"/>
      <c r="BH51" s="124" t="str">
        <f t="shared" ca="1" si="64"/>
        <v>ok</v>
      </c>
      <c r="BI51" s="126" t="str">
        <f t="shared" ca="1" si="65"/>
        <v>no</v>
      </c>
      <c r="BJ51" s="69">
        <f t="shared" ca="1" si="66"/>
        <v>8</v>
      </c>
      <c r="BK51" s="41">
        <f t="shared" ca="1" si="67"/>
        <v>8</v>
      </c>
      <c r="BL51" s="71">
        <f t="shared" ca="1" si="41"/>
        <v>0</v>
      </c>
      <c r="BM51" s="68"/>
      <c r="BN51" s="137">
        <f t="shared" ca="1" si="68"/>
        <v>10</v>
      </c>
      <c r="BO51" s="126" t="str">
        <f t="shared" ca="1" si="69"/>
        <v>ok</v>
      </c>
      <c r="BP51" s="69">
        <f t="shared" ca="1" si="42"/>
        <v>2</v>
      </c>
      <c r="BQ51" s="41">
        <f t="shared" ca="1" si="43"/>
        <v>9</v>
      </c>
      <c r="BR51" s="72">
        <f t="shared" ca="1" si="44"/>
        <v>-7</v>
      </c>
      <c r="BS51" s="68"/>
      <c r="BT51" s="111">
        <v>8</v>
      </c>
      <c r="BU51" s="111">
        <v>8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7"/>
        <v>0.90949093821457883</v>
      </c>
      <c r="CP51" s="40">
        <f t="shared" ca="1" si="0"/>
        <v>4</v>
      </c>
      <c r="CR51" s="37">
        <v>51</v>
      </c>
      <c r="CS51" s="154">
        <v>5</v>
      </c>
      <c r="CT51" s="153">
        <v>8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2</v>
      </c>
      <c r="D52" s="13">
        <f t="shared" ca="1" si="73"/>
        <v>2</v>
      </c>
      <c r="E52" s="13">
        <f t="shared" ca="1" si="73"/>
        <v>7</v>
      </c>
      <c r="F52" s="8"/>
      <c r="G52" s="9"/>
      <c r="H52" s="12" t="str">
        <f t="shared" si="73"/>
        <v>－</v>
      </c>
      <c r="I52" s="13">
        <f t="shared" ca="1" si="73"/>
        <v>3</v>
      </c>
      <c r="J52" s="13">
        <f t="shared" ca="1" si="73"/>
        <v>7</v>
      </c>
      <c r="K52" s="13">
        <f t="shared" ca="1" si="73"/>
        <v>8</v>
      </c>
      <c r="L52" s="8"/>
      <c r="M52" s="9"/>
      <c r="N52" s="12" t="str">
        <f t="shared" si="73"/>
        <v>－</v>
      </c>
      <c r="O52" s="13">
        <f t="shared" ca="1" si="73"/>
        <v>4</v>
      </c>
      <c r="P52" s="13">
        <f t="shared" ca="1" si="73"/>
        <v>9</v>
      </c>
      <c r="Q52" s="13">
        <f t="shared" ca="1" si="73"/>
        <v>6</v>
      </c>
      <c r="R52" s="8"/>
      <c r="S52" s="2"/>
      <c r="T52" s="2"/>
      <c r="U52" s="58" t="s">
        <v>90</v>
      </c>
      <c r="V52" s="2"/>
      <c r="W52" s="2"/>
      <c r="X52" s="37"/>
      <c r="Y52" s="37" t="s">
        <v>65</v>
      </c>
      <c r="Z52" s="59" t="str">
        <f t="shared" ca="1" si="45"/>
        <v>okok</v>
      </c>
      <c r="AA52" s="59" t="str">
        <f t="shared" ca="1" si="46"/>
        <v>nono</v>
      </c>
      <c r="AB52" s="59" t="str">
        <f t="shared" ca="1" si="47"/>
        <v>okok</v>
      </c>
      <c r="AC52" s="43"/>
      <c r="AD52" s="35"/>
      <c r="AE52" s="61" t="s">
        <v>65</v>
      </c>
      <c r="AF52" s="62"/>
      <c r="AG52" s="124" t="str">
        <f t="shared" ca="1" si="34"/>
        <v>ok</v>
      </c>
      <c r="AH52" s="128">
        <f t="shared" ca="1" si="48"/>
        <v>4</v>
      </c>
      <c r="AI52" s="126" t="str">
        <f t="shared" ca="1" si="49"/>
        <v>ok</v>
      </c>
      <c r="AJ52" s="121" t="str">
        <f t="shared" ca="1" si="50"/>
        <v>ok</v>
      </c>
      <c r="AK52" s="121" t="str">
        <f t="shared" ca="1" si="35"/>
        <v>ok</v>
      </c>
      <c r="AL52" s="121" t="str">
        <f t="shared" ca="1" si="51"/>
        <v>no</v>
      </c>
      <c r="AM52" s="69">
        <f t="shared" ca="1" si="36"/>
        <v>5</v>
      </c>
      <c r="AN52" s="41">
        <f t="shared" ca="1" si="37"/>
        <v>2</v>
      </c>
      <c r="AO52" s="70">
        <f t="shared" ca="1" si="38"/>
        <v>3</v>
      </c>
      <c r="AP52" s="36"/>
      <c r="AQ52" s="124" t="str">
        <f t="shared" ca="1" si="52"/>
        <v>no</v>
      </c>
      <c r="AR52" s="126" t="str">
        <f t="shared" ca="1" si="53"/>
        <v>no</v>
      </c>
      <c r="AS52" s="121" t="str">
        <f t="shared" ca="1" si="54"/>
        <v>no</v>
      </c>
      <c r="AT52" s="134">
        <f t="shared" ca="1" si="55"/>
        <v>10</v>
      </c>
      <c r="AU52" s="131">
        <f t="shared" ca="1" si="56"/>
        <v>10</v>
      </c>
      <c r="AV52" s="121" t="str">
        <f t="shared" ca="1" si="57"/>
        <v>ok</v>
      </c>
      <c r="AW52" s="117">
        <f t="shared" ca="1" si="58"/>
        <v>1</v>
      </c>
      <c r="AX52" s="114"/>
      <c r="AY52" s="117" t="str">
        <f t="shared" ca="1" si="59"/>
        <v/>
      </c>
      <c r="AZ52" s="121" t="str">
        <f t="shared" ca="1" si="60"/>
        <v>ok</v>
      </c>
      <c r="BA52" s="120" t="str">
        <f t="shared" ca="1" si="61"/>
        <v>no</v>
      </c>
      <c r="BB52" s="36"/>
      <c r="BC52" s="137">
        <f t="shared" ca="1" si="62"/>
        <v>1</v>
      </c>
      <c r="BD52" s="126" t="str">
        <f t="shared" ca="1" si="39"/>
        <v>no</v>
      </c>
      <c r="BE52" s="121" t="str">
        <f t="shared" ca="1" si="40"/>
        <v>no</v>
      </c>
      <c r="BF52" s="120" t="str">
        <f t="shared" ca="1" si="63"/>
        <v>ok</v>
      </c>
      <c r="BG52" s="36"/>
      <c r="BH52" s="124" t="str">
        <f t="shared" ca="1" si="64"/>
        <v>ok</v>
      </c>
      <c r="BI52" s="126" t="str">
        <f t="shared" ca="1" si="65"/>
        <v>no</v>
      </c>
      <c r="BJ52" s="69">
        <f t="shared" ca="1" si="66"/>
        <v>2</v>
      </c>
      <c r="BK52" s="41">
        <f t="shared" ca="1" si="67"/>
        <v>2</v>
      </c>
      <c r="BL52" s="71">
        <f t="shared" ca="1" si="41"/>
        <v>0</v>
      </c>
      <c r="BM52" s="68"/>
      <c r="BN52" s="137">
        <f t="shared" ca="1" si="68"/>
        <v>10</v>
      </c>
      <c r="BO52" s="126" t="str">
        <f t="shared" ca="1" si="69"/>
        <v>ok</v>
      </c>
      <c r="BP52" s="69">
        <f t="shared" ca="1" si="42"/>
        <v>4</v>
      </c>
      <c r="BQ52" s="41">
        <f t="shared" ca="1" si="43"/>
        <v>7</v>
      </c>
      <c r="BR52" s="72">
        <f t="shared" ca="1" si="44"/>
        <v>-3</v>
      </c>
      <c r="BS52" s="68"/>
      <c r="BT52" s="111">
        <v>9</v>
      </c>
      <c r="BU52" s="111">
        <v>9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7"/>
        <v>0.4233749032577856</v>
      </c>
      <c r="CP52" s="40">
        <f t="shared" ca="1" si="0"/>
        <v>35</v>
      </c>
      <c r="CR52" s="37">
        <v>52</v>
      </c>
      <c r="CS52" s="154">
        <v>5</v>
      </c>
      <c r="CT52" s="153">
        <v>9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2</v>
      </c>
      <c r="D53" s="30">
        <f ca="1">MOD(ROUNDDOWN(AM38/10,0),10)</f>
        <v>9</v>
      </c>
      <c r="E53" s="30">
        <f ca="1">MOD(AM38,10)</f>
        <v>7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9</v>
      </c>
      <c r="K53" s="30">
        <f ca="1">MOD(AM39,10)</f>
        <v>9</v>
      </c>
      <c r="L53" s="8"/>
      <c r="M53" s="9"/>
      <c r="N53" s="29"/>
      <c r="O53" s="30">
        <f ca="1">MOD(ROUNDDOWN(AM40/100,0),10)</f>
        <v>2</v>
      </c>
      <c r="P53" s="30">
        <f ca="1">MOD(ROUNDDOWN(AM40/10,0),10)</f>
        <v>9</v>
      </c>
      <c r="Q53" s="30">
        <f ca="1">MOD(AM40,10)</f>
        <v>9</v>
      </c>
      <c r="R53" s="8"/>
      <c r="S53" s="2"/>
      <c r="T53" s="2"/>
      <c r="U53" s="58" t="s">
        <v>91</v>
      </c>
      <c r="V53" s="2"/>
      <c r="W53" s="2"/>
      <c r="X53" s="37"/>
      <c r="Y53" s="37" t="s">
        <v>66</v>
      </c>
      <c r="Z53" s="59" t="str">
        <f t="shared" ca="1" si="45"/>
        <v>okok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66</v>
      </c>
      <c r="AF53" s="62"/>
      <c r="AG53" s="124" t="str">
        <f t="shared" ca="1" si="34"/>
        <v>ok</v>
      </c>
      <c r="AH53" s="128">
        <f t="shared" ca="1" si="48"/>
        <v>3</v>
      </c>
      <c r="AI53" s="126" t="str">
        <f t="shared" ca="1" si="49"/>
        <v>ok</v>
      </c>
      <c r="AJ53" s="121" t="str">
        <f t="shared" ca="1" si="50"/>
        <v>ok</v>
      </c>
      <c r="AK53" s="121" t="str">
        <f t="shared" ca="1" si="35"/>
        <v>ok</v>
      </c>
      <c r="AL53" s="121" t="str">
        <f t="shared" ca="1" si="51"/>
        <v>no</v>
      </c>
      <c r="AM53" s="69">
        <f t="shared" ca="1" si="36"/>
        <v>4</v>
      </c>
      <c r="AN53" s="41">
        <f t="shared" ca="1" si="37"/>
        <v>3</v>
      </c>
      <c r="AO53" s="70">
        <f t="shared" ca="1" si="38"/>
        <v>1</v>
      </c>
      <c r="AP53" s="36"/>
      <c r="AQ53" s="124" t="str">
        <f t="shared" ca="1" si="52"/>
        <v>no</v>
      </c>
      <c r="AR53" s="126" t="str">
        <f t="shared" ca="1" si="53"/>
        <v>no</v>
      </c>
      <c r="AS53" s="121" t="str">
        <f t="shared" ca="1" si="54"/>
        <v>no</v>
      </c>
      <c r="AT53" s="134">
        <f t="shared" ca="1" si="55"/>
        <v>10</v>
      </c>
      <c r="AU53" s="131">
        <f t="shared" ca="1" si="56"/>
        <v>10</v>
      </c>
      <c r="AV53" s="121" t="str">
        <f t="shared" ca="1" si="57"/>
        <v>ok</v>
      </c>
      <c r="AW53" s="117">
        <f t="shared" ca="1" si="58"/>
        <v>6</v>
      </c>
      <c r="AX53" s="114"/>
      <c r="AY53" s="117" t="str">
        <f t="shared" ca="1" si="59"/>
        <v/>
      </c>
      <c r="AZ53" s="121" t="str">
        <f t="shared" ca="1" si="60"/>
        <v>ok</v>
      </c>
      <c r="BA53" s="120" t="str">
        <f t="shared" ca="1" si="61"/>
        <v>no</v>
      </c>
      <c r="BB53" s="36"/>
      <c r="BC53" s="137">
        <f t="shared" ca="1" si="62"/>
        <v>6</v>
      </c>
      <c r="BD53" s="126" t="str">
        <f t="shared" ca="1" si="39"/>
        <v>no</v>
      </c>
      <c r="BE53" s="121" t="str">
        <f t="shared" ca="1" si="40"/>
        <v>no</v>
      </c>
      <c r="BF53" s="120" t="str">
        <f t="shared" ca="1" si="63"/>
        <v>ok</v>
      </c>
      <c r="BG53" s="36"/>
      <c r="BH53" s="124" t="str">
        <f t="shared" ca="1" si="64"/>
        <v>ok</v>
      </c>
      <c r="BI53" s="126" t="str">
        <f t="shared" ca="1" si="65"/>
        <v>no</v>
      </c>
      <c r="BJ53" s="69">
        <f t="shared" ca="1" si="66"/>
        <v>7</v>
      </c>
      <c r="BK53" s="41">
        <f t="shared" ca="1" si="67"/>
        <v>7</v>
      </c>
      <c r="BL53" s="71">
        <f t="shared" ca="1" si="41"/>
        <v>0</v>
      </c>
      <c r="BM53" s="68"/>
      <c r="BN53" s="137">
        <f t="shared" ca="1" si="68"/>
        <v>10</v>
      </c>
      <c r="BO53" s="126" t="str">
        <f t="shared" ca="1" si="69"/>
        <v>ok</v>
      </c>
      <c r="BP53" s="69">
        <f t="shared" ca="1" si="42"/>
        <v>7</v>
      </c>
      <c r="BQ53" s="41">
        <f t="shared" ca="1" si="43"/>
        <v>8</v>
      </c>
      <c r="BR53" s="72">
        <f t="shared" ca="1" si="44"/>
        <v>-1</v>
      </c>
      <c r="BS53" s="68"/>
      <c r="BT53" s="112">
        <v>10</v>
      </c>
      <c r="BU53" s="112">
        <v>10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7"/>
        <v>0.82334680180343789</v>
      </c>
      <c r="CP53" s="40">
        <f t="shared" ca="1" si="0"/>
        <v>15</v>
      </c>
      <c r="CR53" s="37">
        <v>53</v>
      </c>
      <c r="CS53" s="154">
        <v>6</v>
      </c>
      <c r="CT53" s="153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92</v>
      </c>
      <c r="V54" s="2"/>
      <c r="W54" s="2"/>
      <c r="X54" s="37"/>
      <c r="Y54" s="37" t="s">
        <v>67</v>
      </c>
      <c r="Z54" s="59" t="str">
        <f t="shared" ca="1" si="45"/>
        <v>okok</v>
      </c>
      <c r="AA54" s="59" t="str">
        <f t="shared" ca="1" si="46"/>
        <v>nono</v>
      </c>
      <c r="AB54" s="59" t="str">
        <f t="shared" ca="1" si="47"/>
        <v>okok</v>
      </c>
      <c r="AC54" s="75"/>
      <c r="AD54" s="60"/>
      <c r="AE54" s="61" t="s">
        <v>67</v>
      </c>
      <c r="AF54" s="62"/>
      <c r="AG54" s="125" t="str">
        <f t="shared" ca="1" si="34"/>
        <v>ok</v>
      </c>
      <c r="AH54" s="129">
        <f t="shared" ca="1" si="48"/>
        <v>6</v>
      </c>
      <c r="AI54" s="126" t="str">
        <f t="shared" ca="1" si="49"/>
        <v>ok</v>
      </c>
      <c r="AJ54" s="121" t="str">
        <f t="shared" ca="1" si="50"/>
        <v>ok</v>
      </c>
      <c r="AK54" s="121" t="str">
        <f t="shared" ca="1" si="35"/>
        <v>ok</v>
      </c>
      <c r="AL54" s="121" t="str">
        <f t="shared" ca="1" si="51"/>
        <v>no</v>
      </c>
      <c r="AM54" s="76">
        <f t="shared" ca="1" si="36"/>
        <v>7</v>
      </c>
      <c r="AN54" s="77">
        <f t="shared" ca="1" si="37"/>
        <v>4</v>
      </c>
      <c r="AO54" s="78">
        <f t="shared" ca="1" si="38"/>
        <v>3</v>
      </c>
      <c r="AP54" s="36"/>
      <c r="AQ54" s="125" t="str">
        <f t="shared" ca="1" si="52"/>
        <v>no</v>
      </c>
      <c r="AR54" s="126" t="str">
        <f ca="1">IF(AY54=9,"ok","no")</f>
        <v>no</v>
      </c>
      <c r="AS54" s="121" t="str">
        <f t="shared" ca="1" si="54"/>
        <v>no</v>
      </c>
      <c r="AT54" s="135">
        <f t="shared" ca="1" si="55"/>
        <v>10</v>
      </c>
      <c r="AU54" s="132">
        <f t="shared" ca="1" si="56"/>
        <v>10</v>
      </c>
      <c r="AV54" s="121" t="str">
        <f t="shared" ca="1" si="57"/>
        <v>ok</v>
      </c>
      <c r="AW54" s="118">
        <f t="shared" ca="1" si="58"/>
        <v>8</v>
      </c>
      <c r="AX54" s="114"/>
      <c r="AY54" s="118" t="str">
        <f t="shared" ca="1" si="59"/>
        <v/>
      </c>
      <c r="AZ54" s="121" t="str">
        <f t="shared" ca="1" si="60"/>
        <v>ok</v>
      </c>
      <c r="BA54" s="120" t="str">
        <f t="shared" ca="1" si="61"/>
        <v>no</v>
      </c>
      <c r="BB54" s="36"/>
      <c r="BC54" s="138">
        <f t="shared" ca="1" si="62"/>
        <v>8</v>
      </c>
      <c r="BD54" s="126" t="str">
        <f t="shared" ca="1" si="39"/>
        <v>no</v>
      </c>
      <c r="BE54" s="121" t="str">
        <f t="shared" ca="1" si="40"/>
        <v>no</v>
      </c>
      <c r="BF54" s="120" t="str">
        <f t="shared" ca="1" si="63"/>
        <v>ok</v>
      </c>
      <c r="BG54" s="36"/>
      <c r="BH54" s="125" t="str">
        <f t="shared" ca="1" si="64"/>
        <v>ok</v>
      </c>
      <c r="BI54" s="126" t="str">
        <f t="shared" ca="1" si="65"/>
        <v>no</v>
      </c>
      <c r="BJ54" s="76">
        <f t="shared" ca="1" si="66"/>
        <v>9</v>
      </c>
      <c r="BK54" s="77">
        <f t="shared" ca="1" si="67"/>
        <v>9</v>
      </c>
      <c r="BL54" s="79">
        <f t="shared" ca="1" si="41"/>
        <v>0</v>
      </c>
      <c r="BM54" s="68"/>
      <c r="BN54" s="138">
        <f t="shared" ca="1" si="68"/>
        <v>10</v>
      </c>
      <c r="BO54" s="126" t="str">
        <f t="shared" ca="1" si="69"/>
        <v>ok</v>
      </c>
      <c r="BP54" s="76">
        <f t="shared" ca="1" si="42"/>
        <v>5</v>
      </c>
      <c r="BQ54" s="77">
        <f t="shared" ca="1" si="43"/>
        <v>6</v>
      </c>
      <c r="BR54" s="80">
        <f t="shared" ca="1" si="44"/>
        <v>-1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7"/>
        <v>0.16206021635034984</v>
      </c>
      <c r="CP54" s="40">
        <f t="shared" ca="1" si="0"/>
        <v>56</v>
      </c>
      <c r="CR54" s="37">
        <v>54</v>
      </c>
      <c r="CS54" s="154">
        <v>6</v>
      </c>
      <c r="CT54" s="153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>
        <f t="shared" ca="1" si="7"/>
        <v>0.25490108772657438</v>
      </c>
      <c r="CP55" s="40">
        <f t="shared" ca="1" si="0"/>
        <v>49</v>
      </c>
      <c r="CR55" s="37">
        <v>55</v>
      </c>
      <c r="CS55" s="154">
        <v>6</v>
      </c>
      <c r="CT55" s="153">
        <v>9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39" t="s">
        <v>78</v>
      </c>
      <c r="AH56" s="139" t="s">
        <v>77</v>
      </c>
      <c r="AI56" s="122" t="s">
        <v>68</v>
      </c>
      <c r="AJ56" s="122" t="s">
        <v>44</v>
      </c>
      <c r="AK56" s="122" t="s">
        <v>69</v>
      </c>
      <c r="AL56" s="86" t="s">
        <v>50</v>
      </c>
      <c r="AM56" s="88" t="s">
        <v>74</v>
      </c>
      <c r="AN56" s="88" t="s">
        <v>75</v>
      </c>
      <c r="AO56" s="88" t="s">
        <v>76</v>
      </c>
      <c r="AP56" s="87"/>
      <c r="AQ56" s="139" t="s">
        <v>73</v>
      </c>
      <c r="AR56" s="119" t="s">
        <v>48</v>
      </c>
      <c r="AS56" s="119" t="s">
        <v>70</v>
      </c>
      <c r="AT56" s="139" t="s">
        <v>71</v>
      </c>
      <c r="AU56" s="119" t="s">
        <v>49</v>
      </c>
      <c r="AV56" s="119" t="s">
        <v>50</v>
      </c>
      <c r="AW56" s="119" t="s">
        <v>53</v>
      </c>
      <c r="AX56" s="114"/>
      <c r="AY56" s="119" t="s">
        <v>52</v>
      </c>
      <c r="AZ56" s="119" t="s">
        <v>44</v>
      </c>
      <c r="BA56" s="119" t="s">
        <v>51</v>
      </c>
      <c r="BB56" s="87"/>
      <c r="BC56" s="139" t="s">
        <v>42</v>
      </c>
      <c r="BD56" s="86" t="s">
        <v>39</v>
      </c>
      <c r="BE56" s="86" t="s">
        <v>45</v>
      </c>
      <c r="BF56" s="86" t="s">
        <v>72</v>
      </c>
      <c r="BG56" s="36"/>
      <c r="BH56" s="139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39" t="s">
        <v>43</v>
      </c>
      <c r="BO56" s="140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>
        <f t="shared" ca="1" si="7"/>
        <v>0.15411515183595725</v>
      </c>
      <c r="CP56" s="40">
        <f t="shared" ca="1" si="0"/>
        <v>58</v>
      </c>
      <c r="CR56" s="37">
        <v>56</v>
      </c>
      <c r="CS56" s="154">
        <v>7</v>
      </c>
      <c r="CT56" s="153">
        <v>8</v>
      </c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>
        <f t="shared" ca="1" si="7"/>
        <v>0.41199186124618226</v>
      </c>
      <c r="CP57" s="40">
        <f t="shared" ca="1" si="0"/>
        <v>36</v>
      </c>
      <c r="CR57" s="37">
        <v>57</v>
      </c>
      <c r="CS57" s="154">
        <v>7</v>
      </c>
      <c r="CT57" s="153">
        <v>9</v>
      </c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>
        <f t="shared" ca="1" si="7"/>
        <v>0.8422864724733421</v>
      </c>
      <c r="CP58" s="40">
        <f t="shared" ca="1" si="0"/>
        <v>12</v>
      </c>
      <c r="CR58" s="37">
        <v>58</v>
      </c>
      <c r="CS58" s="154">
        <v>8</v>
      </c>
      <c r="CT58" s="153">
        <v>9</v>
      </c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>
        <f t="shared" ca="1" si="7"/>
        <v>0.87772238457839813</v>
      </c>
      <c r="CP59" s="40">
        <f t="shared" ca="1" si="0"/>
        <v>7</v>
      </c>
      <c r="CR59" s="37">
        <v>59</v>
      </c>
      <c r="CS59" s="155">
        <v>6</v>
      </c>
      <c r="CT59" s="156">
        <v>7</v>
      </c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>
        <f t="shared" ca="1" si="7"/>
        <v>0.92083929336796944</v>
      </c>
      <c r="CP60" s="40">
        <f t="shared" ca="1" si="0"/>
        <v>2</v>
      </c>
      <c r="CR60" s="37">
        <v>60</v>
      </c>
      <c r="CS60" s="155">
        <v>6</v>
      </c>
      <c r="CT60" s="156">
        <v>8</v>
      </c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>
        <f t="shared" ca="1" si="7"/>
        <v>0.51148794660549013</v>
      </c>
      <c r="CP61" s="40">
        <f t="shared" ca="1" si="0"/>
        <v>26</v>
      </c>
      <c r="CR61" s="37">
        <v>61</v>
      </c>
      <c r="CS61" s="155">
        <v>6</v>
      </c>
      <c r="CT61" s="156">
        <v>9</v>
      </c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>
        <f t="shared" ca="1" si="7"/>
        <v>0.66690676574678431</v>
      </c>
      <c r="CP62" s="40">
        <f t="shared" ca="1" si="0"/>
        <v>19</v>
      </c>
      <c r="CR62" s="37">
        <v>62</v>
      </c>
      <c r="CS62" s="155">
        <v>7</v>
      </c>
      <c r="CT62" s="156">
        <v>8</v>
      </c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>
        <f t="shared" ca="1" si="7"/>
        <v>0.27855135217341942</v>
      </c>
      <c r="CP63" s="40">
        <f t="shared" ca="1" si="0"/>
        <v>46</v>
      </c>
      <c r="CR63" s="37">
        <v>63</v>
      </c>
      <c r="CS63" s="155">
        <v>7</v>
      </c>
      <c r="CT63" s="156">
        <v>9</v>
      </c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>
        <f t="shared" ca="1" si="7"/>
        <v>0.22131520664596183</v>
      </c>
      <c r="CP64" s="40">
        <f t="shared" ca="1" si="0"/>
        <v>51</v>
      </c>
      <c r="CR64" s="37">
        <v>64</v>
      </c>
      <c r="CS64" s="155">
        <v>8</v>
      </c>
      <c r="CT64" s="156">
        <v>9</v>
      </c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PtgmbO8fFdvEdk1tficLLqkwiITWyituii+pVosoI6CaiM/VFv0RvsR8LBEg8iq0lTiE9TYMhNYo9XZtuH3jLg==" saltValue="Lbw14GypwBEm4FU85uFBbg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ノーマル③連続くり下がり</vt:lpstr>
      <vt:lpstr>nono</vt:lpstr>
      <vt:lpstr>okok</vt:lpstr>
      <vt:lpstr>ノーマル③連続くり下がり!Print_Area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2023-10-17T04:35:35Z</dcterms:modified>
</cp:coreProperties>
</file>