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⑪(11)-(1.1)(0.1)ミックス" sheetId="2" r:id="rId1"/>
  </sheets>
  <externalReferences>
    <externalReference r:id="rId2"/>
  </externalReferences>
  <definedNames>
    <definedName name="go" localSheetId="0">INDIRECT('⑪(11)-(1.1)(0.1)ミックス'!$AA$40)</definedName>
    <definedName name="hati" localSheetId="0">INDIRECT('⑪(11)-(1.1)(0.1)ミックス'!$AA$43)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INDIRECT('⑪(11)-(1.1)(0.1)ミックス'!$AA$36)</definedName>
    <definedName name="itit">INDIRECT(#REF!)</definedName>
    <definedName name="ju" localSheetId="0">INDIRECT('⑪(11)-(1.1)(0.1)ミックス'!$AA$45)</definedName>
    <definedName name="ju">INDIRECT(#REF!)</definedName>
    <definedName name="juiti" localSheetId="0">INDIRECT('⑪(11)-(1.1)(0.1)ミックス'!$AA$46)</definedName>
    <definedName name="juiti">INDIRECT(#REF!)</definedName>
    <definedName name="juni" localSheetId="0">INDIRECT('⑪(11)-(1.1)(0.1)ミックス'!$AA$47)</definedName>
    <definedName name="juni">INDIRECT(#REF!)</definedName>
    <definedName name="ku" localSheetId="0">INDIRECT('⑪(11)-(1.1)(0.1)ミックス'!$AA$44)</definedName>
    <definedName name="ku">INDIRECT(#REF!)</definedName>
    <definedName name="nana" localSheetId="0">INDIRECT('⑪(11)-(1.1)(0.1)ミックス'!$AA$42)</definedName>
    <definedName name="nana">INDIRECT(#REF!)</definedName>
    <definedName name="ni" localSheetId="0">INDIRECT('⑪(11)-(1.1)(0.1)ミックス'!$AA$37)</definedName>
    <definedName name="ni">INDIRECT(#REF!)</definedName>
    <definedName name="NO" localSheetId="0">'⑪(11)-(1.1)(0.1)ミックス'!$W$39</definedName>
    <definedName name="NO">#REF!</definedName>
    <definedName name="OK" localSheetId="0">'⑪(11)-(1.1)(0.1)ミックス'!$W$40</definedName>
    <definedName name="OK">#REF!</definedName>
    <definedName name="_xlnm.Print_Area" localSheetId="0">'⑪(11)-(1.1)(0.1)ミックス'!$A$1:$U$62</definedName>
    <definedName name="roku" localSheetId="0">INDIRECT('⑪(11)-(1.1)(0.1)ミックス'!$AA$41)</definedName>
    <definedName name="roku">INDIRECT(#REF!)</definedName>
    <definedName name="san" localSheetId="0">INDIRECT('⑪(11)-(1.1)(0.1)ミックス'!$AA$38)</definedName>
    <definedName name="san">INDIRECT(#REF!)</definedName>
    <definedName name="si" localSheetId="0">INDIRECT('⑪(11)-(1.1)(0.1)ミックス'!$AA$39)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P60" i="2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D2" i="2" s="1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Z3" i="2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P36" i="2" l="1"/>
  <c r="AD12" i="2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/>
  <c r="AJ20" i="2" l="1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<sst xmlns="http://schemas.openxmlformats.org/spreadsheetml/2006/main" count="167" uniqueCount="61">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</sst>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14</xdr:row>
      <xdr:rowOff>544286</xdr:rowOff>
    </xdr:from>
    <xdr:to>
      <xdr:col>22</xdr:col>
      <xdr:colOff>367394</xdr:colOff>
      <xdr:row>31</xdr:row>
      <xdr:rowOff>81642</xdr:rowOff>
    </xdr:to>
    <xdr:sp macro="" textlink="">
      <xdr:nvSpPr>
        <xdr:cNvPr id="16" name="角丸四角形吹き出し 15"/>
        <xdr:cNvSpPr/>
      </xdr:nvSpPr>
      <xdr:spPr>
        <a:xfrm>
          <a:off x="8654144" y="5987143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customWidth="1"/>
    <col min="25" max="25" width="2.375" style="1" customWidth="1"/>
    <col min="26" max="26" width="6.75" style="1" customWidth="1"/>
    <col min="27" max="27" width="4.125" style="1" customWidth="1"/>
    <col min="28" max="28" width="6.75" style="1" customWidth="1"/>
    <col min="29" max="29" width="4.125" style="1" customWidth="1"/>
    <col min="30" max="30" width="6.75" style="1" customWidth="1"/>
    <col min="31" max="31" width="5.875" style="1" customWidth="1"/>
    <col min="32" max="32" width="2.625" style="1" customWidth="1"/>
    <col min="33" max="33" width="4.625" style="1" customWidth="1"/>
    <col min="34" max="35" width="2.625" style="1" customWidth="1"/>
    <col min="36" max="36" width="3.625" style="1" customWidth="1"/>
    <col min="37" max="40" width="2.625" style="1" customWidth="1"/>
    <col min="41" max="41" width="3.625" style="1" customWidth="1"/>
    <col min="42" max="42" width="4.625" style="1" customWidth="1"/>
    <col min="43" max="44" width="2.625" style="1" customWidth="1"/>
    <col min="45" max="45" width="5.875" style="1" customWidth="1"/>
    <col min="46" max="46" width="2.875" style="1" customWidth="1"/>
    <col min="47" max="47" width="5.625" style="1" customWidth="1"/>
    <col min="48" max="51" width="4.625" style="1" customWidth="1"/>
    <col min="52" max="52" width="5.625" style="1" customWidth="1"/>
    <col min="53" max="61" width="4.625" style="1" customWidth="1"/>
    <col min="62" max="62" width="5.625" style="1" customWidth="1"/>
    <col min="63" max="66" width="4.625" style="1" customWidth="1"/>
    <col min="67" max="67" width="9" style="1" customWidth="1"/>
    <col min="68" max="68" width="3.75" style="1" customWidth="1"/>
    <col min="69" max="69" width="4.25" style="1" customWidth="1"/>
    <col min="70" max="70" width="4.625" style="1" customWidth="1"/>
    <col min="71" max="73" width="3.375" style="1" customWidth="1"/>
    <col min="74" max="74" width="4.875" style="1" customWidth="1"/>
    <col min="75" max="75" width="9" style="1" customWidth="1"/>
    <col min="76" max="76" width="4.25" style="1" customWidth="1"/>
    <col min="77" max="77" width="4.125" style="1" customWidth="1"/>
    <col min="78" max="78" width="4.625" style="1" customWidth="1"/>
    <col min="79" max="80" width="3.375" style="1" customWidth="1"/>
    <col min="81" max="82" width="4.625" style="1" customWidth="1"/>
    <col min="83" max="83" width="9" style="1" customWidth="1"/>
    <col min="84" max="84" width="4.25" style="1" customWidth="1"/>
    <col min="85" max="85" width="4.125" style="1" customWidth="1"/>
    <col min="86" max="86" width="4.625" style="1" customWidth="1"/>
    <col min="87" max="88" width="3.375" style="1" customWidth="1"/>
    <col min="89" max="16384" width="9" style="1"/>
  </cols>
  <sheetData>
    <row r="1" spans="1:90" ht="33.75" customHeight="1" thickBot="1" x14ac:dyDescent="0.3">
      <c r="A1" s="68" t="s">
        <v>60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Y1" s="2" t="s">
        <v>23</v>
      </c>
      <c r="Z1" s="3">
        <f ca="1">AW1*100+BB1*10+BG1</f>
        <v>670</v>
      </c>
      <c r="AA1" s="3" t="s">
        <v>13</v>
      </c>
      <c r="AB1" s="3">
        <f ca="1">AX1*100+BC1*10+BH1</f>
        <v>52</v>
      </c>
      <c r="AC1" s="3" t="s">
        <v>24</v>
      </c>
      <c r="AD1" s="3">
        <f ca="1">Z1-AB1</f>
        <v>618</v>
      </c>
      <c r="AF1" s="3">
        <f ca="1">AW1</f>
        <v>6</v>
      </c>
      <c r="AG1" s="3">
        <f ca="1">BB1</f>
        <v>7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5</v>
      </c>
      <c r="AM1" s="3" t="s">
        <v>25</v>
      </c>
      <c r="AN1" s="3">
        <f ca="1">BH1</f>
        <v>2</v>
      </c>
      <c r="AO1" s="3" t="s">
        <v>27</v>
      </c>
      <c r="AP1" s="3">
        <f ca="1">MOD(ROUNDDOWN(AD1/100,0),10)</f>
        <v>6</v>
      </c>
      <c r="AQ1" s="3">
        <f ca="1">MOD(ROUNDDOWN(AD1/10,0),10)</f>
        <v>1</v>
      </c>
      <c r="AR1" s="3" t="s">
        <v>25</v>
      </c>
      <c r="AS1" s="3">
        <f ca="1">MOD(ROUNDDOWN(AD1/1,0),10)</f>
        <v>8</v>
      </c>
      <c r="AU1" s="58" t="s">
        <v>22</v>
      </c>
      <c r="AV1" s="3">
        <v>1</v>
      </c>
      <c r="AW1" s="54">
        <f t="shared" ref="AW1:AW12" ca="1" si="0">VLOOKUP($BP1,$BR$1:$BT$100,2,FALSE)</f>
        <v>6</v>
      </c>
      <c r="AX1" s="54">
        <f t="shared" ref="AX1:AX12" ca="1" si="1">VLOOKUP($BP1,$BR$1:$BT$100,3,FALSE)</f>
        <v>0</v>
      </c>
      <c r="AY1" s="41"/>
      <c r="AZ1" s="58" t="s">
        <v>21</v>
      </c>
      <c r="BA1" s="3">
        <v>1</v>
      </c>
      <c r="BB1" s="54">
        <f ca="1">VLOOKUP($BX1,$BZ$1:$CB$100,2,FALSE)</f>
        <v>7</v>
      </c>
      <c r="BC1" s="54">
        <f ca="1">VLOOKUP($BX1,$BZ$1:$CB$100,3,FALSE)</f>
        <v>5</v>
      </c>
      <c r="BD1" s="41"/>
      <c r="BE1" s="61" t="s">
        <v>56</v>
      </c>
      <c r="BF1" s="3">
        <v>1</v>
      </c>
      <c r="BG1" s="54">
        <f ca="1">IF($AW1&lt;&gt;0,0,BL1)</f>
        <v>0</v>
      </c>
      <c r="BH1" s="54">
        <f ca="1">IF(AND($BC1=0,$BM1=0),1,BM1)</f>
        <v>2</v>
      </c>
      <c r="BI1" s="41"/>
      <c r="BJ1" s="58" t="s">
        <v>20</v>
      </c>
      <c r="BK1" s="3">
        <v>1</v>
      </c>
      <c r="BL1" s="53">
        <f t="shared" ref="BL1:BL12" ca="1" si="2">VLOOKUP($CF1,$CH$1:$CJ$100,2,FALSE)</f>
        <v>9</v>
      </c>
      <c r="BM1" s="53">
        <f t="shared" ref="BM1:BM12" ca="1" si="3">VLOOKUP($CF1,$CH$1:$CJ$100,3,FALSE)</f>
        <v>2</v>
      </c>
      <c r="BN1" s="41"/>
      <c r="BO1" s="5">
        <f t="shared" ref="BO1:BO36" ca="1" si="4">RAND()</f>
        <v>0.60695267979921097</v>
      </c>
      <c r="BP1" s="4">
        <f t="shared" ref="BP1:BP20" ca="1" si="5">RANK(BO1,$BO$1:$BO$99,)</f>
        <v>6</v>
      </c>
      <c r="BQ1" s="4"/>
      <c r="BR1" s="3">
        <v>1</v>
      </c>
      <c r="BS1" s="3">
        <v>1</v>
      </c>
      <c r="BT1" s="3">
        <v>0</v>
      </c>
      <c r="BU1" s="3"/>
      <c r="BV1" s="41"/>
      <c r="BW1" s="5">
        <f t="shared" ref="BW1:BW45" ca="1" si="6">RAND()</f>
        <v>0.31506979314935335</v>
      </c>
      <c r="BX1" s="4">
        <f t="shared" ref="BX1:BX36" ca="1" si="7">RANK(BW1,$BW$1:$BW$55,)</f>
        <v>27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0.12295403466010801</v>
      </c>
      <c r="CF1" s="4">
        <f t="shared" ref="CF1:CF64" ca="1" si="9">RANK(CE1,$CE$1:$CE$100,)</f>
        <v>83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70" t="s">
        <v>19</v>
      </c>
      <c r="C2" s="71"/>
      <c r="D2" s="71"/>
      <c r="E2" s="71"/>
      <c r="F2" s="72"/>
      <c r="G2" s="70" t="s">
        <v>18</v>
      </c>
      <c r="H2" s="71"/>
      <c r="I2" s="73"/>
      <c r="J2" s="74"/>
      <c r="K2" s="75"/>
      <c r="L2" s="75"/>
      <c r="M2" s="75"/>
      <c r="N2" s="75"/>
      <c r="O2" s="75"/>
      <c r="P2" s="75"/>
      <c r="Q2" s="75"/>
      <c r="R2" s="75"/>
      <c r="S2" s="76"/>
      <c r="T2" s="18"/>
      <c r="Y2" s="1" t="s">
        <v>28</v>
      </c>
      <c r="Z2" s="3">
        <f t="shared" ref="Z2:Z12" ca="1" si="10">AW2*100+BB2*10+BG2</f>
        <v>970</v>
      </c>
      <c r="AA2" s="3" t="s">
        <v>13</v>
      </c>
      <c r="AB2" s="3">
        <f t="shared" ref="AB2:AB12" ca="1" si="11">AX2*100+BC2*10+BH2</f>
        <v>8</v>
      </c>
      <c r="AC2" s="3" t="s">
        <v>24</v>
      </c>
      <c r="AD2" s="3">
        <f t="shared" ref="AD2:AD12" ca="1" si="12">Z2-AB2</f>
        <v>962</v>
      </c>
      <c r="AF2" s="3">
        <f t="shared" ref="AF2:AF12" ca="1" si="13">AW2</f>
        <v>9</v>
      </c>
      <c r="AG2" s="3">
        <f t="shared" ref="AG2:AG12" ca="1" si="14">BB2</f>
        <v>7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0</v>
      </c>
      <c r="AM2" s="3" t="s">
        <v>15</v>
      </c>
      <c r="AN2" s="3">
        <f t="shared" ref="AN2:AN12" ca="1" si="18">BH2</f>
        <v>8</v>
      </c>
      <c r="AO2" s="3" t="s">
        <v>27</v>
      </c>
      <c r="AP2" s="3">
        <f t="shared" ref="AP2:AP12" ca="1" si="19">MOD(ROUNDDOWN(AD2/100,0),10)</f>
        <v>9</v>
      </c>
      <c r="AQ2" s="3">
        <f t="shared" ref="AQ2:AQ12" ca="1" si="20">MOD(ROUNDDOWN(AD2/10,0),10)</f>
        <v>6</v>
      </c>
      <c r="AR2" s="3" t="s">
        <v>15</v>
      </c>
      <c r="AS2" s="3">
        <f t="shared" ref="AS2:AS12" ca="1" si="21">MOD(ROUNDDOWN(AD2/1,0),10)</f>
        <v>2</v>
      </c>
      <c r="AV2" s="3">
        <v>2</v>
      </c>
      <c r="AW2" s="54">
        <f t="shared" ca="1" si="0"/>
        <v>9</v>
      </c>
      <c r="AX2" s="54">
        <f t="shared" ca="1" si="1"/>
        <v>0</v>
      </c>
      <c r="AY2" s="41"/>
      <c r="AZ2" s="3"/>
      <c r="BA2" s="3">
        <v>2</v>
      </c>
      <c r="BB2" s="54">
        <f t="shared" ref="BB2:BB12" ca="1" si="22">VLOOKUP($BX2,$BZ$1:$CB$100,2,FALSE)</f>
        <v>7</v>
      </c>
      <c r="BC2" s="54">
        <f t="shared" ref="BC2:BC11" ca="1" si="23">VLOOKUP($BX2,$BZ$1:$CB$100,3,FALSE)</f>
        <v>0</v>
      </c>
      <c r="BD2" s="41"/>
      <c r="BE2" s="41"/>
      <c r="BF2" s="3">
        <v>2</v>
      </c>
      <c r="BG2" s="54">
        <f ca="1">IF($AW2&lt;&gt;0,0,BL2)</f>
        <v>0</v>
      </c>
      <c r="BH2" s="54">
        <f t="shared" ref="BH2:BH12" ca="1" si="24">IF(AND($BC2=0,$BM2=0),1,BM2)</f>
        <v>8</v>
      </c>
      <c r="BI2" s="41"/>
      <c r="BJ2" s="3"/>
      <c r="BK2" s="3">
        <v>2</v>
      </c>
      <c r="BL2" s="53">
        <f t="shared" ca="1" si="2"/>
        <v>9</v>
      </c>
      <c r="BM2" s="53">
        <f t="shared" ca="1" si="3"/>
        <v>8</v>
      </c>
      <c r="BN2" s="41"/>
      <c r="BO2" s="5">
        <f t="shared" ca="1" si="4"/>
        <v>0.39497934874194751</v>
      </c>
      <c r="BP2" s="4">
        <f t="shared" ca="1" si="5"/>
        <v>9</v>
      </c>
      <c r="BQ2" s="4"/>
      <c r="BR2" s="3">
        <v>2</v>
      </c>
      <c r="BS2" s="3">
        <v>2</v>
      </c>
      <c r="BT2" s="3">
        <v>0</v>
      </c>
      <c r="BU2" s="3"/>
      <c r="BV2" s="41"/>
      <c r="BW2" s="5">
        <f t="shared" ca="1" si="6"/>
        <v>0.56804837207109093</v>
      </c>
      <c r="BX2" s="4">
        <f t="shared" ca="1" si="7"/>
        <v>22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3.0911699554743599E-2</v>
      </c>
      <c r="CF2" s="4">
        <f t="shared" ca="1" si="9"/>
        <v>89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0"/>
      <c r="C3" s="50"/>
      <c r="D3" s="50"/>
      <c r="E3" s="50"/>
      <c r="F3" s="50"/>
      <c r="G3" s="50"/>
      <c r="H3" s="50"/>
      <c r="I3" s="50"/>
      <c r="J3" s="18"/>
      <c r="K3" s="18"/>
      <c r="L3" s="18"/>
      <c r="M3" s="18"/>
      <c r="N3" s="18"/>
      <c r="O3" s="18"/>
      <c r="P3" s="18"/>
      <c r="Q3" s="18"/>
      <c r="R3" s="18"/>
      <c r="Y3" s="1" t="s">
        <v>16</v>
      </c>
      <c r="Z3" s="3">
        <f t="shared" ca="1" si="10"/>
        <v>380</v>
      </c>
      <c r="AA3" s="3" t="s">
        <v>13</v>
      </c>
      <c r="AB3" s="3">
        <f t="shared" ca="1" si="11"/>
        <v>55</v>
      </c>
      <c r="AC3" s="3" t="s">
        <v>24</v>
      </c>
      <c r="AD3" s="3">
        <f t="shared" ca="1" si="12"/>
        <v>325</v>
      </c>
      <c r="AF3" s="3">
        <f t="shared" ca="1" si="13"/>
        <v>3</v>
      </c>
      <c r="AG3" s="3">
        <f t="shared" ca="1" si="14"/>
        <v>8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5</v>
      </c>
      <c r="AM3" s="3" t="s">
        <v>15</v>
      </c>
      <c r="AN3" s="3">
        <f t="shared" ca="1" si="18"/>
        <v>5</v>
      </c>
      <c r="AO3" s="3" t="s">
        <v>27</v>
      </c>
      <c r="AP3" s="3">
        <f t="shared" ca="1" si="19"/>
        <v>3</v>
      </c>
      <c r="AQ3" s="3">
        <f t="shared" ca="1" si="20"/>
        <v>2</v>
      </c>
      <c r="AR3" s="3" t="s">
        <v>15</v>
      </c>
      <c r="AS3" s="3">
        <f t="shared" ca="1" si="21"/>
        <v>5</v>
      </c>
      <c r="AV3" s="3">
        <v>3</v>
      </c>
      <c r="AW3" s="54">
        <f t="shared" ca="1" si="0"/>
        <v>3</v>
      </c>
      <c r="AX3" s="54">
        <f t="shared" ca="1" si="1"/>
        <v>0</v>
      </c>
      <c r="AY3" s="41"/>
      <c r="AZ3" s="3"/>
      <c r="BA3" s="3">
        <v>3</v>
      </c>
      <c r="BB3" s="54">
        <f t="shared" ca="1" si="22"/>
        <v>8</v>
      </c>
      <c r="BC3" s="54">
        <f t="shared" ca="1" si="23"/>
        <v>5</v>
      </c>
      <c r="BD3" s="41"/>
      <c r="BE3" s="41"/>
      <c r="BF3" s="3">
        <v>3</v>
      </c>
      <c r="BG3" s="54">
        <f t="shared" ref="BG3:BG12" ca="1" si="25">IF($AW3&lt;&gt;0,0,BL3)</f>
        <v>0</v>
      </c>
      <c r="BH3" s="54">
        <f t="shared" ca="1" si="24"/>
        <v>5</v>
      </c>
      <c r="BI3" s="41"/>
      <c r="BJ3" s="3"/>
      <c r="BK3" s="3">
        <v>3</v>
      </c>
      <c r="BL3" s="53">
        <f t="shared" ca="1" si="2"/>
        <v>1</v>
      </c>
      <c r="BM3" s="53">
        <f t="shared" ca="1" si="3"/>
        <v>5</v>
      </c>
      <c r="BN3" s="41"/>
      <c r="BO3" s="5">
        <f t="shared" ca="1" si="4"/>
        <v>0.74139262746220747</v>
      </c>
      <c r="BP3" s="4">
        <f t="shared" ca="1" si="5"/>
        <v>3</v>
      </c>
      <c r="BQ3" s="4"/>
      <c r="BR3" s="3">
        <v>3</v>
      </c>
      <c r="BS3" s="3">
        <v>3</v>
      </c>
      <c r="BT3" s="3">
        <v>0</v>
      </c>
      <c r="BU3" s="3"/>
      <c r="BV3" s="41"/>
      <c r="BW3" s="5">
        <f t="shared" ca="1" si="6"/>
        <v>0.1841488055110222</v>
      </c>
      <c r="BX3" s="4">
        <f t="shared" ca="1" si="7"/>
        <v>34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0.85829159064721228</v>
      </c>
      <c r="CF3" s="4">
        <f t="shared" ca="1" si="9"/>
        <v>14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49"/>
      <c r="B4" s="34" t="s">
        <v>23</v>
      </c>
      <c r="C4" s="33"/>
      <c r="D4" s="36"/>
      <c r="E4" s="33"/>
      <c r="F4" s="33"/>
      <c r="G4" s="32"/>
      <c r="H4" s="49"/>
      <c r="I4" s="34" t="s">
        <v>30</v>
      </c>
      <c r="J4" s="33"/>
      <c r="K4" s="33"/>
      <c r="L4" s="33"/>
      <c r="M4" s="33"/>
      <c r="N4" s="32"/>
      <c r="O4" s="49"/>
      <c r="P4" s="34" t="s">
        <v>16</v>
      </c>
      <c r="Q4" s="33"/>
      <c r="R4" s="33"/>
      <c r="S4" s="33"/>
      <c r="T4" s="33"/>
      <c r="U4" s="32"/>
      <c r="Y4" s="1" t="s">
        <v>31</v>
      </c>
      <c r="Z4" s="3">
        <f t="shared" ca="1" si="10"/>
        <v>930</v>
      </c>
      <c r="AA4" s="3" t="s">
        <v>13</v>
      </c>
      <c r="AB4" s="3">
        <f t="shared" ca="1" si="11"/>
        <v>1</v>
      </c>
      <c r="AC4" s="3" t="s">
        <v>24</v>
      </c>
      <c r="AD4" s="3">
        <f t="shared" ca="1" si="12"/>
        <v>929</v>
      </c>
      <c r="AF4" s="3">
        <f t="shared" ca="1" si="13"/>
        <v>9</v>
      </c>
      <c r="AG4" s="3">
        <f t="shared" ca="1" si="14"/>
        <v>3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0</v>
      </c>
      <c r="AM4" s="3" t="s">
        <v>15</v>
      </c>
      <c r="AN4" s="3">
        <f t="shared" ca="1" si="18"/>
        <v>1</v>
      </c>
      <c r="AO4" s="3" t="s">
        <v>27</v>
      </c>
      <c r="AP4" s="3">
        <f t="shared" ca="1" si="19"/>
        <v>9</v>
      </c>
      <c r="AQ4" s="3">
        <f t="shared" ca="1" si="20"/>
        <v>2</v>
      </c>
      <c r="AR4" s="3" t="s">
        <v>15</v>
      </c>
      <c r="AS4" s="3">
        <f t="shared" ca="1" si="21"/>
        <v>9</v>
      </c>
      <c r="AV4" s="3">
        <v>4</v>
      </c>
      <c r="AW4" s="54">
        <f t="shared" ca="1" si="0"/>
        <v>9</v>
      </c>
      <c r="AX4" s="54">
        <f t="shared" ca="1" si="1"/>
        <v>0</v>
      </c>
      <c r="AY4" s="41"/>
      <c r="AZ4" s="3"/>
      <c r="BA4" s="3">
        <v>4</v>
      </c>
      <c r="BB4" s="54">
        <f t="shared" ca="1" si="22"/>
        <v>3</v>
      </c>
      <c r="BC4" s="54">
        <f t="shared" ca="1" si="23"/>
        <v>0</v>
      </c>
      <c r="BD4" s="41"/>
      <c r="BE4" s="41"/>
      <c r="BF4" s="3">
        <v>4</v>
      </c>
      <c r="BG4" s="54">
        <f t="shared" ca="1" si="25"/>
        <v>0</v>
      </c>
      <c r="BH4" s="54">
        <f t="shared" ca="1" si="24"/>
        <v>1</v>
      </c>
      <c r="BI4" s="41"/>
      <c r="BJ4" s="3"/>
      <c r="BK4" s="3">
        <v>4</v>
      </c>
      <c r="BL4" s="53">
        <f t="shared" ca="1" si="2"/>
        <v>3</v>
      </c>
      <c r="BM4" s="53">
        <f t="shared" ca="1" si="3"/>
        <v>1</v>
      </c>
      <c r="BN4" s="41"/>
      <c r="BO4" s="5">
        <f t="shared" ca="1" si="4"/>
        <v>0.10133307046733531</v>
      </c>
      <c r="BP4" s="4">
        <f t="shared" ca="1" si="5"/>
        <v>18</v>
      </c>
      <c r="BQ4" s="4"/>
      <c r="BR4" s="3">
        <v>4</v>
      </c>
      <c r="BS4" s="3">
        <v>4</v>
      </c>
      <c r="BT4" s="3">
        <v>0</v>
      </c>
      <c r="BU4" s="3"/>
      <c r="BV4" s="41"/>
      <c r="BW4" s="5">
        <f t="shared" ca="1" si="6"/>
        <v>0.85259581296418818</v>
      </c>
      <c r="BX4" s="4">
        <f t="shared" ca="1" si="7"/>
        <v>4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0.71082821992861545</v>
      </c>
      <c r="CF4" s="4">
        <f t="shared" ca="1" si="9"/>
        <v>28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5"/>
      <c r="B5" s="65" t="str">
        <f ca="1">$Z1/10&amp;$AA1&amp;$AB1/10&amp;$AC1</f>
        <v>67－5.2＝</v>
      </c>
      <c r="C5" s="66"/>
      <c r="D5" s="66"/>
      <c r="E5" s="66"/>
      <c r="F5" s="67"/>
      <c r="G5" s="57"/>
      <c r="H5" s="15"/>
      <c r="I5" s="65" t="str">
        <f ca="1">$Z2/10&amp;$AA2&amp;$AB2/10&amp;$AC2</f>
        <v>97－0.8＝</v>
      </c>
      <c r="J5" s="66"/>
      <c r="K5" s="66"/>
      <c r="L5" s="66"/>
      <c r="M5" s="67"/>
      <c r="N5" s="56"/>
      <c r="O5" s="15"/>
      <c r="P5" s="65" t="str">
        <f ca="1">$Z3/10&amp;$AA3&amp;$AB3/10&amp;$AC3</f>
        <v>38－5.5＝</v>
      </c>
      <c r="Q5" s="66"/>
      <c r="R5" s="66"/>
      <c r="S5" s="66"/>
      <c r="T5" s="67"/>
      <c r="U5" s="55"/>
      <c r="Y5" s="1" t="s">
        <v>32</v>
      </c>
      <c r="Z5" s="3">
        <f t="shared" ca="1" si="10"/>
        <v>240</v>
      </c>
      <c r="AA5" s="3" t="s">
        <v>13</v>
      </c>
      <c r="AB5" s="3">
        <f t="shared" ca="1" si="11"/>
        <v>35</v>
      </c>
      <c r="AC5" s="3" t="s">
        <v>24</v>
      </c>
      <c r="AD5" s="3">
        <f t="shared" ca="1" si="12"/>
        <v>205</v>
      </c>
      <c r="AF5" s="3">
        <f t="shared" ca="1" si="13"/>
        <v>2</v>
      </c>
      <c r="AG5" s="3">
        <f t="shared" ca="1" si="14"/>
        <v>4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3</v>
      </c>
      <c r="AM5" s="3" t="s">
        <v>15</v>
      </c>
      <c r="AN5" s="3">
        <f t="shared" ca="1" si="18"/>
        <v>5</v>
      </c>
      <c r="AO5" s="3" t="s">
        <v>27</v>
      </c>
      <c r="AP5" s="3">
        <f t="shared" ca="1" si="19"/>
        <v>2</v>
      </c>
      <c r="AQ5" s="3">
        <f t="shared" ca="1" si="20"/>
        <v>0</v>
      </c>
      <c r="AR5" s="3" t="s">
        <v>15</v>
      </c>
      <c r="AS5" s="3">
        <f t="shared" ca="1" si="21"/>
        <v>5</v>
      </c>
      <c r="AV5" s="3">
        <v>5</v>
      </c>
      <c r="AW5" s="54">
        <f t="shared" ca="1" si="0"/>
        <v>2</v>
      </c>
      <c r="AX5" s="54">
        <f t="shared" ca="1" si="1"/>
        <v>0</v>
      </c>
      <c r="AY5" s="41"/>
      <c r="AZ5" s="3"/>
      <c r="BA5" s="3">
        <v>5</v>
      </c>
      <c r="BB5" s="54">
        <f t="shared" ca="1" si="22"/>
        <v>4</v>
      </c>
      <c r="BC5" s="54">
        <f t="shared" ca="1" si="23"/>
        <v>3</v>
      </c>
      <c r="BD5" s="41"/>
      <c r="BE5" s="41"/>
      <c r="BF5" s="3">
        <v>5</v>
      </c>
      <c r="BG5" s="54">
        <f t="shared" ca="1" si="25"/>
        <v>0</v>
      </c>
      <c r="BH5" s="54">
        <f t="shared" ca="1" si="24"/>
        <v>5</v>
      </c>
      <c r="BI5" s="41"/>
      <c r="BJ5" s="3"/>
      <c r="BK5" s="3">
        <v>5</v>
      </c>
      <c r="BL5" s="53">
        <f t="shared" ca="1" si="2"/>
        <v>2</v>
      </c>
      <c r="BM5" s="53">
        <f t="shared" ca="1" si="3"/>
        <v>5</v>
      </c>
      <c r="BN5" s="41"/>
      <c r="BO5" s="5">
        <f t="shared" ca="1" si="4"/>
        <v>0.38031747130809612</v>
      </c>
      <c r="BP5" s="4">
        <f t="shared" ca="1" si="5"/>
        <v>11</v>
      </c>
      <c r="BQ5" s="4"/>
      <c r="BR5" s="3">
        <v>5</v>
      </c>
      <c r="BS5" s="3">
        <v>5</v>
      </c>
      <c r="BT5" s="3">
        <v>0</v>
      </c>
      <c r="BU5" s="3"/>
      <c r="BV5" s="41"/>
      <c r="BW5" s="5">
        <f t="shared" ca="1" si="6"/>
        <v>0.75406400112210092</v>
      </c>
      <c r="BX5" s="4">
        <f t="shared" ca="1" si="7"/>
        <v>10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0.75566775816422405</v>
      </c>
      <c r="CF5" s="4">
        <f t="shared" ca="1" si="9"/>
        <v>23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1"/>
      <c r="B6" s="45"/>
      <c r="C6" s="45"/>
      <c r="D6" s="45"/>
      <c r="E6" s="45"/>
      <c r="F6" s="45"/>
      <c r="G6" s="44"/>
      <c r="H6" s="15"/>
      <c r="I6" s="28"/>
      <c r="J6" s="18"/>
      <c r="K6" s="18"/>
      <c r="L6" s="18"/>
      <c r="M6" s="18"/>
      <c r="N6" s="10"/>
      <c r="O6" s="15"/>
      <c r="P6" s="28"/>
      <c r="Q6" s="18"/>
      <c r="R6" s="18"/>
      <c r="S6" s="18"/>
      <c r="T6" s="18"/>
      <c r="U6" s="10"/>
      <c r="Y6" s="1" t="s">
        <v>33</v>
      </c>
      <c r="Z6" s="3">
        <f t="shared" ca="1" si="10"/>
        <v>580</v>
      </c>
      <c r="AA6" s="3" t="s">
        <v>13</v>
      </c>
      <c r="AB6" s="3">
        <f t="shared" ca="1" si="11"/>
        <v>7</v>
      </c>
      <c r="AC6" s="3" t="s">
        <v>24</v>
      </c>
      <c r="AD6" s="3">
        <f t="shared" ca="1" si="12"/>
        <v>573</v>
      </c>
      <c r="AF6" s="3">
        <f t="shared" ca="1" si="13"/>
        <v>5</v>
      </c>
      <c r="AG6" s="3">
        <f t="shared" ca="1" si="14"/>
        <v>8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0</v>
      </c>
      <c r="AM6" s="3" t="s">
        <v>15</v>
      </c>
      <c r="AN6" s="3">
        <f t="shared" ca="1" si="18"/>
        <v>7</v>
      </c>
      <c r="AO6" s="3" t="s">
        <v>27</v>
      </c>
      <c r="AP6" s="3">
        <f t="shared" ca="1" si="19"/>
        <v>5</v>
      </c>
      <c r="AQ6" s="3">
        <f t="shared" ca="1" si="20"/>
        <v>7</v>
      </c>
      <c r="AR6" s="3" t="s">
        <v>15</v>
      </c>
      <c r="AS6" s="3">
        <f t="shared" ca="1" si="21"/>
        <v>3</v>
      </c>
      <c r="AV6" s="3">
        <v>6</v>
      </c>
      <c r="AW6" s="54">
        <f t="shared" ca="1" si="0"/>
        <v>5</v>
      </c>
      <c r="AX6" s="54">
        <f t="shared" ca="1" si="1"/>
        <v>0</v>
      </c>
      <c r="AY6" s="41"/>
      <c r="AZ6" s="3"/>
      <c r="BA6" s="3">
        <v>6</v>
      </c>
      <c r="BB6" s="54">
        <f t="shared" ca="1" si="22"/>
        <v>8</v>
      </c>
      <c r="BC6" s="54">
        <f t="shared" ca="1" si="23"/>
        <v>0</v>
      </c>
      <c r="BD6" s="41"/>
      <c r="BE6" s="41"/>
      <c r="BF6" s="3">
        <v>6</v>
      </c>
      <c r="BG6" s="54">
        <f t="shared" ca="1" si="25"/>
        <v>0</v>
      </c>
      <c r="BH6" s="54">
        <f t="shared" ca="1" si="24"/>
        <v>7</v>
      </c>
      <c r="BI6" s="41"/>
      <c r="BJ6" s="3"/>
      <c r="BK6" s="3">
        <v>6</v>
      </c>
      <c r="BL6" s="53">
        <f t="shared" ca="1" si="2"/>
        <v>0</v>
      </c>
      <c r="BM6" s="53">
        <f t="shared" ca="1" si="3"/>
        <v>7</v>
      </c>
      <c r="BN6" s="41"/>
      <c r="BO6" s="5">
        <f t="shared" ca="1" si="4"/>
        <v>0.27934870619167285</v>
      </c>
      <c r="BP6" s="4">
        <f t="shared" ca="1" si="5"/>
        <v>14</v>
      </c>
      <c r="BQ6" s="4"/>
      <c r="BR6" s="3">
        <v>6</v>
      </c>
      <c r="BS6" s="3">
        <v>6</v>
      </c>
      <c r="BT6" s="3">
        <v>0</v>
      </c>
      <c r="BU6" s="3"/>
      <c r="BV6" s="41"/>
      <c r="BW6" s="5">
        <f t="shared" ca="1" si="6"/>
        <v>0.30107615364793272</v>
      </c>
      <c r="BX6" s="4">
        <f t="shared" ca="1" si="7"/>
        <v>29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0.96206517038142125</v>
      </c>
      <c r="CF6" s="4">
        <f t="shared" ca="1" si="9"/>
        <v>7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5"/>
      <c r="B7" s="62"/>
      <c r="C7" s="62">
        <f ca="1">IF($AW1=0,"",$AW1)</f>
        <v>6</v>
      </c>
      <c r="D7" s="62">
        <f ca="1">$BB1</f>
        <v>7</v>
      </c>
      <c r="E7" s="62" t="s">
        <v>58</v>
      </c>
      <c r="F7" s="62">
        <f ca="1">$BG1</f>
        <v>0</v>
      </c>
      <c r="G7" s="52"/>
      <c r="H7" s="51"/>
      <c r="I7" s="62"/>
      <c r="J7" s="62">
        <f ca="1">IF($AW2=0,"",$AW2)</f>
        <v>9</v>
      </c>
      <c r="K7" s="62">
        <f ca="1">$BB2</f>
        <v>7</v>
      </c>
      <c r="L7" s="62" t="s">
        <v>15</v>
      </c>
      <c r="M7" s="62">
        <f ca="1">$BG2</f>
        <v>0</v>
      </c>
      <c r="N7" s="52"/>
      <c r="O7" s="51"/>
      <c r="P7" s="62"/>
      <c r="Q7" s="62">
        <f ca="1">IF($AW3=0,"",$AW3)</f>
        <v>3</v>
      </c>
      <c r="R7" s="62">
        <f ca="1">$BB3</f>
        <v>8</v>
      </c>
      <c r="S7" s="62" t="s">
        <v>59</v>
      </c>
      <c r="T7" s="62">
        <f ca="1">$BG3</f>
        <v>0</v>
      </c>
      <c r="U7" s="10"/>
      <c r="Y7" s="1" t="s">
        <v>14</v>
      </c>
      <c r="Z7" s="3">
        <f t="shared" ca="1" si="10"/>
        <v>270</v>
      </c>
      <c r="AA7" s="3" t="s">
        <v>13</v>
      </c>
      <c r="AB7" s="3">
        <f t="shared" ca="1" si="11"/>
        <v>32</v>
      </c>
      <c r="AC7" s="3" t="s">
        <v>24</v>
      </c>
      <c r="AD7" s="3">
        <f t="shared" ca="1" si="12"/>
        <v>238</v>
      </c>
      <c r="AF7" s="3">
        <f t="shared" ca="1" si="13"/>
        <v>2</v>
      </c>
      <c r="AG7" s="3">
        <f t="shared" ca="1" si="14"/>
        <v>7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3</v>
      </c>
      <c r="AM7" s="3" t="s">
        <v>15</v>
      </c>
      <c r="AN7" s="3">
        <f t="shared" ca="1" si="18"/>
        <v>2</v>
      </c>
      <c r="AO7" s="3" t="s">
        <v>27</v>
      </c>
      <c r="AP7" s="3">
        <f t="shared" ca="1" si="19"/>
        <v>2</v>
      </c>
      <c r="AQ7" s="3">
        <f t="shared" ca="1" si="20"/>
        <v>3</v>
      </c>
      <c r="AR7" s="3" t="s">
        <v>15</v>
      </c>
      <c r="AS7" s="3">
        <f t="shared" ca="1" si="21"/>
        <v>8</v>
      </c>
      <c r="AV7" s="3">
        <v>7</v>
      </c>
      <c r="AW7" s="54">
        <f t="shared" ca="1" si="0"/>
        <v>2</v>
      </c>
      <c r="AX7" s="54">
        <f t="shared" ca="1" si="1"/>
        <v>0</v>
      </c>
      <c r="AY7" s="41"/>
      <c r="AZ7" s="3"/>
      <c r="BA7" s="3">
        <v>7</v>
      </c>
      <c r="BB7" s="54">
        <f t="shared" ca="1" si="22"/>
        <v>7</v>
      </c>
      <c r="BC7" s="54">
        <f t="shared" ca="1" si="23"/>
        <v>3</v>
      </c>
      <c r="BD7" s="41"/>
      <c r="BE7" s="41"/>
      <c r="BF7" s="3">
        <v>7</v>
      </c>
      <c r="BG7" s="54">
        <f t="shared" ca="1" si="25"/>
        <v>0</v>
      </c>
      <c r="BH7" s="54">
        <f t="shared" ca="1" si="24"/>
        <v>2</v>
      </c>
      <c r="BI7" s="41"/>
      <c r="BJ7" s="3"/>
      <c r="BK7" s="3">
        <v>7</v>
      </c>
      <c r="BL7" s="53">
        <f t="shared" ca="1" si="2"/>
        <v>6</v>
      </c>
      <c r="BM7" s="53">
        <f t="shared" ca="1" si="3"/>
        <v>2</v>
      </c>
      <c r="BN7" s="41"/>
      <c r="BO7" s="5">
        <f t="shared" ca="1" si="4"/>
        <v>0.94085448130762317</v>
      </c>
      <c r="BP7" s="4">
        <f t="shared" ca="1" si="5"/>
        <v>2</v>
      </c>
      <c r="BQ7" s="4"/>
      <c r="BR7" s="3">
        <v>7</v>
      </c>
      <c r="BS7" s="3">
        <v>7</v>
      </c>
      <c r="BT7" s="3">
        <v>0</v>
      </c>
      <c r="BU7" s="3"/>
      <c r="BV7" s="41"/>
      <c r="BW7" s="5">
        <f t="shared" ca="1" si="6"/>
        <v>0.53412982455375713</v>
      </c>
      <c r="BX7" s="4">
        <f t="shared" ca="1" si="7"/>
        <v>25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0.38911160089164609</v>
      </c>
      <c r="CF7" s="4">
        <f t="shared" ca="1" si="9"/>
        <v>56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5"/>
      <c r="B8" s="63" t="str">
        <f ca="1">IF(AND($AW1=0,$AX1=0),"","－")</f>
        <v>－</v>
      </c>
      <c r="C8" s="63" t="str">
        <f ca="1">IF(AND($AW1=0,$AX1=0),"－","")</f>
        <v/>
      </c>
      <c r="D8" s="63">
        <f ca="1">$BC1</f>
        <v>5</v>
      </c>
      <c r="E8" s="63" t="s">
        <v>57</v>
      </c>
      <c r="F8" s="63">
        <f ca="1">$BH1</f>
        <v>2</v>
      </c>
      <c r="G8" s="52"/>
      <c r="H8" s="51"/>
      <c r="I8" s="63" t="str">
        <f ca="1">IF(AND($AW2=0,$AX2=0),"","－")</f>
        <v>－</v>
      </c>
      <c r="J8" s="63" t="str">
        <f ca="1">IF(AND($AW2=0,$AX2=0),"－","")</f>
        <v/>
      </c>
      <c r="K8" s="63">
        <f ca="1">$BC2</f>
        <v>0</v>
      </c>
      <c r="L8" s="63" t="s">
        <v>29</v>
      </c>
      <c r="M8" s="63">
        <f ca="1">$BH2</f>
        <v>8</v>
      </c>
      <c r="N8" s="52"/>
      <c r="O8" s="51"/>
      <c r="P8" s="63" t="str">
        <f ca="1">IF(AND($AW3=0,$AX3=0),"","－")</f>
        <v>－</v>
      </c>
      <c r="Q8" s="63" t="str">
        <f ca="1">IF(AND($AW3=0,$AX3=0),"－","")</f>
        <v/>
      </c>
      <c r="R8" s="63">
        <f ca="1">$BC3</f>
        <v>5</v>
      </c>
      <c r="S8" s="63" t="s">
        <v>29</v>
      </c>
      <c r="T8" s="63">
        <f ca="1">$BH3</f>
        <v>5</v>
      </c>
      <c r="U8" s="10"/>
      <c r="Y8" s="1" t="s">
        <v>34</v>
      </c>
      <c r="Z8" s="3">
        <f t="shared" ca="1" si="10"/>
        <v>180</v>
      </c>
      <c r="AA8" s="3" t="s">
        <v>13</v>
      </c>
      <c r="AB8" s="3">
        <f t="shared" ca="1" si="11"/>
        <v>24</v>
      </c>
      <c r="AC8" s="3" t="s">
        <v>24</v>
      </c>
      <c r="AD8" s="3">
        <f t="shared" ca="1" si="12"/>
        <v>156</v>
      </c>
      <c r="AF8" s="3">
        <f t="shared" ca="1" si="13"/>
        <v>1</v>
      </c>
      <c r="AG8" s="3">
        <f t="shared" ca="1" si="14"/>
        <v>8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2</v>
      </c>
      <c r="AM8" s="3" t="s">
        <v>15</v>
      </c>
      <c r="AN8" s="3">
        <f t="shared" ca="1" si="18"/>
        <v>4</v>
      </c>
      <c r="AO8" s="3" t="s">
        <v>27</v>
      </c>
      <c r="AP8" s="3">
        <f t="shared" ca="1" si="19"/>
        <v>1</v>
      </c>
      <c r="AQ8" s="3">
        <f t="shared" ca="1" si="20"/>
        <v>5</v>
      </c>
      <c r="AR8" s="3" t="s">
        <v>15</v>
      </c>
      <c r="AS8" s="3">
        <f t="shared" ca="1" si="21"/>
        <v>6</v>
      </c>
      <c r="AV8" s="3">
        <v>8</v>
      </c>
      <c r="AW8" s="54">
        <f t="shared" ca="1" si="0"/>
        <v>1</v>
      </c>
      <c r="AX8" s="54">
        <f t="shared" ca="1" si="1"/>
        <v>0</v>
      </c>
      <c r="AY8" s="41"/>
      <c r="AZ8" s="3"/>
      <c r="BA8" s="3">
        <v>8</v>
      </c>
      <c r="BB8" s="54">
        <f t="shared" ca="1" si="22"/>
        <v>8</v>
      </c>
      <c r="BC8" s="54">
        <f t="shared" ca="1" si="23"/>
        <v>2</v>
      </c>
      <c r="BD8" s="41"/>
      <c r="BE8" s="41"/>
      <c r="BF8" s="3">
        <v>8</v>
      </c>
      <c r="BG8" s="54">
        <f t="shared" ca="1" si="25"/>
        <v>0</v>
      </c>
      <c r="BH8" s="54">
        <f t="shared" ca="1" si="24"/>
        <v>4</v>
      </c>
      <c r="BI8" s="41"/>
      <c r="BJ8" s="3"/>
      <c r="BK8" s="3">
        <v>8</v>
      </c>
      <c r="BL8" s="53">
        <f t="shared" ca="1" si="2"/>
        <v>5</v>
      </c>
      <c r="BM8" s="53">
        <f t="shared" ca="1" si="3"/>
        <v>4</v>
      </c>
      <c r="BN8" s="41"/>
      <c r="BO8" s="5">
        <f t="shared" ca="1" si="4"/>
        <v>0.98574258392713809</v>
      </c>
      <c r="BP8" s="4">
        <f t="shared" ca="1" si="5"/>
        <v>1</v>
      </c>
      <c r="BQ8" s="4"/>
      <c r="BR8" s="3">
        <v>8</v>
      </c>
      <c r="BS8" s="3">
        <v>8</v>
      </c>
      <c r="BT8" s="3">
        <v>0</v>
      </c>
      <c r="BU8" s="3"/>
      <c r="BV8" s="41"/>
      <c r="BW8" s="5">
        <f t="shared" ca="1" si="6"/>
        <v>0.26824017007292089</v>
      </c>
      <c r="BX8" s="4">
        <f t="shared" ca="1" si="7"/>
        <v>31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0.44413148492356147</v>
      </c>
      <c r="CF8" s="4">
        <f t="shared" ca="1" si="9"/>
        <v>49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5"/>
      <c r="B9" s="62"/>
      <c r="C9" s="62">
        <f ca="1">$AP1</f>
        <v>6</v>
      </c>
      <c r="D9" s="64">
        <f ca="1">$AQ1</f>
        <v>1</v>
      </c>
      <c r="E9" s="64" t="str">
        <f>$AR1</f>
        <v>.</v>
      </c>
      <c r="F9" s="62">
        <f ca="1">$AS1</f>
        <v>8</v>
      </c>
      <c r="G9" s="52"/>
      <c r="H9" s="51"/>
      <c r="I9" s="62"/>
      <c r="J9" s="62">
        <f ca="1">$AP2</f>
        <v>9</v>
      </c>
      <c r="K9" s="64">
        <f ca="1">$AQ2</f>
        <v>6</v>
      </c>
      <c r="L9" s="64" t="str">
        <f>$AR2</f>
        <v>.</v>
      </c>
      <c r="M9" s="62">
        <f ca="1">$AS2</f>
        <v>2</v>
      </c>
      <c r="N9" s="52"/>
      <c r="O9" s="51"/>
      <c r="P9" s="62"/>
      <c r="Q9" s="62">
        <f ca="1">$AP3</f>
        <v>3</v>
      </c>
      <c r="R9" s="64">
        <f ca="1">$AQ3</f>
        <v>2</v>
      </c>
      <c r="S9" s="64" t="str">
        <f>$AR3</f>
        <v>.</v>
      </c>
      <c r="T9" s="62">
        <f ca="1">$AS3</f>
        <v>5</v>
      </c>
      <c r="U9" s="59"/>
      <c r="Y9" s="1" t="s">
        <v>35</v>
      </c>
      <c r="Z9" s="3">
        <f t="shared" ca="1" si="10"/>
        <v>440</v>
      </c>
      <c r="AA9" s="3" t="s">
        <v>13</v>
      </c>
      <c r="AB9" s="3">
        <f t="shared" ca="1" si="11"/>
        <v>14</v>
      </c>
      <c r="AC9" s="3" t="s">
        <v>24</v>
      </c>
      <c r="AD9" s="3">
        <f t="shared" ca="1" si="12"/>
        <v>426</v>
      </c>
      <c r="AF9" s="3">
        <f t="shared" ca="1" si="13"/>
        <v>4</v>
      </c>
      <c r="AG9" s="3">
        <f t="shared" ca="1" si="14"/>
        <v>4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1</v>
      </c>
      <c r="AM9" s="3" t="s">
        <v>15</v>
      </c>
      <c r="AN9" s="3">
        <f t="shared" ca="1" si="18"/>
        <v>4</v>
      </c>
      <c r="AO9" s="3" t="s">
        <v>27</v>
      </c>
      <c r="AP9" s="3">
        <f t="shared" ca="1" si="19"/>
        <v>4</v>
      </c>
      <c r="AQ9" s="3">
        <f t="shared" ca="1" si="20"/>
        <v>2</v>
      </c>
      <c r="AR9" s="3" t="s">
        <v>15</v>
      </c>
      <c r="AS9" s="3">
        <f t="shared" ca="1" si="21"/>
        <v>6</v>
      </c>
      <c r="AV9" s="3">
        <v>9</v>
      </c>
      <c r="AW9" s="54">
        <f t="shared" ca="1" si="0"/>
        <v>4</v>
      </c>
      <c r="AX9" s="54">
        <f t="shared" ca="1" si="1"/>
        <v>0</v>
      </c>
      <c r="AY9" s="41"/>
      <c r="AZ9" s="3"/>
      <c r="BA9" s="3">
        <v>9</v>
      </c>
      <c r="BB9" s="54">
        <f t="shared" ca="1" si="22"/>
        <v>4</v>
      </c>
      <c r="BC9" s="54">
        <f t="shared" ca="1" si="23"/>
        <v>1</v>
      </c>
      <c r="BD9" s="41"/>
      <c r="BE9" s="41"/>
      <c r="BF9" s="3">
        <v>9</v>
      </c>
      <c r="BG9" s="54">
        <f t="shared" ca="1" si="25"/>
        <v>0</v>
      </c>
      <c r="BH9" s="54">
        <f t="shared" ca="1" si="24"/>
        <v>4</v>
      </c>
      <c r="BI9" s="41"/>
      <c r="BJ9" s="3"/>
      <c r="BK9" s="3">
        <v>9</v>
      </c>
      <c r="BL9" s="53">
        <f t="shared" ca="1" si="2"/>
        <v>7</v>
      </c>
      <c r="BM9" s="53">
        <f t="shared" ca="1" si="3"/>
        <v>4</v>
      </c>
      <c r="BN9" s="41"/>
      <c r="BO9" s="5">
        <f t="shared" ca="1" si="4"/>
        <v>0.32392554949213903</v>
      </c>
      <c r="BP9" s="4">
        <f t="shared" ca="1" si="5"/>
        <v>13</v>
      </c>
      <c r="BQ9" s="4"/>
      <c r="BR9" s="3">
        <v>9</v>
      </c>
      <c r="BS9" s="3">
        <v>9</v>
      </c>
      <c r="BT9" s="3">
        <v>0</v>
      </c>
      <c r="BU9" s="3"/>
      <c r="BV9" s="41"/>
      <c r="BW9" s="5">
        <f t="shared" ca="1" si="6"/>
        <v>0.83616493523442781</v>
      </c>
      <c r="BX9" s="4">
        <f t="shared" ca="1" si="7"/>
        <v>8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0.27711928450022572</v>
      </c>
      <c r="CF9" s="4">
        <f t="shared" ca="1" si="9"/>
        <v>67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8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890</v>
      </c>
      <c r="AA10" s="3" t="s">
        <v>13</v>
      </c>
      <c r="AB10" s="3">
        <f t="shared" ca="1" si="11"/>
        <v>49</v>
      </c>
      <c r="AC10" s="3" t="s">
        <v>24</v>
      </c>
      <c r="AD10" s="3">
        <f t="shared" ca="1" si="12"/>
        <v>841</v>
      </c>
      <c r="AF10" s="3">
        <f t="shared" ca="1" si="13"/>
        <v>8</v>
      </c>
      <c r="AG10" s="3">
        <f t="shared" ca="1" si="14"/>
        <v>9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4</v>
      </c>
      <c r="AM10" s="3" t="s">
        <v>15</v>
      </c>
      <c r="AN10" s="3">
        <f t="shared" ca="1" si="18"/>
        <v>9</v>
      </c>
      <c r="AO10" s="3" t="s">
        <v>27</v>
      </c>
      <c r="AP10" s="3">
        <f t="shared" ca="1" si="19"/>
        <v>8</v>
      </c>
      <c r="AQ10" s="3">
        <f t="shared" ca="1" si="20"/>
        <v>4</v>
      </c>
      <c r="AR10" s="3" t="s">
        <v>15</v>
      </c>
      <c r="AS10" s="3">
        <f t="shared" ca="1" si="21"/>
        <v>1</v>
      </c>
      <c r="AV10" s="3">
        <v>10</v>
      </c>
      <c r="AW10" s="54">
        <f t="shared" ca="1" si="0"/>
        <v>8</v>
      </c>
      <c r="AX10" s="54">
        <f t="shared" ca="1" si="1"/>
        <v>0</v>
      </c>
      <c r="AY10" s="41"/>
      <c r="AZ10" s="3"/>
      <c r="BA10" s="3">
        <v>10</v>
      </c>
      <c r="BB10" s="54">
        <f t="shared" ca="1" si="22"/>
        <v>9</v>
      </c>
      <c r="BC10" s="54">
        <f t="shared" ca="1" si="23"/>
        <v>4</v>
      </c>
      <c r="BD10" s="41"/>
      <c r="BE10" s="41"/>
      <c r="BF10" s="3">
        <v>10</v>
      </c>
      <c r="BG10" s="54">
        <f t="shared" ca="1" si="25"/>
        <v>0</v>
      </c>
      <c r="BH10" s="54">
        <f t="shared" ca="1" si="24"/>
        <v>9</v>
      </c>
      <c r="BI10" s="41"/>
      <c r="BJ10" s="3"/>
      <c r="BK10" s="3">
        <v>10</v>
      </c>
      <c r="BL10" s="53">
        <f t="shared" ca="1" si="2"/>
        <v>0</v>
      </c>
      <c r="BM10" s="53">
        <f t="shared" ca="1" si="3"/>
        <v>9</v>
      </c>
      <c r="BN10" s="41"/>
      <c r="BO10" s="5">
        <f t="shared" ca="1" si="4"/>
        <v>0.13578116972073073</v>
      </c>
      <c r="BP10" s="4">
        <f t="shared" ca="1" si="5"/>
        <v>17</v>
      </c>
      <c r="BQ10" s="4"/>
      <c r="BR10" s="3">
        <v>10</v>
      </c>
      <c r="BS10" s="3">
        <v>1</v>
      </c>
      <c r="BT10" s="3">
        <v>0</v>
      </c>
      <c r="BU10" s="3"/>
      <c r="BV10" s="41"/>
      <c r="BW10" s="5">
        <f t="shared" ca="1" si="6"/>
        <v>6.9505111444095102E-2</v>
      </c>
      <c r="BX10" s="4">
        <f t="shared" ca="1" si="7"/>
        <v>41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0.90106216031491559</v>
      </c>
      <c r="CF10" s="4">
        <f t="shared" ca="1" si="9"/>
        <v>9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5"/>
      <c r="B11" s="34" t="s">
        <v>37</v>
      </c>
      <c r="C11" s="37"/>
      <c r="D11" s="36"/>
      <c r="E11" s="33"/>
      <c r="F11" s="33"/>
      <c r="G11" s="32"/>
      <c r="H11" s="35"/>
      <c r="I11" s="34" t="s">
        <v>38</v>
      </c>
      <c r="J11" s="33"/>
      <c r="K11" s="33"/>
      <c r="L11" s="33"/>
      <c r="M11" s="33"/>
      <c r="N11" s="32"/>
      <c r="O11" s="35"/>
      <c r="P11" s="34" t="s">
        <v>39</v>
      </c>
      <c r="Q11" s="33"/>
      <c r="R11" s="33"/>
      <c r="S11" s="33"/>
      <c r="T11" s="33"/>
      <c r="U11" s="32"/>
      <c r="Y11" s="1" t="s">
        <v>40</v>
      </c>
      <c r="Z11" s="3">
        <f t="shared" ca="1" si="10"/>
        <v>690</v>
      </c>
      <c r="AA11" s="3" t="s">
        <v>13</v>
      </c>
      <c r="AB11" s="3">
        <f t="shared" ca="1" si="11"/>
        <v>35</v>
      </c>
      <c r="AC11" s="3" t="s">
        <v>24</v>
      </c>
      <c r="AD11" s="3">
        <f t="shared" ca="1" si="12"/>
        <v>655</v>
      </c>
      <c r="AF11" s="3">
        <f t="shared" ca="1" si="13"/>
        <v>6</v>
      </c>
      <c r="AG11" s="3">
        <f t="shared" ca="1" si="14"/>
        <v>9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3</v>
      </c>
      <c r="AM11" s="3" t="s">
        <v>15</v>
      </c>
      <c r="AN11" s="3">
        <f t="shared" ca="1" si="18"/>
        <v>5</v>
      </c>
      <c r="AO11" s="3" t="s">
        <v>27</v>
      </c>
      <c r="AP11" s="3">
        <f t="shared" ca="1" si="19"/>
        <v>6</v>
      </c>
      <c r="AQ11" s="3">
        <f t="shared" ca="1" si="20"/>
        <v>5</v>
      </c>
      <c r="AR11" s="3" t="s">
        <v>15</v>
      </c>
      <c r="AS11" s="3">
        <f t="shared" ca="1" si="21"/>
        <v>5</v>
      </c>
      <c r="AV11" s="3">
        <v>11</v>
      </c>
      <c r="AW11" s="54">
        <f t="shared" ca="1" si="0"/>
        <v>6</v>
      </c>
      <c r="AX11" s="54">
        <f t="shared" ca="1" si="1"/>
        <v>0</v>
      </c>
      <c r="AY11" s="41"/>
      <c r="AZ11" s="3"/>
      <c r="BA11" s="3">
        <v>11</v>
      </c>
      <c r="BB11" s="54">
        <f ca="1">VLOOKUP($BX11,$BZ$1:$CB$100,2,FALSE)</f>
        <v>9</v>
      </c>
      <c r="BC11" s="54">
        <f t="shared" ca="1" si="23"/>
        <v>3</v>
      </c>
      <c r="BD11" s="41"/>
      <c r="BE11" s="41"/>
      <c r="BF11" s="3">
        <v>11</v>
      </c>
      <c r="BG11" s="54">
        <f t="shared" ca="1" si="25"/>
        <v>0</v>
      </c>
      <c r="BH11" s="54">
        <f t="shared" ca="1" si="24"/>
        <v>5</v>
      </c>
      <c r="BI11" s="41"/>
      <c r="BJ11" s="3"/>
      <c r="BK11" s="3">
        <v>11</v>
      </c>
      <c r="BL11" s="53">
        <f t="shared" ca="1" si="2"/>
        <v>7</v>
      </c>
      <c r="BM11" s="53">
        <f t="shared" ca="1" si="3"/>
        <v>5</v>
      </c>
      <c r="BN11" s="41"/>
      <c r="BO11" s="5">
        <f t="shared" ca="1" si="4"/>
        <v>0.27157333777230741</v>
      </c>
      <c r="BP11" s="4">
        <f t="shared" ca="1" si="5"/>
        <v>15</v>
      </c>
      <c r="BQ11" s="4"/>
      <c r="BR11" s="3">
        <v>11</v>
      </c>
      <c r="BS11" s="3">
        <v>2</v>
      </c>
      <c r="BT11" s="3">
        <v>0</v>
      </c>
      <c r="BU11" s="3"/>
      <c r="BV11" s="41"/>
      <c r="BW11" s="5">
        <f t="shared" ca="1" si="6"/>
        <v>0.12070505984872693</v>
      </c>
      <c r="BX11" s="4">
        <f t="shared" ca="1" si="7"/>
        <v>40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0.27239882957734873</v>
      </c>
      <c r="CF11" s="4">
        <f t="shared" ca="1" si="9"/>
        <v>68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1"/>
      <c r="B12" s="65" t="str">
        <f ca="1">$Z4/10&amp;$AA4&amp;$AB4/10&amp;$AC4</f>
        <v>93－0.1＝</v>
      </c>
      <c r="C12" s="66"/>
      <c r="D12" s="66"/>
      <c r="E12" s="66"/>
      <c r="F12" s="67"/>
      <c r="G12" s="10"/>
      <c r="H12" s="31"/>
      <c r="I12" s="65" t="str">
        <f ca="1">$Z5/10&amp;$AA5&amp;$AB5/10&amp;$AC5</f>
        <v>24－3.5＝</v>
      </c>
      <c r="J12" s="66"/>
      <c r="K12" s="66"/>
      <c r="L12" s="66"/>
      <c r="M12" s="67"/>
      <c r="N12" s="10"/>
      <c r="O12" s="31"/>
      <c r="P12" s="65" t="str">
        <f ca="1">$Z6/10&amp;$AA6&amp;$AB6/10&amp;$AC6</f>
        <v>58－0.7＝</v>
      </c>
      <c r="Q12" s="66"/>
      <c r="R12" s="66"/>
      <c r="S12" s="66"/>
      <c r="T12" s="67"/>
      <c r="U12" s="10"/>
      <c r="Y12" s="1" t="s">
        <v>41</v>
      </c>
      <c r="Z12" s="3">
        <f t="shared" ca="1" si="10"/>
        <v>160</v>
      </c>
      <c r="AA12" s="3" t="s">
        <v>13</v>
      </c>
      <c r="AB12" s="3">
        <f t="shared" ca="1" si="11"/>
        <v>17</v>
      </c>
      <c r="AC12" s="3" t="s">
        <v>24</v>
      </c>
      <c r="AD12" s="3">
        <f t="shared" ca="1" si="12"/>
        <v>143</v>
      </c>
      <c r="AF12" s="3">
        <f t="shared" ca="1" si="13"/>
        <v>1</v>
      </c>
      <c r="AG12" s="3">
        <f t="shared" ca="1" si="14"/>
        <v>6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1</v>
      </c>
      <c r="AM12" s="3" t="s">
        <v>15</v>
      </c>
      <c r="AN12" s="3">
        <f t="shared" ca="1" si="18"/>
        <v>7</v>
      </c>
      <c r="AO12" s="3" t="s">
        <v>27</v>
      </c>
      <c r="AP12" s="3">
        <f t="shared" ca="1" si="19"/>
        <v>1</v>
      </c>
      <c r="AQ12" s="3">
        <f t="shared" ca="1" si="20"/>
        <v>4</v>
      </c>
      <c r="AR12" s="3" t="s">
        <v>15</v>
      </c>
      <c r="AS12" s="3">
        <f t="shared" ca="1" si="21"/>
        <v>3</v>
      </c>
      <c r="AV12" s="3">
        <v>12</v>
      </c>
      <c r="AW12" s="54">
        <f t="shared" ca="1" si="0"/>
        <v>1</v>
      </c>
      <c r="AX12" s="54">
        <f t="shared" ca="1" si="1"/>
        <v>0</v>
      </c>
      <c r="AY12" s="41"/>
      <c r="AZ12" s="3"/>
      <c r="BA12" s="3">
        <v>12</v>
      </c>
      <c r="BB12" s="54">
        <f t="shared" ca="1" si="22"/>
        <v>6</v>
      </c>
      <c r="BC12" s="54">
        <f ca="1">VLOOKUP($BX12,$BZ$1:$CB$100,3,FALSE)</f>
        <v>1</v>
      </c>
      <c r="BD12" s="41"/>
      <c r="BE12" s="41"/>
      <c r="BF12" s="3">
        <v>12</v>
      </c>
      <c r="BG12" s="54">
        <f t="shared" ca="1" si="25"/>
        <v>0</v>
      </c>
      <c r="BH12" s="54">
        <f t="shared" ca="1" si="24"/>
        <v>7</v>
      </c>
      <c r="BI12" s="41"/>
      <c r="BJ12" s="3"/>
      <c r="BK12" s="3">
        <v>12</v>
      </c>
      <c r="BL12" s="53">
        <f t="shared" ca="1" si="2"/>
        <v>1</v>
      </c>
      <c r="BM12" s="53">
        <f t="shared" ca="1" si="3"/>
        <v>7</v>
      </c>
      <c r="BN12" s="41"/>
      <c r="BO12" s="5">
        <f t="shared" ca="1" si="4"/>
        <v>0.3881461251569287</v>
      </c>
      <c r="BP12" s="4">
        <f t="shared" ca="1" si="5"/>
        <v>10</v>
      </c>
      <c r="BQ12" s="4"/>
      <c r="BR12" s="3">
        <v>12</v>
      </c>
      <c r="BS12" s="3">
        <v>3</v>
      </c>
      <c r="BT12" s="3">
        <v>0</v>
      </c>
      <c r="BU12" s="3"/>
      <c r="BV12" s="41"/>
      <c r="BW12" s="5">
        <f t="shared" ca="1" si="6"/>
        <v>0.60784796249582695</v>
      </c>
      <c r="BX12" s="4">
        <f t="shared" ca="1" si="7"/>
        <v>17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0.84764257883495442</v>
      </c>
      <c r="CF12" s="4">
        <f t="shared" ca="1" si="9"/>
        <v>16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5"/>
      <c r="B13" s="28"/>
      <c r="C13" s="30"/>
      <c r="D13" s="29"/>
      <c r="E13" s="18"/>
      <c r="F13" s="18"/>
      <c r="G13" s="10"/>
      <c r="H13" s="15"/>
      <c r="I13" s="28"/>
      <c r="J13" s="18"/>
      <c r="K13" s="18"/>
      <c r="L13" s="18"/>
      <c r="M13" s="18"/>
      <c r="N13" s="10"/>
      <c r="O13" s="15"/>
      <c r="P13" s="28"/>
      <c r="Q13" s="18"/>
      <c r="R13" s="18"/>
      <c r="S13" s="18"/>
      <c r="T13" s="18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0.22616787398001725</v>
      </c>
      <c r="BP13" s="4">
        <f t="shared" ca="1" si="5"/>
        <v>16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0.58349569895229836</v>
      </c>
      <c r="BX13" s="4">
        <f t="shared" ca="1" si="7"/>
        <v>20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0.82004755852241762</v>
      </c>
      <c r="CF13" s="4">
        <f t="shared" ca="1" si="9"/>
        <v>18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5"/>
      <c r="B14" s="62"/>
      <c r="C14" s="62">
        <f ca="1">IF($AW4=0,"",$AW4)</f>
        <v>9</v>
      </c>
      <c r="D14" s="62">
        <f ca="1">$BB4</f>
        <v>3</v>
      </c>
      <c r="E14" s="62" t="s">
        <v>15</v>
      </c>
      <c r="F14" s="62">
        <f ca="1">$BG4</f>
        <v>0</v>
      </c>
      <c r="G14" s="52"/>
      <c r="H14" s="51"/>
      <c r="I14" s="62"/>
      <c r="J14" s="62">
        <f ca="1">IF($AW5=0,"",$AW5)</f>
        <v>2</v>
      </c>
      <c r="K14" s="62">
        <f ca="1">$BB5</f>
        <v>4</v>
      </c>
      <c r="L14" s="62" t="s">
        <v>58</v>
      </c>
      <c r="M14" s="62">
        <f ca="1">$BG5</f>
        <v>0</v>
      </c>
      <c r="N14" s="52"/>
      <c r="O14" s="51"/>
      <c r="P14" s="62"/>
      <c r="Q14" s="62">
        <f ca="1">IF($AW6=0,"",$AW6)</f>
        <v>5</v>
      </c>
      <c r="R14" s="62">
        <f ca="1">$BB6</f>
        <v>8</v>
      </c>
      <c r="S14" s="62" t="s">
        <v>15</v>
      </c>
      <c r="T14" s="62">
        <f ca="1">$BG6</f>
        <v>0</v>
      </c>
      <c r="U14" s="10"/>
      <c r="Z14" s="3"/>
      <c r="AA14" s="3"/>
      <c r="AB14" s="3"/>
      <c r="AC14" s="3"/>
      <c r="AD14" s="3"/>
      <c r="AS14" s="60">
        <f ca="1">MOD(ROUNDDOWN(AD1/0.1,0),10)</f>
        <v>0</v>
      </c>
      <c r="AZ14" s="3"/>
      <c r="BJ14" s="3"/>
      <c r="BO14" s="5">
        <f t="shared" ca="1" si="4"/>
        <v>0.5405266569045688</v>
      </c>
      <c r="BP14" s="4">
        <f t="shared" ca="1" si="5"/>
        <v>8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0.31596447063192445</v>
      </c>
      <c r="BX14" s="4">
        <f t="shared" ca="1" si="7"/>
        <v>26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0.38937943785625984</v>
      </c>
      <c r="CF14" s="4">
        <f t="shared" ca="1" si="9"/>
        <v>55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5"/>
      <c r="B15" s="63" t="str">
        <f ca="1">IF(AND($AW4=0,$AX4=0),"","－")</f>
        <v>－</v>
      </c>
      <c r="C15" s="63" t="str">
        <f ca="1">IF(AND($AW4=0,$AX4=0),"－","")</f>
        <v/>
      </c>
      <c r="D15" s="63">
        <f ca="1">$BC4</f>
        <v>0</v>
      </c>
      <c r="E15" s="63" t="s">
        <v>29</v>
      </c>
      <c r="F15" s="63">
        <f ca="1">$BH4</f>
        <v>1</v>
      </c>
      <c r="G15" s="52"/>
      <c r="H15" s="51"/>
      <c r="I15" s="63" t="str">
        <f ca="1">IF(AND($AW5=0,$AX5=0),"","－")</f>
        <v>－</v>
      </c>
      <c r="J15" s="63" t="str">
        <f ca="1">IF(AND($AW5=0,$AX5=0),"－","")</f>
        <v/>
      </c>
      <c r="K15" s="63">
        <f ca="1">$BC5</f>
        <v>3</v>
      </c>
      <c r="L15" s="63" t="s">
        <v>29</v>
      </c>
      <c r="M15" s="63">
        <f ca="1">$BH5</f>
        <v>5</v>
      </c>
      <c r="N15" s="52"/>
      <c r="O15" s="51"/>
      <c r="P15" s="63" t="str">
        <f ca="1">IF(AND($AW6=0,$AX6=0),"","－")</f>
        <v>－</v>
      </c>
      <c r="Q15" s="63" t="str">
        <f ca="1">IF(AND($AW6=0,$AX6=0),"－","")</f>
        <v/>
      </c>
      <c r="R15" s="63">
        <f ca="1">$BC6</f>
        <v>0</v>
      </c>
      <c r="S15" s="63" t="s">
        <v>29</v>
      </c>
      <c r="T15" s="63">
        <f ca="1">$BH6</f>
        <v>7</v>
      </c>
      <c r="U15" s="10"/>
      <c r="AC15" s="2" t="s">
        <v>17</v>
      </c>
      <c r="AD15" s="3">
        <f ca="1">AD1/10</f>
        <v>61.8</v>
      </c>
      <c r="AE15" s="3">
        <f ca="1">AP15+AQ15+AS15</f>
        <v>61.8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60</v>
      </c>
      <c r="AQ15" s="3">
        <f ca="1">AQ1</f>
        <v>1</v>
      </c>
      <c r="AR15" s="3"/>
      <c r="AS15" s="3">
        <f ca="1">AS1/10</f>
        <v>0.8</v>
      </c>
      <c r="AZ15" s="3"/>
      <c r="BJ15" s="3"/>
      <c r="BO15" s="5">
        <f t="shared" ca="1" si="4"/>
        <v>0.32608712115322935</v>
      </c>
      <c r="BP15" s="4">
        <f t="shared" ca="1" si="5"/>
        <v>12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0.56524033495115</v>
      </c>
      <c r="BX15" s="4">
        <f t="shared" ca="1" si="7"/>
        <v>23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0.73567214542956216</v>
      </c>
      <c r="CF15" s="4">
        <f t="shared" ca="1" si="9"/>
        <v>26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5"/>
      <c r="B16" s="62"/>
      <c r="C16" s="62">
        <f ca="1">$AP4</f>
        <v>9</v>
      </c>
      <c r="D16" s="64">
        <f ca="1">$AQ4</f>
        <v>2</v>
      </c>
      <c r="E16" s="64" t="str">
        <f>$AR4</f>
        <v>.</v>
      </c>
      <c r="F16" s="64">
        <f ca="1">$AS4</f>
        <v>9</v>
      </c>
      <c r="G16" s="52"/>
      <c r="H16" s="51"/>
      <c r="I16" s="64"/>
      <c r="J16" s="62">
        <f ca="1">$AP5</f>
        <v>2</v>
      </c>
      <c r="K16" s="64">
        <f ca="1">$AQ5</f>
        <v>0</v>
      </c>
      <c r="L16" s="64" t="str">
        <f>$AR5</f>
        <v>.</v>
      </c>
      <c r="M16" s="62">
        <f ca="1">$AS5</f>
        <v>5</v>
      </c>
      <c r="N16" s="52"/>
      <c r="O16" s="51"/>
      <c r="P16" s="62"/>
      <c r="Q16" s="62">
        <f ca="1">$AP6</f>
        <v>5</v>
      </c>
      <c r="R16" s="64">
        <f ca="1">$AQ6</f>
        <v>7</v>
      </c>
      <c r="S16" s="64" t="str">
        <f>$AR6</f>
        <v>.</v>
      </c>
      <c r="T16" s="62">
        <f ca="1">$AS6</f>
        <v>3</v>
      </c>
      <c r="U16" s="10"/>
      <c r="AC16" s="2" t="s">
        <v>30</v>
      </c>
      <c r="AD16" s="3">
        <f t="shared" ref="AD16:AD26" ca="1" si="26">AD2/10</f>
        <v>96.2</v>
      </c>
      <c r="AE16" s="3">
        <f t="shared" ref="AE16:AE26" ca="1" si="27">AP16+AQ16+AS16</f>
        <v>96.2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90</v>
      </c>
      <c r="AQ16" s="3">
        <f t="shared" ref="AQ16:AQ26" ca="1" si="31">AQ2</f>
        <v>6</v>
      </c>
      <c r="AR16" s="3"/>
      <c r="AS16" s="3">
        <f t="shared" ref="AS16:AS26" ca="1" si="32">AS2/10</f>
        <v>0.2</v>
      </c>
      <c r="AZ16" s="3"/>
      <c r="BJ16" s="3"/>
      <c r="BO16" s="5">
        <f t="shared" ca="1" si="4"/>
        <v>0.73646653365926307</v>
      </c>
      <c r="BP16" s="4">
        <f t="shared" ca="1" si="5"/>
        <v>4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0.83941439928691186</v>
      </c>
      <c r="BX16" s="4">
        <f t="shared" ca="1" si="7"/>
        <v>7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0.22242948275691965</v>
      </c>
      <c r="CF16" s="4">
        <f t="shared" ca="1" si="9"/>
        <v>75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8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32.5</v>
      </c>
      <c r="AE17" s="3">
        <f t="shared" ca="1" si="27"/>
        <v>32.5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30</v>
      </c>
      <c r="AQ17" s="3">
        <f t="shared" ca="1" si="31"/>
        <v>2</v>
      </c>
      <c r="AR17" s="3"/>
      <c r="AS17" s="3">
        <f t="shared" ca="1" si="32"/>
        <v>0.5</v>
      </c>
      <c r="AZ17" s="3"/>
      <c r="BJ17" s="3"/>
      <c r="BO17" s="5">
        <f t="shared" ca="1" si="4"/>
        <v>0.73143681944912164</v>
      </c>
      <c r="BP17" s="4">
        <f t="shared" ca="1" si="5"/>
        <v>5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0.81634993762503016</v>
      </c>
      <c r="BX17" s="4">
        <f t="shared" ca="1" si="7"/>
        <v>9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0.2867530228574745</v>
      </c>
      <c r="CF17" s="4">
        <f t="shared" ca="1" si="9"/>
        <v>66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5"/>
      <c r="B18" s="34" t="s">
        <v>43</v>
      </c>
      <c r="C18" s="37"/>
      <c r="D18" s="36"/>
      <c r="E18" s="33"/>
      <c r="F18" s="33"/>
      <c r="G18" s="32"/>
      <c r="H18" s="35"/>
      <c r="I18" s="34" t="s">
        <v>44</v>
      </c>
      <c r="J18" s="33"/>
      <c r="K18" s="33"/>
      <c r="L18" s="33"/>
      <c r="M18" s="33"/>
      <c r="N18" s="32"/>
      <c r="O18" s="35"/>
      <c r="P18" s="34" t="s">
        <v>45</v>
      </c>
      <c r="Q18" s="33"/>
      <c r="R18" s="33"/>
      <c r="S18" s="33"/>
      <c r="T18" s="33"/>
      <c r="U18" s="32"/>
      <c r="AC18" s="2" t="s">
        <v>46</v>
      </c>
      <c r="AD18" s="3">
        <f t="shared" ca="1" si="26"/>
        <v>92.9</v>
      </c>
      <c r="AE18" s="3">
        <f t="shared" ca="1" si="27"/>
        <v>92.9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90</v>
      </c>
      <c r="AQ18" s="3">
        <f t="shared" ca="1" si="31"/>
        <v>2</v>
      </c>
      <c r="AR18" s="3"/>
      <c r="AS18" s="3">
        <f t="shared" ca="1" si="32"/>
        <v>0.9</v>
      </c>
      <c r="AZ18" s="3"/>
      <c r="BJ18" s="3"/>
      <c r="BO18" s="5">
        <f t="shared" ca="1" si="4"/>
        <v>0.56202466019976949</v>
      </c>
      <c r="BP18" s="4">
        <f t="shared" ca="1" si="5"/>
        <v>7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0.8401846775788544</v>
      </c>
      <c r="BX18" s="4">
        <f t="shared" ca="1" si="7"/>
        <v>6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0.76255737607784635</v>
      </c>
      <c r="CF18" s="4">
        <f t="shared" ca="1" si="9"/>
        <v>21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1"/>
      <c r="B19" s="65" t="str">
        <f ca="1">$Z7/10&amp;$AA7&amp;$AB7/10&amp;$AC7</f>
        <v>27－3.2＝</v>
      </c>
      <c r="C19" s="66"/>
      <c r="D19" s="66"/>
      <c r="E19" s="66"/>
      <c r="F19" s="67"/>
      <c r="G19" s="10"/>
      <c r="H19" s="31"/>
      <c r="I19" s="65" t="str">
        <f ca="1">$Z8/10&amp;$AA8&amp;$AB8/10&amp;$AC8</f>
        <v>18－2.4＝</v>
      </c>
      <c r="J19" s="66"/>
      <c r="K19" s="66"/>
      <c r="L19" s="66"/>
      <c r="M19" s="67"/>
      <c r="N19" s="10"/>
      <c r="O19" s="31"/>
      <c r="P19" s="65" t="str">
        <f ca="1">$Z9/10&amp;$AA9&amp;$AB9/10&amp;$AC9</f>
        <v>44－1.4＝</v>
      </c>
      <c r="Q19" s="66"/>
      <c r="R19" s="66"/>
      <c r="S19" s="66"/>
      <c r="T19" s="67"/>
      <c r="U19" s="10"/>
      <c r="AC19" s="2" t="s">
        <v>47</v>
      </c>
      <c r="AD19" s="3">
        <f t="shared" ca="1" si="26"/>
        <v>20.5</v>
      </c>
      <c r="AE19" s="3">
        <f t="shared" ca="1" si="27"/>
        <v>20.5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20</v>
      </c>
      <c r="AQ19" s="3">
        <f t="shared" ca="1" si="31"/>
        <v>0</v>
      </c>
      <c r="AR19" s="3"/>
      <c r="AS19" s="3">
        <f t="shared" ca="1" si="32"/>
        <v>0.5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0.94269697191155188</v>
      </c>
      <c r="BX19" s="4">
        <f t="shared" ca="1" si="7"/>
        <v>2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0.50537306221290612</v>
      </c>
      <c r="CF19" s="4">
        <f t="shared" ca="1" si="9"/>
        <v>44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5"/>
      <c r="B20" s="28"/>
      <c r="C20" s="30"/>
      <c r="D20" s="29"/>
      <c r="E20" s="18"/>
      <c r="F20" s="18"/>
      <c r="G20" s="10"/>
      <c r="H20" s="15"/>
      <c r="I20" s="28"/>
      <c r="J20" s="18"/>
      <c r="K20" s="18"/>
      <c r="L20" s="18"/>
      <c r="M20" s="18"/>
      <c r="N20" s="10"/>
      <c r="O20" s="15"/>
      <c r="P20" s="28"/>
      <c r="Q20" s="18"/>
      <c r="R20" s="18"/>
      <c r="S20" s="18"/>
      <c r="T20" s="18"/>
      <c r="U20" s="10"/>
      <c r="AC20" s="2" t="s">
        <v>48</v>
      </c>
      <c r="AD20" s="3">
        <f t="shared" ca="1" si="26"/>
        <v>57.3</v>
      </c>
      <c r="AE20" s="3">
        <f t="shared" ca="1" si="27"/>
        <v>57.3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50</v>
      </c>
      <c r="AQ20" s="3">
        <f t="shared" ca="1" si="31"/>
        <v>7</v>
      </c>
      <c r="AR20" s="3"/>
      <c r="AS20" s="3">
        <f t="shared" ca="1" si="32"/>
        <v>0.3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0.31328529734572941</v>
      </c>
      <c r="BX20" s="4">
        <f t="shared" ca="1" si="7"/>
        <v>28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0.44555253284703256</v>
      </c>
      <c r="CF20" s="4">
        <f t="shared" ca="1" si="9"/>
        <v>48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5"/>
      <c r="B21" s="62"/>
      <c r="C21" s="62">
        <f ca="1">IF($AW7=0,"",$AW7)</f>
        <v>2</v>
      </c>
      <c r="D21" s="62">
        <f ca="1">$BB7</f>
        <v>7</v>
      </c>
      <c r="E21" s="62" t="s">
        <v>58</v>
      </c>
      <c r="F21" s="62">
        <f ca="1">$BG7</f>
        <v>0</v>
      </c>
      <c r="G21" s="52"/>
      <c r="H21" s="51"/>
      <c r="I21" s="62"/>
      <c r="J21" s="62">
        <f ca="1">IF($AW8=0,"",$AW8)</f>
        <v>1</v>
      </c>
      <c r="K21" s="62">
        <f ca="1">$BB8</f>
        <v>8</v>
      </c>
      <c r="L21" s="62" t="s">
        <v>58</v>
      </c>
      <c r="M21" s="62">
        <f ca="1">$BG8</f>
        <v>0</v>
      </c>
      <c r="N21" s="52"/>
      <c r="O21" s="51"/>
      <c r="P21" s="62"/>
      <c r="Q21" s="62">
        <f ca="1">IF($AW9=0,"",$AW9)</f>
        <v>4</v>
      </c>
      <c r="R21" s="62">
        <f ca="1">$BB9</f>
        <v>4</v>
      </c>
      <c r="S21" s="62" t="s">
        <v>15</v>
      </c>
      <c r="T21" s="62">
        <f ca="1">$BG9</f>
        <v>0</v>
      </c>
      <c r="U21" s="10"/>
      <c r="AC21" s="2" t="s">
        <v>49</v>
      </c>
      <c r="AD21" s="3">
        <f t="shared" ca="1" si="26"/>
        <v>23.8</v>
      </c>
      <c r="AE21" s="3">
        <f t="shared" ca="1" si="27"/>
        <v>23.8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20</v>
      </c>
      <c r="AQ21" s="3">
        <f t="shared" ca="1" si="31"/>
        <v>3</v>
      </c>
      <c r="AR21" s="3"/>
      <c r="AS21" s="3">
        <f t="shared" ca="1" si="32"/>
        <v>0.8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0.97502669809375353</v>
      </c>
      <c r="BX21" s="4">
        <f t="shared" ca="1" si="7"/>
        <v>1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0.64361537504875233</v>
      </c>
      <c r="CF21" s="4">
        <f t="shared" ca="1" si="9"/>
        <v>37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5"/>
      <c r="B22" s="63" t="str">
        <f ca="1">IF(AND($AW7=0,$AX7=0),"","－")</f>
        <v>－</v>
      </c>
      <c r="C22" s="63" t="str">
        <f ca="1">IF(AND($AW7=0,$AX7=0),"－","")</f>
        <v/>
      </c>
      <c r="D22" s="63">
        <f ca="1">$BC7</f>
        <v>3</v>
      </c>
      <c r="E22" s="63" t="s">
        <v>29</v>
      </c>
      <c r="F22" s="63">
        <f ca="1">$BH7</f>
        <v>2</v>
      </c>
      <c r="G22" s="52"/>
      <c r="H22" s="51"/>
      <c r="I22" s="63" t="str">
        <f ca="1">IF(AND($AW8=0,$AX8=0),"","－")</f>
        <v>－</v>
      </c>
      <c r="J22" s="63" t="str">
        <f ca="1">IF(AND($AW8=0,$AX8=0),"－","")</f>
        <v/>
      </c>
      <c r="K22" s="63">
        <f ca="1">$BC8</f>
        <v>2</v>
      </c>
      <c r="L22" s="63" t="s">
        <v>29</v>
      </c>
      <c r="M22" s="63">
        <f ca="1">$BH8</f>
        <v>4</v>
      </c>
      <c r="N22" s="52"/>
      <c r="O22" s="51"/>
      <c r="P22" s="63" t="str">
        <f ca="1">IF(AND($AW9=0,$AX9=0),"","－")</f>
        <v>－</v>
      </c>
      <c r="Q22" s="63" t="str">
        <f ca="1">IF(AND($AW9=0,$AX9=0),"－","")</f>
        <v/>
      </c>
      <c r="R22" s="63">
        <f ca="1">$BC9</f>
        <v>1</v>
      </c>
      <c r="S22" s="63" t="s">
        <v>29</v>
      </c>
      <c r="T22" s="63">
        <f ca="1">$BH9</f>
        <v>4</v>
      </c>
      <c r="U22" s="10"/>
      <c r="AC22" s="2" t="s">
        <v>50</v>
      </c>
      <c r="AD22" s="3">
        <f t="shared" ca="1" si="26"/>
        <v>15.6</v>
      </c>
      <c r="AE22" s="3">
        <f t="shared" ca="1" si="27"/>
        <v>15.6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10</v>
      </c>
      <c r="AQ22" s="3">
        <f t="shared" ca="1" si="31"/>
        <v>5</v>
      </c>
      <c r="AR22" s="3"/>
      <c r="AS22" s="3">
        <f t="shared" ca="1" si="32"/>
        <v>0.6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0.18101201849984916</v>
      </c>
      <c r="BX22" s="4">
        <f t="shared" ca="1" si="7"/>
        <v>35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0.59781894161052052</v>
      </c>
      <c r="CF22" s="4">
        <f t="shared" ca="1" si="9"/>
        <v>42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5"/>
      <c r="B23" s="62"/>
      <c r="C23" s="62">
        <f ca="1">$AP7</f>
        <v>2</v>
      </c>
      <c r="D23" s="64">
        <f ca="1">$AQ7</f>
        <v>3</v>
      </c>
      <c r="E23" s="64" t="str">
        <f>$AR7</f>
        <v>.</v>
      </c>
      <c r="F23" s="62">
        <f ca="1">$AS7</f>
        <v>8</v>
      </c>
      <c r="G23" s="52"/>
      <c r="H23" s="51"/>
      <c r="I23" s="62"/>
      <c r="J23" s="62">
        <f ca="1">$AP8</f>
        <v>1</v>
      </c>
      <c r="K23" s="64">
        <f ca="1">$AQ8</f>
        <v>5</v>
      </c>
      <c r="L23" s="64" t="str">
        <f>$AR8</f>
        <v>.</v>
      </c>
      <c r="M23" s="62">
        <f ca="1">$AS8</f>
        <v>6</v>
      </c>
      <c r="N23" s="52"/>
      <c r="O23" s="51"/>
      <c r="P23" s="62"/>
      <c r="Q23" s="62">
        <f ca="1">$AP9</f>
        <v>4</v>
      </c>
      <c r="R23" s="64">
        <f ca="1">$AQ9</f>
        <v>2</v>
      </c>
      <c r="S23" s="64" t="str">
        <f>$AR9</f>
        <v>.</v>
      </c>
      <c r="T23" s="62">
        <f ca="1">$AS9</f>
        <v>6</v>
      </c>
      <c r="U23" s="10"/>
      <c r="AC23" s="2" t="s">
        <v>35</v>
      </c>
      <c r="AD23" s="3">
        <f t="shared" ca="1" si="26"/>
        <v>42.6</v>
      </c>
      <c r="AE23" s="3">
        <f t="shared" ca="1" si="27"/>
        <v>42.6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40</v>
      </c>
      <c r="AQ23" s="3">
        <f t="shared" ca="1" si="31"/>
        <v>2</v>
      </c>
      <c r="AR23" s="3"/>
      <c r="AS23" s="3">
        <f t="shared" ca="1" si="32"/>
        <v>0.6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0.61227455920058316</v>
      </c>
      <c r="BX23" s="4">
        <f t="shared" ca="1" si="7"/>
        <v>16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0.34745514210177353</v>
      </c>
      <c r="CF23" s="4">
        <f t="shared" ca="1" si="9"/>
        <v>60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8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84.1</v>
      </c>
      <c r="AE24" s="3">
        <f t="shared" ca="1" si="27"/>
        <v>84.1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80</v>
      </c>
      <c r="AQ24" s="3">
        <f t="shared" ca="1" si="31"/>
        <v>4</v>
      </c>
      <c r="AR24" s="3"/>
      <c r="AS24" s="3">
        <f t="shared" ca="1" si="32"/>
        <v>0.1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0.13385857824061742</v>
      </c>
      <c r="BX24" s="4">
        <f t="shared" ca="1" si="7"/>
        <v>37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0.78163078269903785</v>
      </c>
      <c r="CF24" s="4">
        <f t="shared" ca="1" si="9"/>
        <v>20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5"/>
      <c r="B25" s="34" t="s">
        <v>51</v>
      </c>
      <c r="C25" s="37"/>
      <c r="D25" s="36"/>
      <c r="E25" s="33"/>
      <c r="F25" s="33"/>
      <c r="G25" s="32"/>
      <c r="H25" s="35"/>
      <c r="I25" s="34" t="s">
        <v>52</v>
      </c>
      <c r="J25" s="33"/>
      <c r="K25" s="33"/>
      <c r="L25" s="33"/>
      <c r="M25" s="33"/>
      <c r="N25" s="32"/>
      <c r="O25" s="35"/>
      <c r="P25" s="34" t="s">
        <v>41</v>
      </c>
      <c r="Q25" s="33"/>
      <c r="R25" s="33"/>
      <c r="S25" s="33"/>
      <c r="T25" s="33"/>
      <c r="U25" s="32"/>
      <c r="AC25" s="2" t="s">
        <v>52</v>
      </c>
      <c r="AD25" s="3">
        <f t="shared" ca="1" si="26"/>
        <v>65.5</v>
      </c>
      <c r="AE25" s="3">
        <f t="shared" ca="1" si="27"/>
        <v>65.5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60</v>
      </c>
      <c r="AQ25" s="3">
        <f t="shared" ca="1" si="31"/>
        <v>5</v>
      </c>
      <c r="AR25" s="3"/>
      <c r="AS25" s="3">
        <f t="shared" ca="1" si="32"/>
        <v>0.5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0.59606128459759633</v>
      </c>
      <c r="BX25" s="4">
        <f t="shared" ca="1" si="7"/>
        <v>18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0.84610256291826891</v>
      </c>
      <c r="CF25" s="4">
        <f t="shared" ca="1" si="9"/>
        <v>17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1"/>
      <c r="B26" s="65" t="str">
        <f ca="1">$Z10/10&amp;$AA10&amp;$AB10/10&amp;$AC10</f>
        <v>89－4.9＝</v>
      </c>
      <c r="C26" s="66"/>
      <c r="D26" s="66"/>
      <c r="E26" s="66"/>
      <c r="F26" s="67"/>
      <c r="G26" s="10"/>
      <c r="H26" s="31"/>
      <c r="I26" s="65" t="str">
        <f ca="1">$Z11/10&amp;$AA11&amp;$AB11/10&amp;$AC11</f>
        <v>69－3.5＝</v>
      </c>
      <c r="J26" s="66"/>
      <c r="K26" s="66"/>
      <c r="L26" s="66"/>
      <c r="M26" s="67"/>
      <c r="N26" s="10"/>
      <c r="O26" s="31"/>
      <c r="P26" s="65" t="str">
        <f ca="1">$Z12/10&amp;$AA12&amp;$AB12/10&amp;$AC12</f>
        <v>16－1.7＝</v>
      </c>
      <c r="Q26" s="66"/>
      <c r="R26" s="66"/>
      <c r="S26" s="66"/>
      <c r="T26" s="67"/>
      <c r="U26" s="10"/>
      <c r="AC26" s="2" t="s">
        <v>41</v>
      </c>
      <c r="AD26" s="3">
        <f t="shared" ca="1" si="26"/>
        <v>14.3</v>
      </c>
      <c r="AE26" s="3">
        <f t="shared" ca="1" si="27"/>
        <v>14.3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10</v>
      </c>
      <c r="AQ26" s="3">
        <f t="shared" ca="1" si="31"/>
        <v>4</v>
      </c>
      <c r="AR26" s="3"/>
      <c r="AS26" s="3">
        <f t="shared" ca="1" si="32"/>
        <v>0.3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0.5630404133136615</v>
      </c>
      <c r="BX26" s="4">
        <f t="shared" ca="1" si="7"/>
        <v>24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0.69754294490529534</v>
      </c>
      <c r="CF26" s="4">
        <f t="shared" ca="1" si="9"/>
        <v>31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5"/>
      <c r="B27" s="28"/>
      <c r="C27" s="30"/>
      <c r="D27" s="29"/>
      <c r="E27" s="18"/>
      <c r="F27" s="18"/>
      <c r="G27" s="10"/>
      <c r="H27" s="15"/>
      <c r="I27" s="28"/>
      <c r="J27" s="18"/>
      <c r="K27" s="18"/>
      <c r="L27" s="18"/>
      <c r="M27" s="18"/>
      <c r="N27" s="10"/>
      <c r="O27" s="15"/>
      <c r="P27" s="28"/>
      <c r="Q27" s="18"/>
      <c r="R27" s="18"/>
      <c r="S27" s="18"/>
      <c r="T27" s="18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0.66524136671174872</v>
      </c>
      <c r="BX27" s="4">
        <f t="shared" ca="1" si="7"/>
        <v>15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0.70364492369867471</v>
      </c>
      <c r="CF27" s="4">
        <f t="shared" ca="1" si="9"/>
        <v>30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5"/>
      <c r="B28" s="62"/>
      <c r="C28" s="62">
        <f ca="1">IF($AW10=0,"",$AW10)</f>
        <v>8</v>
      </c>
      <c r="D28" s="62">
        <f ca="1">$BB10</f>
        <v>9</v>
      </c>
      <c r="E28" s="62" t="s">
        <v>15</v>
      </c>
      <c r="F28" s="62">
        <f ca="1">$BG10</f>
        <v>0</v>
      </c>
      <c r="G28" s="52"/>
      <c r="H28" s="51"/>
      <c r="I28" s="62"/>
      <c r="J28" s="62">
        <f ca="1">IF($AW11=0,"",$AW11)</f>
        <v>6</v>
      </c>
      <c r="K28" s="62">
        <f ca="1">$BB11</f>
        <v>9</v>
      </c>
      <c r="L28" s="62" t="s">
        <v>15</v>
      </c>
      <c r="M28" s="62">
        <f ca="1">$BG11</f>
        <v>0</v>
      </c>
      <c r="N28" s="52"/>
      <c r="O28" s="51"/>
      <c r="P28" s="62"/>
      <c r="Q28" s="62">
        <f ca="1">IF($AW12=0,"",$AW12)</f>
        <v>1</v>
      </c>
      <c r="R28" s="62">
        <f ca="1">$BB12</f>
        <v>6</v>
      </c>
      <c r="S28" s="62" t="s">
        <v>15</v>
      </c>
      <c r="T28" s="62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0.1286837970013045</v>
      </c>
      <c r="BX28" s="4">
        <f t="shared" ca="1" si="7"/>
        <v>38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0.40284027946394685</v>
      </c>
      <c r="CF28" s="4">
        <f t="shared" ca="1" si="9"/>
        <v>52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5"/>
      <c r="B29" s="63" t="str">
        <f ca="1">IF(AND($AW10=0,$AX10=0),"","－")</f>
        <v>－</v>
      </c>
      <c r="C29" s="63" t="str">
        <f ca="1">IF(AND($AW10=0,$AX10=0),"－","")</f>
        <v/>
      </c>
      <c r="D29" s="63">
        <f ca="1">$BC10</f>
        <v>4</v>
      </c>
      <c r="E29" s="63" t="s">
        <v>29</v>
      </c>
      <c r="F29" s="63">
        <f ca="1">$BH10</f>
        <v>9</v>
      </c>
      <c r="G29" s="52"/>
      <c r="H29" s="51"/>
      <c r="I29" s="63" t="str">
        <f ca="1">IF(AND($AW11=0,$AX11=0),"","－")</f>
        <v>－</v>
      </c>
      <c r="J29" s="63" t="str">
        <f ca="1">IF(AND($AW11=0,$AX11=0),"－","")</f>
        <v/>
      </c>
      <c r="K29" s="63">
        <f ca="1">$BC11</f>
        <v>3</v>
      </c>
      <c r="L29" s="63" t="s">
        <v>29</v>
      </c>
      <c r="M29" s="63">
        <f ca="1">$BH11</f>
        <v>5</v>
      </c>
      <c r="N29" s="52"/>
      <c r="O29" s="51"/>
      <c r="P29" s="63" t="str">
        <f ca="1">IF(AND($AW12=0,$AX12=0),"","－")</f>
        <v>－</v>
      </c>
      <c r="Q29" s="63" t="str">
        <f ca="1">IF(AND($AW12=0,$AX12=0),"－","")</f>
        <v/>
      </c>
      <c r="R29" s="63">
        <f ca="1">$BC12</f>
        <v>1</v>
      </c>
      <c r="S29" s="63" t="s">
        <v>29</v>
      </c>
      <c r="T29" s="63">
        <f ca="1">$BH12</f>
        <v>7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0.23354513967929091</v>
      </c>
      <c r="BX29" s="4">
        <f t="shared" ca="1" si="7"/>
        <v>33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0.18516635691918992</v>
      </c>
      <c r="CF29" s="4">
        <f t="shared" ca="1" si="9"/>
        <v>78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5"/>
      <c r="B30" s="62"/>
      <c r="C30" s="62">
        <f ca="1">$AP10</f>
        <v>8</v>
      </c>
      <c r="D30" s="64">
        <f ca="1">$AQ10</f>
        <v>4</v>
      </c>
      <c r="E30" s="64" t="str">
        <f>$AR10</f>
        <v>.</v>
      </c>
      <c r="F30" s="62">
        <f ca="1">$AS10</f>
        <v>1</v>
      </c>
      <c r="G30" s="52"/>
      <c r="H30" s="51"/>
      <c r="I30" s="62"/>
      <c r="J30" s="62">
        <f ca="1">$AP11</f>
        <v>6</v>
      </c>
      <c r="K30" s="64">
        <f ca="1">$AQ11</f>
        <v>5</v>
      </c>
      <c r="L30" s="64" t="str">
        <f>$AR11</f>
        <v>.</v>
      </c>
      <c r="M30" s="62">
        <f ca="1">$AS11</f>
        <v>5</v>
      </c>
      <c r="N30" s="52"/>
      <c r="O30" s="51"/>
      <c r="P30" s="62"/>
      <c r="Q30" s="62">
        <f ca="1">$AP12</f>
        <v>1</v>
      </c>
      <c r="R30" s="64">
        <f ca="1">$AQ12</f>
        <v>4</v>
      </c>
      <c r="S30" s="64" t="str">
        <f>$AR12</f>
        <v>.</v>
      </c>
      <c r="T30" s="62">
        <f ca="1">$AS12</f>
        <v>3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0.74173729168259173</v>
      </c>
      <c r="BX30" s="4">
        <f t="shared" ca="1" si="7"/>
        <v>11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0.25234712618815092</v>
      </c>
      <c r="CF30" s="4">
        <f t="shared" ca="1" si="9"/>
        <v>70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0.1236218855797554</v>
      </c>
      <c r="BX31" s="4">
        <f t="shared" ca="1" si="7"/>
        <v>39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0.72047593877935923</v>
      </c>
      <c r="CF31" s="4">
        <f t="shared" ca="1" si="9"/>
        <v>27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4" t="str">
        <f>A1</f>
        <v>小数 ひき算 小数第一位 (11)-(1.1)(0.1)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>T1</f>
        <v>1</v>
      </c>
      <c r="U32" s="85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1"/>
      <c r="BW32" s="5">
        <f t="shared" ca="1" si="6"/>
        <v>0.72447509126729803</v>
      </c>
      <c r="BX32" s="4">
        <f t="shared" ca="1" si="7"/>
        <v>13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0.46008300670588875</v>
      </c>
      <c r="CF32" s="4">
        <f t="shared" ca="1" si="9"/>
        <v>47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8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1"/>
      <c r="BW33" s="5">
        <f t="shared" ca="1" si="6"/>
        <v>8.9242832377310899E-3</v>
      </c>
      <c r="BX33" s="4">
        <f t="shared" ca="1" si="7"/>
        <v>44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0.21085355667728267</v>
      </c>
      <c r="CF33" s="4">
        <f t="shared" ca="1" si="9"/>
        <v>76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0"/>
      <c r="C34" s="50"/>
      <c r="D34" s="50"/>
      <c r="E34" s="50"/>
      <c r="F34" s="50"/>
      <c r="G34" s="50"/>
      <c r="H34" s="50"/>
      <c r="I34" s="50"/>
      <c r="J34" s="18"/>
      <c r="K34" s="18"/>
      <c r="L34" s="18"/>
      <c r="M34" s="18"/>
      <c r="N34" s="18"/>
      <c r="O34" s="18"/>
      <c r="P34" s="18"/>
      <c r="Q34" s="18"/>
      <c r="R34" s="18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1"/>
      <c r="BW34" s="5">
        <f t="shared" ca="1" si="6"/>
        <v>3.3651674738163218E-3</v>
      </c>
      <c r="BX34" s="4">
        <f t="shared" ca="1" si="7"/>
        <v>45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0.46255051909535005</v>
      </c>
      <c r="CF34" s="4">
        <f t="shared" ca="1" si="9"/>
        <v>46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49"/>
      <c r="B35" s="34" t="str">
        <f>B4</f>
        <v>①</v>
      </c>
      <c r="C35" s="33"/>
      <c r="D35" s="36"/>
      <c r="E35" s="33"/>
      <c r="F35" s="33"/>
      <c r="G35" s="32"/>
      <c r="H35" s="33"/>
      <c r="I35" s="34" t="str">
        <f>I4</f>
        <v>②</v>
      </c>
      <c r="J35" s="33"/>
      <c r="K35" s="33"/>
      <c r="L35" s="33"/>
      <c r="M35" s="33"/>
      <c r="N35" s="32"/>
      <c r="O35" s="35"/>
      <c r="P35" s="34" t="str">
        <f>P4</f>
        <v>③</v>
      </c>
      <c r="Q35" s="33"/>
      <c r="R35" s="33"/>
      <c r="S35" s="33"/>
      <c r="T35" s="33"/>
      <c r="U35" s="32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1"/>
      <c r="BW35" s="5">
        <f t="shared" ca="1" si="6"/>
        <v>0.2964109202055456</v>
      </c>
      <c r="BX35" s="4">
        <f t="shared" ca="1" si="7"/>
        <v>30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0.7430858086954103</v>
      </c>
      <c r="CF35" s="4">
        <f t="shared" ca="1" si="9"/>
        <v>25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8"/>
      <c r="B36" s="88" t="str">
        <f ca="1">$Z1/10&amp;$AA1&amp;$AB1/10&amp;$AC1</f>
        <v>67－5.2＝</v>
      </c>
      <c r="C36" s="89"/>
      <c r="D36" s="89"/>
      <c r="E36" s="86">
        <f ca="1">$AD1/10</f>
        <v>61.8</v>
      </c>
      <c r="F36" s="87"/>
      <c r="G36" s="47"/>
      <c r="H36" s="46">
        <f>H4</f>
        <v>0</v>
      </c>
      <c r="I36" s="88" t="str">
        <f ca="1">$Z2/10&amp;$AA2&amp;$AB2/10&amp;$AC2</f>
        <v>97－0.8＝</v>
      </c>
      <c r="J36" s="89"/>
      <c r="K36" s="89"/>
      <c r="L36" s="86">
        <f ca="1">$AD2/10</f>
        <v>96.2</v>
      </c>
      <c r="M36" s="87"/>
      <c r="N36" s="10"/>
      <c r="O36" s="31">
        <f>O4</f>
        <v>0</v>
      </c>
      <c r="P36" s="88" t="str">
        <f ca="1">$Z3/10&amp;$AA3&amp;$AB3/10&amp;$AC3</f>
        <v>38－5.5＝</v>
      </c>
      <c r="Q36" s="89"/>
      <c r="R36" s="89"/>
      <c r="S36" s="86">
        <f ca="1">$AD3/10</f>
        <v>32.5</v>
      </c>
      <c r="T36" s="87"/>
      <c r="U36" s="10"/>
      <c r="Z36" s="3" t="s">
        <v>53</v>
      </c>
      <c r="AA36" s="3" t="str">
        <f t="shared" ref="AA36:AA47" ca="1" si="33">IF($AB36=0,"OK","NO")</f>
        <v>NO</v>
      </c>
      <c r="AB36" s="40">
        <f t="shared" ref="AB36:AB47" ca="1" si="34">AS1</f>
        <v>8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1"/>
      <c r="BW36" s="5">
        <f t="shared" ca="1" si="6"/>
        <v>0.69549388079128549</v>
      </c>
      <c r="BX36" s="4">
        <f t="shared" ca="1" si="7"/>
        <v>14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0.18672639919628775</v>
      </c>
      <c r="CF36" s="4">
        <f t="shared" ca="1" si="9"/>
        <v>77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5"/>
      <c r="B37" s="45"/>
      <c r="C37" s="45"/>
      <c r="D37" s="45"/>
      <c r="E37" s="45"/>
      <c r="F37" s="45"/>
      <c r="G37" s="44"/>
      <c r="H37" s="18"/>
      <c r="I37" s="28"/>
      <c r="J37" s="18"/>
      <c r="K37" s="18"/>
      <c r="L37" s="18"/>
      <c r="M37" s="18"/>
      <c r="N37" s="10"/>
      <c r="O37" s="15"/>
      <c r="P37" s="28"/>
      <c r="Q37" s="18"/>
      <c r="R37" s="18"/>
      <c r="S37" s="18"/>
      <c r="T37" s="18"/>
      <c r="U37" s="10"/>
      <c r="Z37" s="3" t="s">
        <v>10</v>
      </c>
      <c r="AA37" s="3" t="str">
        <f t="shared" ca="1" si="33"/>
        <v>NO</v>
      </c>
      <c r="AB37" s="40">
        <f t="shared" ca="1" si="34"/>
        <v>2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1"/>
      <c r="BW37" s="5">
        <f t="shared" ca="1" si="6"/>
        <v>4.5873690361050046E-2</v>
      </c>
      <c r="BX37" s="4">
        <f t="shared" ref="BX37:BX45" ca="1" si="35">RANK(BW37,$BW$1:$BW$55,)</f>
        <v>43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0.9949580763848872</v>
      </c>
      <c r="CF37" s="4">
        <f t="shared" ca="1" si="9"/>
        <v>3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5"/>
      <c r="B38" s="43"/>
      <c r="C38" s="26">
        <f t="shared" ref="C38:T38" ca="1" si="36">C7</f>
        <v>6</v>
      </c>
      <c r="D38" s="25">
        <f t="shared" ca="1" si="36"/>
        <v>7</v>
      </c>
      <c r="E38" s="25" t="str">
        <f t="shared" si="36"/>
        <v>.</v>
      </c>
      <c r="F38" s="24">
        <f t="shared" ca="1" si="36"/>
        <v>0</v>
      </c>
      <c r="G38" s="10"/>
      <c r="H38" s="18"/>
      <c r="I38" s="27"/>
      <c r="J38" s="26">
        <f t="shared" ca="1" si="36"/>
        <v>9</v>
      </c>
      <c r="K38" s="25">
        <f t="shared" ca="1" si="36"/>
        <v>7</v>
      </c>
      <c r="L38" s="25" t="str">
        <f t="shared" si="36"/>
        <v>.</v>
      </c>
      <c r="M38" s="24">
        <f t="shared" ca="1" si="36"/>
        <v>0</v>
      </c>
      <c r="N38" s="10"/>
      <c r="O38" s="15"/>
      <c r="P38" s="27"/>
      <c r="Q38" s="26">
        <f t="shared" ca="1" si="36"/>
        <v>3</v>
      </c>
      <c r="R38" s="25">
        <f t="shared" ca="1" si="36"/>
        <v>8</v>
      </c>
      <c r="S38" s="25" t="str">
        <f t="shared" si="36"/>
        <v>.</v>
      </c>
      <c r="T38" s="24">
        <f t="shared" ca="1" si="36"/>
        <v>0</v>
      </c>
      <c r="U38" s="10"/>
      <c r="Z38" s="3" t="s">
        <v>9</v>
      </c>
      <c r="AA38" s="3" t="str">
        <f t="shared" ca="1" si="33"/>
        <v>NO</v>
      </c>
      <c r="AB38" s="40">
        <f t="shared" ca="1" si="34"/>
        <v>5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1"/>
      <c r="BW38" s="5">
        <f t="shared" ca="1" si="6"/>
        <v>5.1819512469444606E-2</v>
      </c>
      <c r="BX38" s="4">
        <f t="shared" ca="1" si="35"/>
        <v>42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0.79379633207007727</v>
      </c>
      <c r="CF38" s="4">
        <f t="shared" ca="1" si="9"/>
        <v>19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5"/>
      <c r="B39" s="23" t="str">
        <f t="shared" ref="B39:T40" ca="1" si="37">B8</f>
        <v>－</v>
      </c>
      <c r="C39" s="22" t="str">
        <f t="shared" ca="1" si="37"/>
        <v/>
      </c>
      <c r="D39" s="21">
        <f t="shared" ca="1" si="37"/>
        <v>5</v>
      </c>
      <c r="E39" s="21" t="str">
        <f t="shared" si="37"/>
        <v>.</v>
      </c>
      <c r="F39" s="20">
        <f t="shared" ca="1" si="37"/>
        <v>2</v>
      </c>
      <c r="G39" s="10"/>
      <c r="H39" s="18"/>
      <c r="I39" s="23" t="str">
        <f t="shared" ca="1" si="37"/>
        <v>－</v>
      </c>
      <c r="J39" s="22" t="str">
        <f t="shared" ca="1" si="37"/>
        <v/>
      </c>
      <c r="K39" s="21">
        <f t="shared" ca="1" si="37"/>
        <v>0</v>
      </c>
      <c r="L39" s="21" t="str">
        <f t="shared" si="37"/>
        <v>.</v>
      </c>
      <c r="M39" s="20">
        <f t="shared" ca="1" si="37"/>
        <v>8</v>
      </c>
      <c r="N39" s="10"/>
      <c r="O39" s="15"/>
      <c r="P39" s="23" t="str">
        <f t="shared" ca="1" si="37"/>
        <v>－</v>
      </c>
      <c r="Q39" s="22" t="str">
        <f t="shared" ca="1" si="37"/>
        <v/>
      </c>
      <c r="R39" s="21">
        <f t="shared" ca="1" si="37"/>
        <v>5</v>
      </c>
      <c r="S39" s="21" t="str">
        <f t="shared" si="37"/>
        <v>.</v>
      </c>
      <c r="T39" s="20">
        <f ca="1">T8</f>
        <v>5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0">
        <f t="shared" ca="1" si="34"/>
        <v>9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1"/>
      <c r="BW39" s="5">
        <f t="shared" ca="1" si="6"/>
        <v>0.72853870673057097</v>
      </c>
      <c r="BX39" s="4">
        <f t="shared" ca="1" si="35"/>
        <v>12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0.99829795793129839</v>
      </c>
      <c r="CF39" s="4">
        <f t="shared" ca="1" si="9"/>
        <v>1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5"/>
      <c r="B40" s="14"/>
      <c r="C40" s="12">
        <f ca="1">C9</f>
        <v>6</v>
      </c>
      <c r="D40" s="19">
        <f t="shared" ca="1" si="37"/>
        <v>1</v>
      </c>
      <c r="E40" s="19" t="str">
        <f t="shared" si="37"/>
        <v>.</v>
      </c>
      <c r="F40" s="16">
        <f t="shared" ca="1" si="37"/>
        <v>8</v>
      </c>
      <c r="G40" s="10"/>
      <c r="H40" s="18"/>
      <c r="I40" s="14"/>
      <c r="J40" s="12">
        <f t="shared" ca="1" si="37"/>
        <v>9</v>
      </c>
      <c r="K40" s="13">
        <f t="shared" ca="1" si="37"/>
        <v>6</v>
      </c>
      <c r="L40" s="17" t="str">
        <f t="shared" si="37"/>
        <v>.</v>
      </c>
      <c r="M40" s="16">
        <f t="shared" ca="1" si="37"/>
        <v>2</v>
      </c>
      <c r="N40" s="10"/>
      <c r="O40" s="15"/>
      <c r="P40" s="14"/>
      <c r="Q40" s="12">
        <f t="shared" ca="1" si="37"/>
        <v>3</v>
      </c>
      <c r="R40" s="13">
        <f t="shared" ca="1" si="37"/>
        <v>2</v>
      </c>
      <c r="S40" s="12" t="str">
        <f t="shared" si="37"/>
        <v>.</v>
      </c>
      <c r="T40" s="11">
        <f t="shared" ca="1" si="37"/>
        <v>5</v>
      </c>
      <c r="U40" s="10"/>
      <c r="W40" s="42"/>
      <c r="X40" s="1" t="s">
        <v>55</v>
      </c>
      <c r="Z40" s="3" t="s">
        <v>7</v>
      </c>
      <c r="AA40" s="3" t="str">
        <f t="shared" ca="1" si="33"/>
        <v>NO</v>
      </c>
      <c r="AB40" s="40">
        <f t="shared" ca="1" si="34"/>
        <v>5</v>
      </c>
      <c r="AC40" s="3"/>
      <c r="AD40" s="42"/>
      <c r="AZ40" s="3"/>
      <c r="BJ40" s="3"/>
      <c r="BO40" s="5"/>
      <c r="BP40" s="4"/>
      <c r="BQ40" s="4"/>
      <c r="BR40" s="3"/>
      <c r="BS40" s="3"/>
      <c r="BT40" s="3"/>
      <c r="BU40" s="3"/>
      <c r="BV40" s="41"/>
      <c r="BW40" s="5">
        <f t="shared" ca="1" si="6"/>
        <v>0.15131918051264914</v>
      </c>
      <c r="BX40" s="4">
        <f t="shared" ca="1" si="35"/>
        <v>36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0.86038910335145957</v>
      </c>
      <c r="CF40" s="4">
        <f t="shared" ca="1" si="9"/>
        <v>12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8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0">
        <f t="shared" ca="1" si="34"/>
        <v>3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1"/>
      <c r="BW41" s="5">
        <f t="shared" ca="1" si="6"/>
        <v>0.58761915015700494</v>
      </c>
      <c r="BX41" s="4">
        <f t="shared" ca="1" si="35"/>
        <v>19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0.99167174055788598</v>
      </c>
      <c r="CF41" s="4">
        <f t="shared" ca="1" si="9"/>
        <v>4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5"/>
      <c r="B42" s="34" t="str">
        <f>B11</f>
        <v>④</v>
      </c>
      <c r="C42" s="37"/>
      <c r="D42" s="36"/>
      <c r="E42" s="33"/>
      <c r="F42" s="33"/>
      <c r="G42" s="32"/>
      <c r="H42" s="35"/>
      <c r="I42" s="34" t="str">
        <f>I11</f>
        <v>⑤</v>
      </c>
      <c r="J42" s="33"/>
      <c r="K42" s="33"/>
      <c r="L42" s="33"/>
      <c r="M42" s="33"/>
      <c r="N42" s="32"/>
      <c r="O42" s="35"/>
      <c r="P42" s="34" t="str">
        <f>P11</f>
        <v>⑥</v>
      </c>
      <c r="Q42" s="33"/>
      <c r="R42" s="33"/>
      <c r="S42" s="33"/>
      <c r="T42" s="33"/>
      <c r="U42" s="32"/>
      <c r="Z42" s="3" t="s">
        <v>5</v>
      </c>
      <c r="AA42" s="3" t="str">
        <f t="shared" ca="1" si="33"/>
        <v>NO</v>
      </c>
      <c r="AB42" s="40">
        <f t="shared" ca="1" si="34"/>
        <v>8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1"/>
      <c r="BW42" s="5">
        <f t="shared" ca="1" si="6"/>
        <v>0.24611382560592621</v>
      </c>
      <c r="BX42" s="4">
        <f t="shared" ca="1" si="35"/>
        <v>32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4.7782880645365067E-3</v>
      </c>
      <c r="CF42" s="4">
        <f t="shared" ca="1" si="9"/>
        <v>90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1">
        <f>A12</f>
        <v>0</v>
      </c>
      <c r="B43" s="88" t="str">
        <f ca="1">$Z4/10&amp;$AA4&amp;$AB4/10&amp;$AC4</f>
        <v>93－0.1＝</v>
      </c>
      <c r="C43" s="89"/>
      <c r="D43" s="89"/>
      <c r="E43" s="86">
        <f ca="1">$AD4/10</f>
        <v>92.9</v>
      </c>
      <c r="F43" s="87"/>
      <c r="G43" s="10"/>
      <c r="H43" s="31">
        <f>H12</f>
        <v>0</v>
      </c>
      <c r="I43" s="88" t="str">
        <f ca="1">$Z5/10&amp;$AA5&amp;$AB5/10&amp;$AC5</f>
        <v>24－3.5＝</v>
      </c>
      <c r="J43" s="89"/>
      <c r="K43" s="89"/>
      <c r="L43" s="86">
        <f ca="1">$AD5/10</f>
        <v>20.5</v>
      </c>
      <c r="M43" s="87"/>
      <c r="N43" s="10"/>
      <c r="O43" s="31">
        <f>O12</f>
        <v>0</v>
      </c>
      <c r="P43" s="88" t="str">
        <f ca="1">$Z6/10&amp;$AA6&amp;$AB6/10&amp;$AC6</f>
        <v>58－0.7＝</v>
      </c>
      <c r="Q43" s="89"/>
      <c r="R43" s="89"/>
      <c r="S43" s="86">
        <f ca="1">$AD6/10</f>
        <v>57.3</v>
      </c>
      <c r="T43" s="87"/>
      <c r="U43" s="10"/>
      <c r="Z43" s="3" t="s">
        <v>4</v>
      </c>
      <c r="AA43" s="3" t="str">
        <f t="shared" ca="1" si="33"/>
        <v>NO</v>
      </c>
      <c r="AB43" s="40">
        <f t="shared" ca="1" si="34"/>
        <v>6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1"/>
      <c r="BW43" s="5">
        <f t="shared" ca="1" si="6"/>
        <v>0.84858935614632314</v>
      </c>
      <c r="BX43" s="4">
        <f t="shared" ca="1" si="35"/>
        <v>5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0.75466426760440197</v>
      </c>
      <c r="CF43" s="4">
        <f t="shared" ca="1" si="9"/>
        <v>24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5"/>
      <c r="B44" s="28"/>
      <c r="C44" s="30"/>
      <c r="D44" s="29"/>
      <c r="E44" s="18"/>
      <c r="F44" s="18"/>
      <c r="G44" s="10"/>
      <c r="H44" s="15"/>
      <c r="I44" s="28"/>
      <c r="J44" s="18"/>
      <c r="K44" s="18"/>
      <c r="L44" s="18"/>
      <c r="M44" s="18"/>
      <c r="N44" s="10"/>
      <c r="O44" s="15"/>
      <c r="P44" s="28"/>
      <c r="Q44" s="18"/>
      <c r="R44" s="18"/>
      <c r="S44" s="18"/>
      <c r="T44" s="18"/>
      <c r="U44" s="10"/>
      <c r="Z44" s="3" t="s">
        <v>3</v>
      </c>
      <c r="AA44" s="3" t="str">
        <f t="shared" ca="1" si="33"/>
        <v>NO</v>
      </c>
      <c r="AB44" s="40">
        <f t="shared" ca="1" si="34"/>
        <v>6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0.57829468513700288</v>
      </c>
      <c r="BX44" s="4">
        <f t="shared" ca="1" si="35"/>
        <v>21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0.85726547495880989</v>
      </c>
      <c r="CF44" s="4">
        <f t="shared" ca="1" si="9"/>
        <v>15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5"/>
      <c r="B45" s="27"/>
      <c r="C45" s="26">
        <f t="shared" ref="C45:T45" ca="1" si="38">C14</f>
        <v>9</v>
      </c>
      <c r="D45" s="25">
        <f t="shared" ca="1" si="38"/>
        <v>3</v>
      </c>
      <c r="E45" s="25" t="str">
        <f t="shared" si="38"/>
        <v>.</v>
      </c>
      <c r="F45" s="24">
        <f t="shared" ca="1" si="38"/>
        <v>0</v>
      </c>
      <c r="G45" s="10"/>
      <c r="H45" s="15"/>
      <c r="I45" s="27"/>
      <c r="J45" s="26">
        <f t="shared" ca="1" si="38"/>
        <v>2</v>
      </c>
      <c r="K45" s="25">
        <f t="shared" ca="1" si="38"/>
        <v>4</v>
      </c>
      <c r="L45" s="25" t="str">
        <f t="shared" si="38"/>
        <v>.</v>
      </c>
      <c r="M45" s="24">
        <f t="shared" ca="1" si="38"/>
        <v>0</v>
      </c>
      <c r="N45" s="10"/>
      <c r="O45" s="15"/>
      <c r="P45" s="27"/>
      <c r="Q45" s="26">
        <f t="shared" ca="1" si="38"/>
        <v>5</v>
      </c>
      <c r="R45" s="25">
        <f t="shared" ca="1" si="38"/>
        <v>8</v>
      </c>
      <c r="S45" s="25" t="str">
        <f t="shared" si="38"/>
        <v>.</v>
      </c>
      <c r="T45" s="24">
        <f t="shared" ca="1" si="38"/>
        <v>0</v>
      </c>
      <c r="U45" s="10"/>
      <c r="Z45" s="3" t="s">
        <v>2</v>
      </c>
      <c r="AA45" s="3" t="str">
        <f t="shared" ca="1" si="33"/>
        <v>NO</v>
      </c>
      <c r="AB45" s="40">
        <f t="shared" ca="1" si="34"/>
        <v>1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0.86393909126555968</v>
      </c>
      <c r="BX45" s="4">
        <f t="shared" ca="1" si="35"/>
        <v>3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0.68739596978046313</v>
      </c>
      <c r="CF45" s="4">
        <f t="shared" ca="1" si="9"/>
        <v>34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5"/>
      <c r="B46" s="23" t="str">
        <f t="shared" ref="B46:T47" ca="1" si="39">B15</f>
        <v>－</v>
      </c>
      <c r="C46" s="22" t="str">
        <f t="shared" ca="1" si="39"/>
        <v/>
      </c>
      <c r="D46" s="21">
        <f t="shared" ca="1" si="39"/>
        <v>0</v>
      </c>
      <c r="E46" s="21" t="str">
        <f t="shared" si="39"/>
        <v>.</v>
      </c>
      <c r="F46" s="20">
        <f t="shared" ca="1" si="39"/>
        <v>1</v>
      </c>
      <c r="G46" s="10"/>
      <c r="H46" s="15"/>
      <c r="I46" s="23" t="str">
        <f t="shared" ca="1" si="39"/>
        <v>－</v>
      </c>
      <c r="J46" s="22" t="str">
        <f t="shared" ca="1" si="39"/>
        <v/>
      </c>
      <c r="K46" s="21">
        <f t="shared" ca="1" si="39"/>
        <v>3</v>
      </c>
      <c r="L46" s="21" t="str">
        <f t="shared" si="39"/>
        <v>.</v>
      </c>
      <c r="M46" s="20">
        <f t="shared" ca="1" si="39"/>
        <v>5</v>
      </c>
      <c r="N46" s="10"/>
      <c r="O46" s="15"/>
      <c r="P46" s="23" t="str">
        <f t="shared" ca="1" si="39"/>
        <v>－</v>
      </c>
      <c r="Q46" s="22" t="str">
        <f t="shared" ca="1" si="39"/>
        <v/>
      </c>
      <c r="R46" s="21">
        <f t="shared" ca="1" si="39"/>
        <v>0</v>
      </c>
      <c r="S46" s="21" t="str">
        <f t="shared" si="39"/>
        <v>.</v>
      </c>
      <c r="T46" s="20">
        <f t="shared" ca="1" si="39"/>
        <v>7</v>
      </c>
      <c r="U46" s="10"/>
      <c r="Z46" s="1" t="s">
        <v>1</v>
      </c>
      <c r="AA46" s="3" t="str">
        <f t="shared" ca="1" si="33"/>
        <v>NO</v>
      </c>
      <c r="AB46" s="40">
        <f t="shared" ca="1" si="34"/>
        <v>5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0.69579782204078633</v>
      </c>
      <c r="CF46" s="4">
        <f t="shared" ca="1" si="9"/>
        <v>33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5"/>
      <c r="B47" s="14"/>
      <c r="C47" s="12">
        <f t="shared" ca="1" si="39"/>
        <v>9</v>
      </c>
      <c r="D47" s="19">
        <f t="shared" ca="1" si="39"/>
        <v>2</v>
      </c>
      <c r="E47" s="19" t="str">
        <f t="shared" si="39"/>
        <v>.</v>
      </c>
      <c r="F47" s="16">
        <f t="shared" ca="1" si="39"/>
        <v>9</v>
      </c>
      <c r="G47" s="10"/>
      <c r="H47" s="18"/>
      <c r="I47" s="14"/>
      <c r="J47" s="12">
        <f t="shared" ca="1" si="39"/>
        <v>2</v>
      </c>
      <c r="K47" s="13">
        <f t="shared" ca="1" si="39"/>
        <v>0</v>
      </c>
      <c r="L47" s="12" t="str">
        <f t="shared" si="39"/>
        <v>.</v>
      </c>
      <c r="M47" s="11">
        <f t="shared" ca="1" si="39"/>
        <v>5</v>
      </c>
      <c r="N47" s="10"/>
      <c r="O47" s="15"/>
      <c r="P47" s="14"/>
      <c r="Q47" s="12">
        <f t="shared" ca="1" si="39"/>
        <v>5</v>
      </c>
      <c r="R47" s="13">
        <f t="shared" ca="1" si="39"/>
        <v>7</v>
      </c>
      <c r="S47" s="12" t="str">
        <f t="shared" si="39"/>
        <v>.</v>
      </c>
      <c r="T47" s="11">
        <f t="shared" ca="1" si="39"/>
        <v>3</v>
      </c>
      <c r="U47" s="10"/>
      <c r="Z47" s="1" t="s">
        <v>0</v>
      </c>
      <c r="AA47" s="3" t="str">
        <f t="shared" ca="1" si="33"/>
        <v>NO</v>
      </c>
      <c r="AB47" s="40">
        <f t="shared" ca="1" si="34"/>
        <v>3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0.37919419961692535</v>
      </c>
      <c r="CF47" s="4">
        <f t="shared" ca="1" si="9"/>
        <v>58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8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0.9762981810411212</v>
      </c>
      <c r="CF48" s="4">
        <f t="shared" ca="1" si="9"/>
        <v>5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5"/>
      <c r="B49" s="34" t="str">
        <f>B18</f>
        <v>⑦</v>
      </c>
      <c r="C49" s="37"/>
      <c r="D49" s="36"/>
      <c r="E49" s="33"/>
      <c r="F49" s="33"/>
      <c r="G49" s="32"/>
      <c r="H49" s="35"/>
      <c r="I49" s="34" t="str">
        <f>I18</f>
        <v>⑧</v>
      </c>
      <c r="J49" s="33"/>
      <c r="K49" s="33"/>
      <c r="L49" s="33"/>
      <c r="M49" s="33"/>
      <c r="N49" s="32"/>
      <c r="O49" s="35"/>
      <c r="P49" s="34" t="str">
        <f>P18</f>
        <v>⑨</v>
      </c>
      <c r="Q49" s="33"/>
      <c r="R49" s="33"/>
      <c r="S49" s="33"/>
      <c r="T49" s="33"/>
      <c r="U49" s="32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0.39511656244565019</v>
      </c>
      <c r="CF49" s="4">
        <f t="shared" ca="1" si="9"/>
        <v>53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1">
        <f>A19</f>
        <v>0</v>
      </c>
      <c r="B50" s="88" t="str">
        <f ca="1">$Z7/10&amp;$AA7&amp;$AB7/10&amp;$AC7</f>
        <v>27－3.2＝</v>
      </c>
      <c r="C50" s="89"/>
      <c r="D50" s="89"/>
      <c r="E50" s="86">
        <f ca="1">$AD7/10</f>
        <v>23.8</v>
      </c>
      <c r="F50" s="87"/>
      <c r="G50" s="10"/>
      <c r="H50" s="31">
        <f>H19</f>
        <v>0</v>
      </c>
      <c r="I50" s="88" t="str">
        <f ca="1">$Z8/10&amp;$AA8&amp;$AB8/10&amp;$AC8</f>
        <v>18－2.4＝</v>
      </c>
      <c r="J50" s="89"/>
      <c r="K50" s="89"/>
      <c r="L50" s="86">
        <f ca="1">$AD8/10</f>
        <v>15.6</v>
      </c>
      <c r="M50" s="87"/>
      <c r="N50" s="10"/>
      <c r="O50" s="31">
        <f>O19</f>
        <v>0</v>
      </c>
      <c r="P50" s="88" t="str">
        <f ca="1">$Z9/10&amp;$AA9&amp;$AB9/10&amp;$AC9</f>
        <v>44－1.4＝</v>
      </c>
      <c r="Q50" s="89"/>
      <c r="R50" s="89"/>
      <c r="S50" s="86">
        <f ca="1">$AD9/10</f>
        <v>42.6</v>
      </c>
      <c r="T50" s="8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0.97250819724257953</v>
      </c>
      <c r="CF50" s="4">
        <f t="shared" ca="1" si="9"/>
        <v>6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5"/>
      <c r="B51" s="28"/>
      <c r="C51" s="30"/>
      <c r="D51" s="29"/>
      <c r="E51" s="18"/>
      <c r="F51" s="18"/>
      <c r="G51" s="10"/>
      <c r="H51" s="15"/>
      <c r="I51" s="28"/>
      <c r="J51" s="18"/>
      <c r="K51" s="18"/>
      <c r="L51" s="18"/>
      <c r="M51" s="18"/>
      <c r="N51" s="10"/>
      <c r="O51" s="15"/>
      <c r="P51" s="28"/>
      <c r="Q51" s="18"/>
      <c r="R51" s="18"/>
      <c r="S51" s="18"/>
      <c r="T51" s="18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0.26194129456023507</v>
      </c>
      <c r="CF51" s="4">
        <f t="shared" ca="1" si="9"/>
        <v>69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5"/>
      <c r="B52" s="27"/>
      <c r="C52" s="26">
        <f t="shared" ref="C52:T52" ca="1" si="40">C21</f>
        <v>2</v>
      </c>
      <c r="D52" s="25">
        <f t="shared" ca="1" si="40"/>
        <v>7</v>
      </c>
      <c r="E52" s="25" t="str">
        <f t="shared" si="40"/>
        <v>.</v>
      </c>
      <c r="F52" s="24">
        <f t="shared" ca="1" si="40"/>
        <v>0</v>
      </c>
      <c r="G52" s="10"/>
      <c r="H52" s="15"/>
      <c r="I52" s="27"/>
      <c r="J52" s="26">
        <f t="shared" ca="1" si="40"/>
        <v>1</v>
      </c>
      <c r="K52" s="25">
        <f t="shared" ca="1" si="40"/>
        <v>8</v>
      </c>
      <c r="L52" s="25" t="str">
        <f t="shared" si="40"/>
        <v>.</v>
      </c>
      <c r="M52" s="24">
        <f t="shared" ca="1" si="40"/>
        <v>0</v>
      </c>
      <c r="N52" s="10"/>
      <c r="O52" s="15"/>
      <c r="P52" s="27"/>
      <c r="Q52" s="26">
        <f t="shared" ca="1" si="40"/>
        <v>4</v>
      </c>
      <c r="R52" s="25">
        <f t="shared" ca="1" si="40"/>
        <v>4</v>
      </c>
      <c r="S52" s="25" t="str">
        <f t="shared" si="40"/>
        <v>.</v>
      </c>
      <c r="T52" s="24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5.1828036774038688E-2</v>
      </c>
      <c r="CF52" s="4">
        <f t="shared" ca="1" si="9"/>
        <v>86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5"/>
      <c r="B53" s="23" t="str">
        <f t="shared" ref="B53:T54" ca="1" si="41">B22</f>
        <v>－</v>
      </c>
      <c r="C53" s="22" t="str">
        <f t="shared" ca="1" si="41"/>
        <v/>
      </c>
      <c r="D53" s="21">
        <f t="shared" ca="1" si="41"/>
        <v>3</v>
      </c>
      <c r="E53" s="21" t="str">
        <f t="shared" si="41"/>
        <v>.</v>
      </c>
      <c r="F53" s="20">
        <f t="shared" ca="1" si="41"/>
        <v>2</v>
      </c>
      <c r="G53" s="10"/>
      <c r="H53" s="15"/>
      <c r="I53" s="23" t="str">
        <f t="shared" ca="1" si="41"/>
        <v>－</v>
      </c>
      <c r="J53" s="22" t="str">
        <f t="shared" ca="1" si="41"/>
        <v/>
      </c>
      <c r="K53" s="21">
        <f t="shared" ca="1" si="41"/>
        <v>2</v>
      </c>
      <c r="L53" s="21" t="str">
        <f t="shared" si="41"/>
        <v>.</v>
      </c>
      <c r="M53" s="20">
        <f t="shared" ca="1" si="41"/>
        <v>4</v>
      </c>
      <c r="N53" s="10"/>
      <c r="O53" s="15"/>
      <c r="P53" s="23" t="str">
        <f t="shared" ca="1" si="41"/>
        <v>－</v>
      </c>
      <c r="Q53" s="22" t="str">
        <f t="shared" ca="1" si="41"/>
        <v/>
      </c>
      <c r="R53" s="21">
        <f t="shared" ca="1" si="41"/>
        <v>1</v>
      </c>
      <c r="S53" s="21" t="str">
        <f t="shared" si="41"/>
        <v>.</v>
      </c>
      <c r="T53" s="20">
        <f t="shared" ca="1" si="41"/>
        <v>4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0.94737522875995117</v>
      </c>
      <c r="CF53" s="4">
        <f t="shared" ca="1" si="9"/>
        <v>8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5"/>
      <c r="B54" s="14"/>
      <c r="C54" s="12">
        <f t="shared" ca="1" si="41"/>
        <v>2</v>
      </c>
      <c r="D54" s="19">
        <f t="shared" ca="1" si="41"/>
        <v>3</v>
      </c>
      <c r="E54" s="19" t="str">
        <f t="shared" si="41"/>
        <v>.</v>
      </c>
      <c r="F54" s="16">
        <f t="shared" ca="1" si="41"/>
        <v>8</v>
      </c>
      <c r="G54" s="10"/>
      <c r="H54" s="18"/>
      <c r="I54" s="14"/>
      <c r="J54" s="12">
        <f t="shared" ca="1" si="41"/>
        <v>1</v>
      </c>
      <c r="K54" s="39">
        <f t="shared" ca="1" si="41"/>
        <v>5</v>
      </c>
      <c r="L54" s="17" t="str">
        <f t="shared" si="41"/>
        <v>.</v>
      </c>
      <c r="M54" s="16">
        <f t="shared" ca="1" si="41"/>
        <v>6</v>
      </c>
      <c r="N54" s="10"/>
      <c r="O54" s="15"/>
      <c r="P54" s="14"/>
      <c r="Q54" s="12">
        <f t="shared" ca="1" si="41"/>
        <v>4</v>
      </c>
      <c r="R54" s="13">
        <f t="shared" ca="1" si="41"/>
        <v>2</v>
      </c>
      <c r="S54" s="12" t="str">
        <f t="shared" si="41"/>
        <v>.</v>
      </c>
      <c r="T54" s="11">
        <f t="shared" ca="1" si="41"/>
        <v>6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0.66143365674756305</v>
      </c>
      <c r="CF54" s="4">
        <f t="shared" ca="1" si="9"/>
        <v>35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8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0.16456819386459287</v>
      </c>
      <c r="CF55" s="4">
        <f t="shared" ca="1" si="9"/>
        <v>79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5"/>
      <c r="B56" s="34" t="str">
        <f>B25</f>
        <v>⑩</v>
      </c>
      <c r="C56" s="37"/>
      <c r="D56" s="36"/>
      <c r="E56" s="33"/>
      <c r="F56" s="33"/>
      <c r="G56" s="32"/>
      <c r="H56" s="35"/>
      <c r="I56" s="34" t="str">
        <f>I25</f>
        <v>⑪</v>
      </c>
      <c r="J56" s="33"/>
      <c r="K56" s="33"/>
      <c r="L56" s="33"/>
      <c r="M56" s="33"/>
      <c r="N56" s="32"/>
      <c r="O56" s="35"/>
      <c r="P56" s="34" t="str">
        <f>P25</f>
        <v>⑫</v>
      </c>
      <c r="Q56" s="33"/>
      <c r="R56" s="33"/>
      <c r="S56" s="33"/>
      <c r="T56" s="33"/>
      <c r="U56" s="32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0.63987683425045794</v>
      </c>
      <c r="CF56" s="4">
        <f t="shared" ca="1" si="9"/>
        <v>38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1">
        <f>A26</f>
        <v>0</v>
      </c>
      <c r="B57" s="88" t="str">
        <f ca="1">$Z10/10&amp;$AA10&amp;$AB10/10&amp;$AC10</f>
        <v>89－4.9＝</v>
      </c>
      <c r="C57" s="89"/>
      <c r="D57" s="89"/>
      <c r="E57" s="86">
        <f ca="1">$AD10/10</f>
        <v>84.1</v>
      </c>
      <c r="F57" s="87"/>
      <c r="G57" s="10"/>
      <c r="H57" s="31">
        <f>H26</f>
        <v>0</v>
      </c>
      <c r="I57" s="88" t="str">
        <f ca="1">$Z11/10&amp;$AA11&amp;$AB11/10&amp;$AC11</f>
        <v>69－3.5＝</v>
      </c>
      <c r="J57" s="89"/>
      <c r="K57" s="89"/>
      <c r="L57" s="86">
        <f ca="1">$AD11/10</f>
        <v>65.5</v>
      </c>
      <c r="M57" s="87"/>
      <c r="N57" s="10"/>
      <c r="O57" s="31">
        <f>O26</f>
        <v>0</v>
      </c>
      <c r="P57" s="88" t="str">
        <f ca="1">$Z12/10&amp;$AA12&amp;$AB12/10&amp;$AC12</f>
        <v>16－1.7＝</v>
      </c>
      <c r="Q57" s="89"/>
      <c r="R57" s="89"/>
      <c r="S57" s="86">
        <f ca="1">$AD12/10</f>
        <v>14.3</v>
      </c>
      <c r="T57" s="8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0.6303776569422449</v>
      </c>
      <c r="CF57" s="4">
        <f t="shared" ca="1" si="9"/>
        <v>40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5"/>
      <c r="B58" s="28"/>
      <c r="C58" s="30"/>
      <c r="D58" s="29"/>
      <c r="E58" s="18"/>
      <c r="F58" s="18"/>
      <c r="G58" s="10"/>
      <c r="H58" s="15"/>
      <c r="I58" s="28"/>
      <c r="J58" s="18"/>
      <c r="K58" s="18"/>
      <c r="L58" s="18"/>
      <c r="M58" s="18"/>
      <c r="N58" s="10"/>
      <c r="O58" s="15"/>
      <c r="P58" s="28"/>
      <c r="Q58" s="18"/>
      <c r="R58" s="18"/>
      <c r="S58" s="18"/>
      <c r="T58" s="18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0.89281335308185483</v>
      </c>
      <c r="CF58" s="4">
        <f t="shared" ca="1" si="9"/>
        <v>10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5"/>
      <c r="B59" s="27"/>
      <c r="C59" s="26">
        <f t="shared" ref="C59:T59" ca="1" si="42">C28</f>
        <v>8</v>
      </c>
      <c r="D59" s="25">
        <f t="shared" ca="1" si="42"/>
        <v>9</v>
      </c>
      <c r="E59" s="25" t="str">
        <f t="shared" si="42"/>
        <v>.</v>
      </c>
      <c r="F59" s="24">
        <f t="shared" ca="1" si="42"/>
        <v>0</v>
      </c>
      <c r="G59" s="10"/>
      <c r="H59" s="15"/>
      <c r="I59" s="27"/>
      <c r="J59" s="26">
        <f t="shared" ca="1" si="42"/>
        <v>6</v>
      </c>
      <c r="K59" s="25">
        <f t="shared" ca="1" si="42"/>
        <v>9</v>
      </c>
      <c r="L59" s="25" t="str">
        <f t="shared" si="42"/>
        <v>.</v>
      </c>
      <c r="M59" s="24">
        <f t="shared" ca="1" si="42"/>
        <v>0</v>
      </c>
      <c r="N59" s="10"/>
      <c r="O59" s="15"/>
      <c r="P59" s="27"/>
      <c r="Q59" s="26">
        <f t="shared" ca="1" si="42"/>
        <v>1</v>
      </c>
      <c r="R59" s="25">
        <f t="shared" ca="1" si="42"/>
        <v>6</v>
      </c>
      <c r="S59" s="25" t="str">
        <f t="shared" si="42"/>
        <v>.</v>
      </c>
      <c r="T59" s="24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0.13317845747329471</v>
      </c>
      <c r="CF59" s="4">
        <f t="shared" ca="1" si="9"/>
        <v>82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5"/>
      <c r="B60" s="23" t="str">
        <f t="shared" ref="B60:T61" ca="1" si="43">B29</f>
        <v>－</v>
      </c>
      <c r="C60" s="22" t="str">
        <f t="shared" ca="1" si="43"/>
        <v/>
      </c>
      <c r="D60" s="21">
        <f t="shared" ca="1" si="43"/>
        <v>4</v>
      </c>
      <c r="E60" s="21" t="str">
        <f t="shared" si="43"/>
        <v>.</v>
      </c>
      <c r="F60" s="20">
        <f t="shared" ca="1" si="43"/>
        <v>9</v>
      </c>
      <c r="G60" s="10"/>
      <c r="H60" s="15"/>
      <c r="I60" s="23" t="str">
        <f t="shared" ca="1" si="43"/>
        <v>－</v>
      </c>
      <c r="J60" s="22" t="str">
        <f t="shared" ca="1" si="43"/>
        <v/>
      </c>
      <c r="K60" s="21">
        <f t="shared" ca="1" si="43"/>
        <v>3</v>
      </c>
      <c r="L60" s="21" t="str">
        <f t="shared" si="43"/>
        <v>.</v>
      </c>
      <c r="M60" s="20">
        <f t="shared" ca="1" si="43"/>
        <v>5</v>
      </c>
      <c r="N60" s="10"/>
      <c r="O60" s="15"/>
      <c r="P60" s="23" t="str">
        <f t="shared" ca="1" si="43"/>
        <v>－</v>
      </c>
      <c r="Q60" s="22" t="str">
        <f t="shared" ca="1" si="43"/>
        <v/>
      </c>
      <c r="R60" s="21">
        <f t="shared" ca="1" si="43"/>
        <v>1</v>
      </c>
      <c r="S60" s="21" t="str">
        <f t="shared" si="43"/>
        <v>.</v>
      </c>
      <c r="T60" s="20">
        <f ca="1">T29</f>
        <v>7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0.85928172955697069</v>
      </c>
      <c r="CF60" s="4">
        <f t="shared" ca="1" si="9"/>
        <v>13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5"/>
      <c r="B61" s="14"/>
      <c r="C61" s="12">
        <f t="shared" ca="1" si="43"/>
        <v>8</v>
      </c>
      <c r="D61" s="19">
        <f t="shared" ca="1" si="43"/>
        <v>4</v>
      </c>
      <c r="E61" s="19" t="str">
        <f t="shared" si="43"/>
        <v>.</v>
      </c>
      <c r="F61" s="16">
        <f t="shared" ca="1" si="43"/>
        <v>1</v>
      </c>
      <c r="G61" s="10"/>
      <c r="H61" s="18"/>
      <c r="I61" s="14"/>
      <c r="J61" s="12">
        <f t="shared" ca="1" si="43"/>
        <v>6</v>
      </c>
      <c r="K61" s="13">
        <f t="shared" ca="1" si="43"/>
        <v>5</v>
      </c>
      <c r="L61" s="17" t="str">
        <f t="shared" si="43"/>
        <v>.</v>
      </c>
      <c r="M61" s="16">
        <f t="shared" ca="1" si="43"/>
        <v>5</v>
      </c>
      <c r="N61" s="10"/>
      <c r="O61" s="15"/>
      <c r="P61" s="14"/>
      <c r="Q61" s="12">
        <f ca="1">Q30</f>
        <v>1</v>
      </c>
      <c r="R61" s="13">
        <f t="shared" ca="1" si="43"/>
        <v>4</v>
      </c>
      <c r="S61" s="12" t="str">
        <f t="shared" si="43"/>
        <v>.</v>
      </c>
      <c r="T61" s="11">
        <f t="shared" ca="1" si="43"/>
        <v>3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0.36496698833759067</v>
      </c>
      <c r="CF61" s="4">
        <f t="shared" ca="1" si="9"/>
        <v>59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3.7516419212898611E-2</v>
      </c>
      <c r="CF62" s="4">
        <f t="shared" ca="1" si="9"/>
        <v>88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0.87970793405771919</v>
      </c>
      <c r="CF63" s="4">
        <f t="shared" ca="1" si="9"/>
        <v>11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0.23955151295283172</v>
      </c>
      <c r="CF64" s="4">
        <f t="shared" ca="1" si="9"/>
        <v>72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0.16089413534850683</v>
      </c>
      <c r="CF65" s="4">
        <f t="shared" ref="CF65:CF81" ca="1" si="45">RANK(CE65,$CE$1:$CE$100,)</f>
        <v>80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0.24356273149245689</v>
      </c>
      <c r="CF66" s="4">
        <f t="shared" ca="1" si="45"/>
        <v>71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0.15885317364172491</v>
      </c>
      <c r="CF67" s="4">
        <f t="shared" ca="1" si="45"/>
        <v>81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0.1141512150267171</v>
      </c>
      <c r="CF68" s="4">
        <f t="shared" ca="1" si="45"/>
        <v>84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5.003500035090136E-2</v>
      </c>
      <c r="CF69" s="4">
        <f t="shared" ca="1" si="45"/>
        <v>87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0.39495014539522233</v>
      </c>
      <c r="CF70" s="4">
        <f t="shared" ca="1" si="45"/>
        <v>54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0.38603945874468359</v>
      </c>
      <c r="CF71" s="4">
        <f t="shared" ca="1" si="45"/>
        <v>57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0.70934655682240977</v>
      </c>
      <c r="CF72" s="4">
        <f t="shared" ca="1" si="45"/>
        <v>29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0.43691035499514264</v>
      </c>
      <c r="CF73" s="4">
        <f t="shared" ca="1" si="45"/>
        <v>50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0.57555096545725504</v>
      </c>
      <c r="CF74" s="4">
        <f t="shared" ca="1" si="45"/>
        <v>43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0.65068382384799972</v>
      </c>
      <c r="CF75" s="4">
        <f t="shared" ca="1" si="45"/>
        <v>36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0.32247171317154466</v>
      </c>
      <c r="CF76" s="4">
        <f t="shared" ca="1" si="45"/>
        <v>65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0.63984837762243618</v>
      </c>
      <c r="CF77" s="4">
        <f t="shared" ca="1" si="45"/>
        <v>39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0.23676042226382232</v>
      </c>
      <c r="CF78" s="4">
        <f t="shared" ca="1" si="45"/>
        <v>73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0.33045516606185765</v>
      </c>
      <c r="CF79" s="4">
        <f t="shared" ca="1" si="45"/>
        <v>63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0.49862626173944891</v>
      </c>
      <c r="CF80" s="4">
        <f t="shared" ca="1" si="45"/>
        <v>45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0.6274477439091406</v>
      </c>
      <c r="CF81" s="4">
        <f t="shared" ca="1" si="45"/>
        <v>41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0.3237912782936504</v>
      </c>
      <c r="CF82" s="4">
        <f t="shared" ref="CF82:CF89" ca="1" si="46">RANK(CE82,$CE$1:$CE$100,)</f>
        <v>64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0.3469944573367868</v>
      </c>
      <c r="CF83" s="4">
        <f t="shared" ca="1" si="46"/>
        <v>61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0.34553991443948873</v>
      </c>
      <c r="CF84" s="4">
        <f t="shared" ca="1" si="46"/>
        <v>62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0.41935244828158713</v>
      </c>
      <c r="CF85" s="4">
        <f t="shared" ca="1" si="46"/>
        <v>51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8.2472823200876455E-2</v>
      </c>
      <c r="CF86" s="4">
        <f t="shared" ca="1" si="46"/>
        <v>85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0.23216719339094993</v>
      </c>
      <c r="CF87" s="4">
        <f t="shared" ca="1" si="46"/>
        <v>74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0.69748068021239884</v>
      </c>
      <c r="CF88" s="4">
        <f t="shared" ca="1" si="46"/>
        <v>32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0.9956269928175282</v>
      </c>
      <c r="CF89" s="4">
        <f t="shared" ca="1" si="46"/>
        <v>2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0.76251423321761813</v>
      </c>
      <c r="CF90" s="4">
        <f t="shared" ref="CF90" ca="1" si="47">RANK(CE90,$CE$1:$CE$100,)</f>
        <v>22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1Ptog26TYVGyOHAVnOQc9gT9heZXyn2mGET/dBDpfOkJ9NtKJKRhFa8b3TrlFSY9/rYDZgkrAeZNKnKFrvj36g==" saltValue="SFsfEWLm8IS0O3HT29bkv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86" priority="98">
      <formula>AND($AW1=0,$AX1=0)</formula>
    </cfRule>
  </conditionalFormatting>
  <conditionalFormatting sqref="B39">
    <cfRule type="expression" dxfId="85" priority="86">
      <formula>AND($AW1=0,$AX1=0)</formula>
    </cfRule>
  </conditionalFormatting>
  <conditionalFormatting sqref="I39">
    <cfRule type="expression" dxfId="84" priority="85">
      <formula>AND($AW2=0,$AX2=0)</formula>
    </cfRule>
  </conditionalFormatting>
  <conditionalFormatting sqref="P39">
    <cfRule type="expression" dxfId="83" priority="84">
      <formula>AND($AW3=0,$AX3=0)</formula>
    </cfRule>
  </conditionalFormatting>
  <conditionalFormatting sqref="B46">
    <cfRule type="expression" dxfId="82" priority="83">
      <formula>AND($AW4=0,$AX4=0)</formula>
    </cfRule>
  </conditionalFormatting>
  <conditionalFormatting sqref="I46">
    <cfRule type="expression" dxfId="81" priority="82">
      <formula>AND($AW5=0,$AX5=0)</formula>
    </cfRule>
  </conditionalFormatting>
  <conditionalFormatting sqref="P46">
    <cfRule type="expression" dxfId="80" priority="81">
      <formula>AND($AW6=0,$AX6=0)</formula>
    </cfRule>
  </conditionalFormatting>
  <conditionalFormatting sqref="B53">
    <cfRule type="expression" dxfId="79" priority="80">
      <formula>AND($AW7=0,$AX7=0)</formula>
    </cfRule>
  </conditionalFormatting>
  <conditionalFormatting sqref="I53">
    <cfRule type="expression" dxfId="78" priority="79">
      <formula>AND($AW8=0,$AX8=0)</formula>
    </cfRule>
  </conditionalFormatting>
  <conditionalFormatting sqref="P53">
    <cfRule type="expression" dxfId="77" priority="78">
      <formula>AND($AW9=0,$AX9=0)</formula>
    </cfRule>
  </conditionalFormatting>
  <conditionalFormatting sqref="B60">
    <cfRule type="expression" dxfId="76" priority="77">
      <formula>AND($AW10=0,$AX10=0)</formula>
    </cfRule>
  </conditionalFormatting>
  <conditionalFormatting sqref="I60">
    <cfRule type="expression" dxfId="75" priority="76">
      <formula>AND($AW11=0,$AX11=0)</formula>
    </cfRule>
  </conditionalFormatting>
  <conditionalFormatting sqref="P60">
    <cfRule type="expression" dxfId="74" priority="75">
      <formula>AND($AW12=0,$AX12=0)</formula>
    </cfRule>
  </conditionalFormatting>
  <conditionalFormatting sqref="AG15:AG26">
    <cfRule type="expression" dxfId="73" priority="74">
      <formula>$AG15="NO"</formula>
    </cfRule>
  </conditionalFormatting>
  <conditionalFormatting sqref="BG1:BG12">
    <cfRule type="expression" dxfId="72" priority="73">
      <formula>BG1&lt;&gt;BL1</formula>
    </cfRule>
  </conditionalFormatting>
  <conditionalFormatting sqref="BH1:BH12">
    <cfRule type="expression" dxfId="71" priority="72">
      <formula>BH1&lt;&gt;BM1</formula>
    </cfRule>
  </conditionalFormatting>
  <conditionalFormatting sqref="F7">
    <cfRule type="expression" dxfId="70" priority="71">
      <formula>F7=0</formula>
    </cfRule>
  </conditionalFormatting>
  <conditionalFormatting sqref="E7">
    <cfRule type="expression" dxfId="69" priority="70">
      <formula>F7=0</formula>
    </cfRule>
  </conditionalFormatting>
  <conditionalFormatting sqref="M7">
    <cfRule type="expression" dxfId="68" priority="69">
      <formula>M7=0</formula>
    </cfRule>
  </conditionalFormatting>
  <conditionalFormatting sqref="L7">
    <cfRule type="expression" dxfId="67" priority="68">
      <formula>M7=0</formula>
    </cfRule>
  </conditionalFormatting>
  <conditionalFormatting sqref="T7">
    <cfRule type="expression" dxfId="66" priority="67">
      <formula>T7=0</formula>
    </cfRule>
  </conditionalFormatting>
  <conditionalFormatting sqref="S7">
    <cfRule type="expression" dxfId="65" priority="66">
      <formula>T7=0</formula>
    </cfRule>
  </conditionalFormatting>
  <conditionalFormatting sqref="F14">
    <cfRule type="expression" dxfId="64" priority="65">
      <formula>F14=0</formula>
    </cfRule>
  </conditionalFormatting>
  <conditionalFormatting sqref="E14">
    <cfRule type="expression" dxfId="63" priority="64">
      <formula>F14=0</formula>
    </cfRule>
  </conditionalFormatting>
  <conditionalFormatting sqref="M14">
    <cfRule type="expression" dxfId="62" priority="63">
      <formula>M14=0</formula>
    </cfRule>
  </conditionalFormatting>
  <conditionalFormatting sqref="L14">
    <cfRule type="expression" dxfId="61" priority="62">
      <formula>M14=0</formula>
    </cfRule>
  </conditionalFormatting>
  <conditionalFormatting sqref="T14">
    <cfRule type="expression" dxfId="60" priority="61">
      <formula>T14=0</formula>
    </cfRule>
  </conditionalFormatting>
  <conditionalFormatting sqref="S14">
    <cfRule type="expression" dxfId="59" priority="60">
      <formula>T14=0</formula>
    </cfRule>
  </conditionalFormatting>
  <conditionalFormatting sqref="F21">
    <cfRule type="expression" dxfId="58" priority="59">
      <formula>F21=0</formula>
    </cfRule>
  </conditionalFormatting>
  <conditionalFormatting sqref="E21">
    <cfRule type="expression" dxfId="57" priority="58">
      <formula>F21=0</formula>
    </cfRule>
  </conditionalFormatting>
  <conditionalFormatting sqref="M21">
    <cfRule type="expression" dxfId="56" priority="57">
      <formula>M21=0</formula>
    </cfRule>
  </conditionalFormatting>
  <conditionalFormatting sqref="L21">
    <cfRule type="expression" dxfId="55" priority="56">
      <formula>M21=0</formula>
    </cfRule>
  </conditionalFormatting>
  <conditionalFormatting sqref="T21">
    <cfRule type="expression" dxfId="54" priority="55">
      <formula>T21=0</formula>
    </cfRule>
  </conditionalFormatting>
  <conditionalFormatting sqref="S21">
    <cfRule type="expression" dxfId="53" priority="54">
      <formula>T21=0</formula>
    </cfRule>
  </conditionalFormatting>
  <conditionalFormatting sqref="F28">
    <cfRule type="expression" dxfId="52" priority="53">
      <formula>F28=0</formula>
    </cfRule>
  </conditionalFormatting>
  <conditionalFormatting sqref="E28">
    <cfRule type="expression" dxfId="51" priority="52">
      <formula>F28=0</formula>
    </cfRule>
  </conditionalFormatting>
  <conditionalFormatting sqref="M28">
    <cfRule type="expression" dxfId="50" priority="51">
      <formula>M28=0</formula>
    </cfRule>
  </conditionalFormatting>
  <conditionalFormatting sqref="L28">
    <cfRule type="expression" dxfId="49" priority="50">
      <formula>M28=0</formula>
    </cfRule>
  </conditionalFormatting>
  <conditionalFormatting sqref="T28">
    <cfRule type="expression" dxfId="48" priority="49">
      <formula>T28=0</formula>
    </cfRule>
  </conditionalFormatting>
  <conditionalFormatting sqref="S28">
    <cfRule type="expression" dxfId="47" priority="48">
      <formula>T28=0</formula>
    </cfRule>
  </conditionalFormatting>
  <conditionalFormatting sqref="F38">
    <cfRule type="expression" dxfId="46" priority="47">
      <formula>F38=0</formula>
    </cfRule>
  </conditionalFormatting>
  <conditionalFormatting sqref="E38">
    <cfRule type="expression" dxfId="45" priority="46">
      <formula>F38=0</formula>
    </cfRule>
  </conditionalFormatting>
  <conditionalFormatting sqref="M38">
    <cfRule type="expression" dxfId="44" priority="45">
      <formula>M38=0</formula>
    </cfRule>
  </conditionalFormatting>
  <conditionalFormatting sqref="L38">
    <cfRule type="expression" dxfId="43" priority="44">
      <formula>M38=0</formula>
    </cfRule>
  </conditionalFormatting>
  <conditionalFormatting sqref="T38">
    <cfRule type="expression" dxfId="42" priority="43">
      <formula>T38=0</formula>
    </cfRule>
  </conditionalFormatting>
  <conditionalFormatting sqref="S38">
    <cfRule type="expression" dxfId="41" priority="42">
      <formula>T38=0</formula>
    </cfRule>
  </conditionalFormatting>
  <conditionalFormatting sqref="F45">
    <cfRule type="expression" dxfId="40" priority="41">
      <formula>F45=0</formula>
    </cfRule>
  </conditionalFormatting>
  <conditionalFormatting sqref="E45">
    <cfRule type="expression" dxfId="39" priority="40">
      <formula>F45=0</formula>
    </cfRule>
  </conditionalFormatting>
  <conditionalFormatting sqref="M45">
    <cfRule type="expression" dxfId="38" priority="39">
      <formula>M45=0</formula>
    </cfRule>
  </conditionalFormatting>
  <conditionalFormatting sqref="L45">
    <cfRule type="expression" dxfId="37" priority="38">
      <formula>M45=0</formula>
    </cfRule>
  </conditionalFormatting>
  <conditionalFormatting sqref="T45">
    <cfRule type="expression" dxfId="36" priority="37">
      <formula>T45=0</formula>
    </cfRule>
  </conditionalFormatting>
  <conditionalFormatting sqref="S45">
    <cfRule type="expression" dxfId="35" priority="36">
      <formula>T45=0</formula>
    </cfRule>
  </conditionalFormatting>
  <conditionalFormatting sqref="F52">
    <cfRule type="expression" dxfId="34" priority="35">
      <formula>F52=0</formula>
    </cfRule>
  </conditionalFormatting>
  <conditionalFormatting sqref="E52">
    <cfRule type="expression" dxfId="33" priority="34">
      <formula>F52=0</formula>
    </cfRule>
  </conditionalFormatting>
  <conditionalFormatting sqref="M52">
    <cfRule type="expression" dxfId="32" priority="33">
      <formula>M52=0</formula>
    </cfRule>
  </conditionalFormatting>
  <conditionalFormatting sqref="L52">
    <cfRule type="expression" dxfId="31" priority="32">
      <formula>M52=0</formula>
    </cfRule>
  </conditionalFormatting>
  <conditionalFormatting sqref="T52">
    <cfRule type="expression" dxfId="30" priority="31">
      <formula>T52=0</formula>
    </cfRule>
  </conditionalFormatting>
  <conditionalFormatting sqref="S52">
    <cfRule type="expression" dxfId="29" priority="30">
      <formula>T52=0</formula>
    </cfRule>
  </conditionalFormatting>
  <conditionalFormatting sqref="F59">
    <cfRule type="expression" dxfId="28" priority="29">
      <formula>F59=0</formula>
    </cfRule>
  </conditionalFormatting>
  <conditionalFormatting sqref="E59">
    <cfRule type="expression" dxfId="27" priority="28">
      <formula>F59=0</formula>
    </cfRule>
  </conditionalFormatting>
  <conditionalFormatting sqref="M59">
    <cfRule type="expression" dxfId="26" priority="27">
      <formula>M59=0</formula>
    </cfRule>
  </conditionalFormatting>
  <conditionalFormatting sqref="L59">
    <cfRule type="expression" dxfId="25" priority="26">
      <formula>M59=0</formula>
    </cfRule>
  </conditionalFormatting>
  <conditionalFormatting sqref="T59">
    <cfRule type="expression" dxfId="24" priority="25">
      <formula>T59=0</formula>
    </cfRule>
  </conditionalFormatting>
  <conditionalFormatting sqref="S59">
    <cfRule type="expression" dxfId="23" priority="24">
      <formula>T59=0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⑪(11)-(1.1)(0.1)ミックス</vt:lpstr>
      <vt:lpstr>'⑪(11)-(1.1)(0.1)ミックス'!NO</vt:lpstr>
      <vt:lpstr>'⑪(11)-(1.1)(0.1)ミックス'!OK</vt:lpstr>
      <vt:lpstr>'⑪(11)-(1.1)(0.1)ミックス'!Print_Area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2024-02-22T15:11:37Z</dcterms:modified>
</cp:coreProperties>
</file>